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Project\Touche2.0\Assets\_Project_Assets\EXCEL\"/>
    </mc:Choice>
  </mc:AlternateContent>
  <xr:revisionPtr revIDLastSave="0" documentId="13_ncr:1_{FBC41FD5-C7E7-4B1F-A182-C21DDE1084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配置" sheetId="1" r:id="rId1"/>
    <sheet name="队伍中转" sheetId="3" r:id="rId2"/>
    <sheet name="阵容中转" sheetId="5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10" i="1" l="1"/>
  <c r="L210" i="1"/>
  <c r="K211" i="1"/>
  <c r="L211" i="1"/>
  <c r="K212" i="1"/>
  <c r="L212" i="1"/>
  <c r="K213" i="1"/>
  <c r="L213" i="1"/>
  <c r="K214" i="1"/>
  <c r="L214" i="1"/>
  <c r="K215" i="1"/>
  <c r="L215" i="1"/>
  <c r="K216" i="1"/>
  <c r="L216" i="1"/>
  <c r="K217" i="1"/>
  <c r="L217" i="1"/>
  <c r="K218" i="1"/>
  <c r="L218" i="1"/>
  <c r="K219" i="1"/>
  <c r="L219" i="1"/>
  <c r="K220" i="1"/>
  <c r="L220" i="1"/>
  <c r="K221" i="1"/>
  <c r="L221" i="1"/>
  <c r="K222" i="1"/>
  <c r="L222" i="1"/>
  <c r="K223" i="1"/>
  <c r="L223" i="1"/>
  <c r="K224" i="1"/>
  <c r="L224" i="1"/>
  <c r="K225" i="1"/>
  <c r="L225" i="1"/>
  <c r="K226" i="1"/>
  <c r="L226" i="1"/>
  <c r="K227" i="1"/>
  <c r="L227" i="1"/>
  <c r="K228" i="1"/>
  <c r="L228" i="1"/>
  <c r="K229" i="1"/>
  <c r="L229" i="1"/>
  <c r="K230" i="1"/>
  <c r="L230" i="1"/>
  <c r="K231" i="1"/>
  <c r="L231" i="1"/>
  <c r="K232" i="1"/>
  <c r="L232" i="1"/>
  <c r="K233" i="1"/>
  <c r="L233" i="1"/>
  <c r="K234" i="1"/>
  <c r="L234" i="1"/>
  <c r="K235" i="1"/>
  <c r="L235" i="1"/>
  <c r="K236" i="1"/>
  <c r="L236" i="1"/>
  <c r="K237" i="1"/>
  <c r="L237" i="1"/>
  <c r="K238" i="1"/>
  <c r="L238" i="1"/>
  <c r="L209" i="1"/>
  <c r="K209" i="1"/>
  <c r="A45" i="3"/>
  <c r="B45" i="3"/>
  <c r="A46" i="3"/>
  <c r="B46" i="3"/>
  <c r="A47" i="3"/>
  <c r="K18" i="1" s="1"/>
  <c r="B47" i="3"/>
  <c r="B84" i="3" s="1"/>
  <c r="A48" i="3"/>
  <c r="B48" i="3"/>
  <c r="A49" i="3"/>
  <c r="B49" i="3"/>
  <c r="A50" i="3"/>
  <c r="A87" i="3" s="1"/>
  <c r="K28" i="1" s="1"/>
  <c r="B50" i="3"/>
  <c r="B87" i="3" s="1"/>
  <c r="A51" i="3"/>
  <c r="B51" i="3"/>
  <c r="A52" i="3"/>
  <c r="B52" i="3"/>
  <c r="A53" i="3"/>
  <c r="A90" i="3" s="1"/>
  <c r="K37" i="1" s="1"/>
  <c r="B53" i="3"/>
  <c r="B90" i="3" s="1"/>
  <c r="A54" i="3"/>
  <c r="B54" i="3"/>
  <c r="A55" i="3"/>
  <c r="K42" i="1" s="1"/>
  <c r="B55" i="3"/>
  <c r="A56" i="3"/>
  <c r="A93" i="3" s="1"/>
  <c r="K46" i="1" s="1"/>
  <c r="B56" i="3"/>
  <c r="B93" i="3" s="1"/>
  <c r="A57" i="3"/>
  <c r="B57" i="3"/>
  <c r="A58" i="3"/>
  <c r="B58" i="3"/>
  <c r="A59" i="3"/>
  <c r="A96" i="3" s="1"/>
  <c r="B59" i="3"/>
  <c r="B96" i="3" s="1"/>
  <c r="A60" i="3"/>
  <c r="B60" i="3"/>
  <c r="A61" i="3"/>
  <c r="B61" i="3"/>
  <c r="A62" i="3"/>
  <c r="A99" i="3" s="1"/>
  <c r="B62" i="3"/>
  <c r="B99" i="3" s="1"/>
  <c r="A63" i="3"/>
  <c r="B63" i="3"/>
  <c r="A64" i="3"/>
  <c r="B64" i="3"/>
  <c r="A65" i="3"/>
  <c r="A102" i="3" s="1"/>
  <c r="B65" i="3"/>
  <c r="B102" i="3" s="1"/>
  <c r="A66" i="3"/>
  <c r="B66" i="3"/>
  <c r="A67" i="3"/>
  <c r="B67" i="3"/>
  <c r="A68" i="3"/>
  <c r="A105" i="3" s="1"/>
  <c r="B68" i="3"/>
  <c r="B105" i="3" s="1"/>
  <c r="A69" i="3"/>
  <c r="B69" i="3"/>
  <c r="A70" i="3"/>
  <c r="B70" i="3"/>
  <c r="A71" i="3"/>
  <c r="A108" i="3" s="1"/>
  <c r="B71" i="3"/>
  <c r="B108" i="3" s="1"/>
  <c r="A72" i="3"/>
  <c r="B72" i="3"/>
  <c r="A73" i="3"/>
  <c r="B73" i="3"/>
  <c r="A74" i="3"/>
  <c r="A111" i="3" s="1"/>
  <c r="B74" i="3"/>
  <c r="B111" i="3" s="1"/>
  <c r="A75" i="3"/>
  <c r="B75" i="3"/>
  <c r="A76" i="3"/>
  <c r="B76" i="3"/>
  <c r="A77" i="3"/>
  <c r="A114" i="3" s="1"/>
  <c r="B77" i="3"/>
  <c r="B114" i="3" s="1"/>
  <c r="A78" i="3"/>
  <c r="B78" i="3"/>
  <c r="A79" i="3"/>
  <c r="B79" i="3"/>
  <c r="A80" i="3"/>
  <c r="A117" i="3" s="1"/>
  <c r="B80" i="3"/>
  <c r="B117" i="3" s="1"/>
  <c r="A81" i="3"/>
  <c r="B81" i="3"/>
  <c r="A82" i="3"/>
  <c r="B82" i="3"/>
  <c r="A83" i="3"/>
  <c r="K16" i="1" s="1"/>
  <c r="B83" i="3"/>
  <c r="A85" i="3"/>
  <c r="K22" i="1" s="1"/>
  <c r="B85" i="3"/>
  <c r="A86" i="3"/>
  <c r="B86" i="3"/>
  <c r="A88" i="3"/>
  <c r="B88" i="3"/>
  <c r="A89" i="3"/>
  <c r="B89" i="3"/>
  <c r="A91" i="3"/>
  <c r="K40" i="1" s="1"/>
  <c r="B91" i="3"/>
  <c r="A92" i="3"/>
  <c r="K43" i="1" s="1"/>
  <c r="B92" i="3"/>
  <c r="A94" i="3"/>
  <c r="B94" i="3"/>
  <c r="A95" i="3"/>
  <c r="B95" i="3"/>
  <c r="A97" i="3"/>
  <c r="B97" i="3"/>
  <c r="A98" i="3"/>
  <c r="B98" i="3"/>
  <c r="A100" i="3"/>
  <c r="B100" i="3"/>
  <c r="A101" i="3"/>
  <c r="B101" i="3"/>
  <c r="A103" i="3"/>
  <c r="B103" i="3"/>
  <c r="A104" i="3"/>
  <c r="B104" i="3"/>
  <c r="A106" i="3"/>
  <c r="B106" i="3"/>
  <c r="A107" i="3"/>
  <c r="B107" i="3"/>
  <c r="A109" i="3"/>
  <c r="B109" i="3"/>
  <c r="A110" i="3"/>
  <c r="B110" i="3"/>
  <c r="A112" i="3"/>
  <c r="B112" i="3"/>
  <c r="A113" i="3"/>
  <c r="B113" i="3"/>
  <c r="A115" i="3"/>
  <c r="B115" i="3"/>
  <c r="A116" i="3"/>
  <c r="B116" i="3"/>
  <c r="B44" i="3"/>
  <c r="A44" i="3"/>
  <c r="K7" i="1"/>
  <c r="K8" i="1"/>
  <c r="K9" i="1"/>
  <c r="K10" i="1"/>
  <c r="K11" i="1"/>
  <c r="K12" i="1"/>
  <c r="K13" i="1"/>
  <c r="K14" i="1"/>
  <c r="K15" i="1"/>
  <c r="K17" i="1"/>
  <c r="K20" i="1"/>
  <c r="K21" i="1"/>
  <c r="K23" i="1"/>
  <c r="K24" i="1"/>
  <c r="K25" i="1"/>
  <c r="K26" i="1"/>
  <c r="K29" i="1"/>
  <c r="K30" i="1"/>
  <c r="K31" i="1"/>
  <c r="K32" i="1"/>
  <c r="K33" i="1"/>
  <c r="K34" i="1"/>
  <c r="K35" i="1"/>
  <c r="K36" i="1"/>
  <c r="K38" i="1"/>
  <c r="K39" i="1"/>
  <c r="K41" i="1"/>
  <c r="K44" i="1"/>
  <c r="K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6" i="1"/>
  <c r="K45" i="1" l="1"/>
  <c r="A84" i="3"/>
  <c r="K19" i="1" s="1"/>
  <c r="K27" i="1"/>
  <c r="AA117" i="3"/>
  <c r="AA116" i="3"/>
  <c r="AA115" i="3"/>
  <c r="AA114" i="3"/>
  <c r="AA113" i="3"/>
  <c r="AA112" i="3"/>
  <c r="AA111" i="3"/>
  <c r="AA110" i="3"/>
  <c r="AA109" i="3"/>
  <c r="AA108" i="3"/>
  <c r="AA107" i="3"/>
  <c r="AA106" i="3"/>
  <c r="AA105" i="3"/>
  <c r="AA104" i="3"/>
  <c r="AA103" i="3"/>
  <c r="AA102" i="3"/>
  <c r="AA101" i="3"/>
  <c r="AA100" i="3"/>
  <c r="AA99" i="3"/>
  <c r="AA98" i="3"/>
  <c r="AA97" i="3"/>
  <c r="AA96" i="3"/>
  <c r="AA95" i="3"/>
  <c r="AA94" i="3"/>
  <c r="AA93" i="3"/>
  <c r="AA92" i="3"/>
  <c r="AA91" i="3"/>
  <c r="AA90" i="3"/>
  <c r="AA89" i="3"/>
  <c r="AA88" i="3"/>
  <c r="AA87" i="3"/>
  <c r="AA86" i="3"/>
  <c r="AA85" i="3"/>
  <c r="AA84" i="3"/>
  <c r="AA83" i="3"/>
  <c r="V117" i="3"/>
  <c r="V116" i="3"/>
  <c r="V115" i="3"/>
  <c r="V114" i="3"/>
  <c r="V113" i="3"/>
  <c r="V112" i="3"/>
  <c r="V111" i="3"/>
  <c r="V110" i="3"/>
  <c r="V109" i="3"/>
  <c r="V108" i="3"/>
  <c r="V107" i="3"/>
  <c r="V106" i="3"/>
  <c r="V105" i="3"/>
  <c r="V104" i="3"/>
  <c r="V103" i="3"/>
  <c r="V102" i="3"/>
  <c r="V101" i="3"/>
  <c r="V100" i="3"/>
  <c r="V99" i="3"/>
  <c r="V98" i="3"/>
  <c r="V97" i="3"/>
  <c r="V96" i="3"/>
  <c r="V95" i="3"/>
  <c r="V94" i="3"/>
  <c r="V93" i="3"/>
  <c r="V92" i="3"/>
  <c r="V91" i="3"/>
  <c r="V90" i="3"/>
  <c r="V89" i="3"/>
  <c r="V88" i="3"/>
  <c r="V87" i="3"/>
  <c r="V86" i="3"/>
  <c r="V85" i="3"/>
  <c r="V84" i="3"/>
  <c r="V83" i="3"/>
  <c r="Q117" i="3"/>
  <c r="Q116" i="3"/>
  <c r="Q115" i="3"/>
  <c r="Q114" i="3"/>
  <c r="Q113" i="3"/>
  <c r="Q112" i="3"/>
  <c r="Q111" i="3"/>
  <c r="Q110" i="3"/>
  <c r="Q109" i="3"/>
  <c r="Q108" i="3"/>
  <c r="Q107" i="3"/>
  <c r="Q106" i="3"/>
  <c r="Q105" i="3"/>
  <c r="Q104" i="3"/>
  <c r="Q103" i="3"/>
  <c r="Q102" i="3"/>
  <c r="Q101" i="3"/>
  <c r="Q100" i="3"/>
  <c r="Q99" i="3"/>
  <c r="Q98" i="3"/>
  <c r="Q97" i="3"/>
  <c r="Q96" i="3"/>
  <c r="Q95" i="3"/>
  <c r="Q94" i="3"/>
  <c r="Q93" i="3"/>
  <c r="Q92" i="3"/>
  <c r="Q91" i="3"/>
  <c r="Q90" i="3"/>
  <c r="Q89" i="3"/>
  <c r="Q88" i="3"/>
  <c r="Q87" i="3"/>
  <c r="Q86" i="3"/>
  <c r="Q85" i="3"/>
  <c r="Q84" i="3"/>
  <c r="Q83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AA80" i="3"/>
  <c r="AA79" i="3"/>
  <c r="AA78" i="3"/>
  <c r="AA77" i="3"/>
  <c r="AA76" i="3"/>
  <c r="AA75" i="3"/>
  <c r="AA74" i="3"/>
  <c r="AA73" i="3"/>
  <c r="AA72" i="3"/>
  <c r="AA71" i="3"/>
  <c r="AA70" i="3"/>
  <c r="AA69" i="3"/>
  <c r="AA68" i="3"/>
  <c r="AA67" i="3"/>
  <c r="AA66" i="3"/>
  <c r="AA65" i="3"/>
  <c r="AA64" i="3"/>
  <c r="AA63" i="3"/>
  <c r="AA62" i="3"/>
  <c r="AA61" i="3"/>
  <c r="AA60" i="3"/>
  <c r="AA59" i="3"/>
  <c r="AA58" i="3"/>
  <c r="AA57" i="3"/>
  <c r="AA56" i="3"/>
  <c r="AA55" i="3"/>
  <c r="AA54" i="3"/>
  <c r="AA53" i="3"/>
  <c r="AA52" i="3"/>
  <c r="AA51" i="3"/>
  <c r="AA50" i="3"/>
  <c r="AA49" i="3"/>
  <c r="AA48" i="3"/>
  <c r="AA47" i="3"/>
  <c r="AA46" i="3"/>
  <c r="AA45" i="3"/>
  <c r="V80" i="3"/>
  <c r="V79" i="3"/>
  <c r="V78" i="3"/>
  <c r="V77" i="3"/>
  <c r="V76" i="3"/>
  <c r="V75" i="3"/>
  <c r="V74" i="3"/>
  <c r="V73" i="3"/>
  <c r="V72" i="3"/>
  <c r="V71" i="3"/>
  <c r="V70" i="3"/>
  <c r="V69" i="3"/>
  <c r="V68" i="3"/>
  <c r="V67" i="3"/>
  <c r="V66" i="3"/>
  <c r="V65" i="3"/>
  <c r="V64" i="3"/>
  <c r="V63" i="3"/>
  <c r="V62" i="3"/>
  <c r="V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Q80" i="3"/>
  <c r="Q79" i="3"/>
  <c r="Q78" i="3"/>
  <c r="Q77" i="3"/>
  <c r="Q76" i="3"/>
  <c r="Q75" i="3"/>
  <c r="Q74" i="3"/>
  <c r="Q73" i="3"/>
  <c r="Q72" i="3"/>
  <c r="Q71" i="3"/>
  <c r="Q70" i="3"/>
  <c r="Q69" i="3"/>
  <c r="Q68" i="3"/>
  <c r="Q67" i="3"/>
  <c r="Q66" i="3"/>
  <c r="Q65" i="3"/>
  <c r="Q64" i="3"/>
  <c r="Q63" i="3"/>
  <c r="Q62" i="3"/>
  <c r="Q61" i="3"/>
  <c r="Q60" i="3"/>
  <c r="Q59" i="3"/>
  <c r="Q58" i="3"/>
  <c r="Q57" i="3"/>
  <c r="Q56" i="3"/>
  <c r="Q55" i="3"/>
  <c r="Q54" i="3"/>
  <c r="Q53" i="3"/>
  <c r="Q52" i="3"/>
  <c r="Q51" i="3"/>
  <c r="Q50" i="3"/>
  <c r="Q49" i="3"/>
  <c r="Q48" i="3"/>
  <c r="Q47" i="3"/>
  <c r="Q46" i="3"/>
  <c r="Q45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G117" i="3"/>
  <c r="G116" i="3"/>
  <c r="G115" i="3"/>
  <c r="G114" i="3"/>
  <c r="G113" i="3"/>
  <c r="G112" i="3"/>
  <c r="G111" i="3"/>
  <c r="G110" i="3"/>
  <c r="G109" i="3"/>
  <c r="G108" i="3"/>
  <c r="G107" i="3"/>
  <c r="G106" i="3"/>
  <c r="G105" i="3"/>
  <c r="G104" i="3"/>
  <c r="G103" i="3"/>
  <c r="G102" i="3"/>
  <c r="G101" i="3"/>
  <c r="G100" i="3"/>
  <c r="G99" i="3"/>
  <c r="G98" i="3"/>
  <c r="G97" i="3"/>
  <c r="G96" i="3"/>
  <c r="G95" i="3"/>
  <c r="G94" i="3"/>
  <c r="G93" i="3"/>
  <c r="G92" i="3"/>
  <c r="G91" i="3"/>
  <c r="G90" i="3"/>
  <c r="G89" i="3"/>
  <c r="G88" i="3"/>
  <c r="G87" i="3"/>
  <c r="G86" i="3"/>
  <c r="G85" i="3"/>
  <c r="G84" i="3"/>
  <c r="G83" i="3"/>
  <c r="G77" i="3"/>
  <c r="G78" i="3"/>
  <c r="G79" i="3"/>
  <c r="G80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45" i="3"/>
  <c r="C82" i="3" l="1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81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44" i="3"/>
  <c r="B11" i="1" l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H262" i="1"/>
  <c r="H283" i="1" s="1"/>
  <c r="H304" i="1" s="1"/>
  <c r="H325" i="1" s="1"/>
  <c r="H346" i="1" s="1"/>
  <c r="H367" i="1" s="1"/>
  <c r="H388" i="1" s="1"/>
  <c r="H409" i="1" s="1"/>
  <c r="H430" i="1" s="1"/>
  <c r="H451" i="1" s="1"/>
  <c r="H472" i="1" s="1"/>
  <c r="H493" i="1" s="1"/>
  <c r="H263" i="1"/>
  <c r="H284" i="1" s="1"/>
  <c r="H305" i="1" s="1"/>
  <c r="H326" i="1" s="1"/>
  <c r="H347" i="1" s="1"/>
  <c r="H368" i="1" s="1"/>
  <c r="H389" i="1" s="1"/>
  <c r="H410" i="1" s="1"/>
  <c r="H431" i="1" s="1"/>
  <c r="H452" i="1" s="1"/>
  <c r="H473" i="1" s="1"/>
  <c r="H494" i="1" s="1"/>
  <c r="H264" i="1"/>
  <c r="H285" i="1" s="1"/>
  <c r="H306" i="1" s="1"/>
  <c r="H327" i="1" s="1"/>
  <c r="H348" i="1" s="1"/>
  <c r="H369" i="1" s="1"/>
  <c r="H390" i="1" s="1"/>
  <c r="H411" i="1" s="1"/>
  <c r="H432" i="1" s="1"/>
  <c r="H453" i="1" s="1"/>
  <c r="H474" i="1" s="1"/>
  <c r="H495" i="1" s="1"/>
  <c r="H265" i="1"/>
  <c r="H286" i="1" s="1"/>
  <c r="H307" i="1" s="1"/>
  <c r="H328" i="1" s="1"/>
  <c r="H349" i="1" s="1"/>
  <c r="H370" i="1" s="1"/>
  <c r="H391" i="1" s="1"/>
  <c r="H412" i="1" s="1"/>
  <c r="H433" i="1" s="1"/>
  <c r="H454" i="1" s="1"/>
  <c r="H475" i="1" s="1"/>
  <c r="H496" i="1" s="1"/>
  <c r="H266" i="1"/>
  <c r="H287" i="1" s="1"/>
  <c r="H308" i="1" s="1"/>
  <c r="H329" i="1" s="1"/>
  <c r="H350" i="1" s="1"/>
  <c r="H371" i="1" s="1"/>
  <c r="H392" i="1" s="1"/>
  <c r="H413" i="1" s="1"/>
  <c r="H434" i="1" s="1"/>
  <c r="H455" i="1" s="1"/>
  <c r="H476" i="1" s="1"/>
  <c r="H497" i="1" s="1"/>
  <c r="H267" i="1"/>
  <c r="H288" i="1" s="1"/>
  <c r="H309" i="1" s="1"/>
  <c r="H330" i="1" s="1"/>
  <c r="H351" i="1" s="1"/>
  <c r="H372" i="1" s="1"/>
  <c r="H393" i="1" s="1"/>
  <c r="H414" i="1" s="1"/>
  <c r="H435" i="1" s="1"/>
  <c r="H456" i="1" s="1"/>
  <c r="H477" i="1" s="1"/>
  <c r="H498" i="1" s="1"/>
  <c r="H268" i="1"/>
  <c r="H289" i="1" s="1"/>
  <c r="H310" i="1" s="1"/>
  <c r="H331" i="1" s="1"/>
  <c r="H352" i="1" s="1"/>
  <c r="H373" i="1" s="1"/>
  <c r="H394" i="1" s="1"/>
  <c r="H415" i="1" s="1"/>
  <c r="H436" i="1" s="1"/>
  <c r="H457" i="1" s="1"/>
  <c r="H478" i="1" s="1"/>
  <c r="H499" i="1" s="1"/>
  <c r="H269" i="1"/>
  <c r="H290" i="1" s="1"/>
  <c r="H311" i="1" s="1"/>
  <c r="H332" i="1" s="1"/>
  <c r="H353" i="1" s="1"/>
  <c r="H374" i="1" s="1"/>
  <c r="H395" i="1" s="1"/>
  <c r="H416" i="1" s="1"/>
  <c r="H437" i="1" s="1"/>
  <c r="H458" i="1" s="1"/>
  <c r="H479" i="1" s="1"/>
  <c r="H500" i="1" s="1"/>
  <c r="H270" i="1"/>
  <c r="H291" i="1" s="1"/>
  <c r="H312" i="1" s="1"/>
  <c r="H333" i="1" s="1"/>
  <c r="H354" i="1" s="1"/>
  <c r="H375" i="1" s="1"/>
  <c r="H396" i="1" s="1"/>
  <c r="H417" i="1" s="1"/>
  <c r="H438" i="1" s="1"/>
  <c r="H459" i="1" s="1"/>
  <c r="H480" i="1" s="1"/>
  <c r="H501" i="1" s="1"/>
  <c r="H271" i="1"/>
  <c r="H292" i="1" s="1"/>
  <c r="H313" i="1" s="1"/>
  <c r="H334" i="1" s="1"/>
  <c r="H355" i="1" s="1"/>
  <c r="H376" i="1" s="1"/>
  <c r="H397" i="1" s="1"/>
  <c r="H418" i="1" s="1"/>
  <c r="H439" i="1" s="1"/>
  <c r="H460" i="1" s="1"/>
  <c r="H481" i="1" s="1"/>
  <c r="H502" i="1" s="1"/>
  <c r="H272" i="1"/>
  <c r="H293" i="1" s="1"/>
  <c r="H314" i="1" s="1"/>
  <c r="H335" i="1" s="1"/>
  <c r="H356" i="1" s="1"/>
  <c r="H377" i="1" s="1"/>
  <c r="H398" i="1" s="1"/>
  <c r="H419" i="1" s="1"/>
  <c r="H440" i="1" s="1"/>
  <c r="H461" i="1" s="1"/>
  <c r="H482" i="1" s="1"/>
  <c r="H503" i="1" s="1"/>
  <c r="H273" i="1"/>
  <c r="H294" i="1" s="1"/>
  <c r="H315" i="1" s="1"/>
  <c r="H336" i="1" s="1"/>
  <c r="H357" i="1" s="1"/>
  <c r="H378" i="1" s="1"/>
  <c r="H399" i="1" s="1"/>
  <c r="H420" i="1" s="1"/>
  <c r="H441" i="1" s="1"/>
  <c r="H462" i="1" s="1"/>
  <c r="H483" i="1" s="1"/>
  <c r="H504" i="1" s="1"/>
  <c r="H274" i="1"/>
  <c r="H295" i="1" s="1"/>
  <c r="H316" i="1" s="1"/>
  <c r="H337" i="1" s="1"/>
  <c r="H358" i="1" s="1"/>
  <c r="H379" i="1" s="1"/>
  <c r="H400" i="1" s="1"/>
  <c r="H421" i="1" s="1"/>
  <c r="H442" i="1" s="1"/>
  <c r="H463" i="1" s="1"/>
  <c r="H484" i="1" s="1"/>
  <c r="H505" i="1" s="1"/>
  <c r="H275" i="1"/>
  <c r="H296" i="1" s="1"/>
  <c r="H317" i="1" s="1"/>
  <c r="H338" i="1" s="1"/>
  <c r="H359" i="1" s="1"/>
  <c r="H380" i="1" s="1"/>
  <c r="H401" i="1" s="1"/>
  <c r="H422" i="1" s="1"/>
  <c r="H443" i="1" s="1"/>
  <c r="H464" i="1" s="1"/>
  <c r="H485" i="1" s="1"/>
  <c r="H506" i="1" s="1"/>
  <c r="H276" i="1"/>
  <c r="H297" i="1" s="1"/>
  <c r="H318" i="1" s="1"/>
  <c r="H339" i="1" s="1"/>
  <c r="H360" i="1" s="1"/>
  <c r="H381" i="1" s="1"/>
  <c r="H402" i="1" s="1"/>
  <c r="H423" i="1" s="1"/>
  <c r="H444" i="1" s="1"/>
  <c r="H465" i="1" s="1"/>
  <c r="H486" i="1" s="1"/>
  <c r="H507" i="1" s="1"/>
  <c r="H277" i="1"/>
  <c r="H298" i="1" s="1"/>
  <c r="H319" i="1" s="1"/>
  <c r="H340" i="1" s="1"/>
  <c r="H361" i="1" s="1"/>
  <c r="H382" i="1" s="1"/>
  <c r="H403" i="1" s="1"/>
  <c r="H424" i="1" s="1"/>
  <c r="H445" i="1" s="1"/>
  <c r="H466" i="1" s="1"/>
  <c r="H487" i="1" s="1"/>
  <c r="H508" i="1" s="1"/>
  <c r="H278" i="1"/>
  <c r="H299" i="1" s="1"/>
  <c r="H320" i="1" s="1"/>
  <c r="H341" i="1" s="1"/>
  <c r="H362" i="1" s="1"/>
  <c r="H383" i="1" s="1"/>
  <c r="H404" i="1" s="1"/>
  <c r="H425" i="1" s="1"/>
  <c r="H446" i="1" s="1"/>
  <c r="H467" i="1" s="1"/>
  <c r="H488" i="1" s="1"/>
  <c r="H509" i="1" s="1"/>
  <c r="H279" i="1"/>
  <c r="H300" i="1" s="1"/>
  <c r="H321" i="1" s="1"/>
  <c r="H342" i="1" s="1"/>
  <c r="H363" i="1" s="1"/>
  <c r="H384" i="1" s="1"/>
  <c r="H405" i="1" s="1"/>
  <c r="H426" i="1" s="1"/>
  <c r="H447" i="1" s="1"/>
  <c r="H468" i="1" s="1"/>
  <c r="H489" i="1" s="1"/>
  <c r="H510" i="1" s="1"/>
  <c r="H280" i="1"/>
  <c r="H301" i="1" s="1"/>
  <c r="H322" i="1" s="1"/>
  <c r="H343" i="1" s="1"/>
  <c r="H364" i="1" s="1"/>
  <c r="H385" i="1" s="1"/>
  <c r="H406" i="1" s="1"/>
  <c r="H427" i="1" s="1"/>
  <c r="H448" i="1" s="1"/>
  <c r="H469" i="1" s="1"/>
  <c r="H490" i="1" s="1"/>
  <c r="H511" i="1" s="1"/>
  <c r="H261" i="1"/>
  <c r="H282" i="1" s="1"/>
  <c r="H303" i="1" s="1"/>
  <c r="H324" i="1" s="1"/>
  <c r="H345" i="1" s="1"/>
  <c r="H366" i="1" s="1"/>
  <c r="H387" i="1" s="1"/>
  <c r="H408" i="1" s="1"/>
  <c r="H429" i="1" s="1"/>
  <c r="H450" i="1" s="1"/>
  <c r="H471" i="1" s="1"/>
  <c r="H492" i="1" s="1"/>
  <c r="H230" i="1"/>
  <c r="H231" i="1"/>
  <c r="H232" i="1"/>
  <c r="H233" i="1"/>
  <c r="H234" i="1"/>
  <c r="H235" i="1"/>
  <c r="H236" i="1"/>
  <c r="H237" i="1"/>
  <c r="H238" i="1"/>
  <c r="H229" i="1"/>
  <c r="H69" i="1"/>
  <c r="H70" i="1"/>
  <c r="H90" i="1" s="1"/>
  <c r="H110" i="1" s="1"/>
  <c r="H130" i="1" s="1"/>
  <c r="H150" i="1" s="1"/>
  <c r="H170" i="1" s="1"/>
  <c r="H190" i="1" s="1"/>
  <c r="H71" i="1"/>
  <c r="H91" i="1" s="1"/>
  <c r="H111" i="1" s="1"/>
  <c r="H131" i="1" s="1"/>
  <c r="H151" i="1" s="1"/>
  <c r="H171" i="1" s="1"/>
  <c r="H191" i="1" s="1"/>
  <c r="H72" i="1"/>
  <c r="H92" i="1" s="1"/>
  <c r="H112" i="1" s="1"/>
  <c r="H132" i="1" s="1"/>
  <c r="H152" i="1" s="1"/>
  <c r="H172" i="1" s="1"/>
  <c r="H192" i="1" s="1"/>
  <c r="H73" i="1"/>
  <c r="H93" i="1" s="1"/>
  <c r="H113" i="1" s="1"/>
  <c r="H133" i="1" s="1"/>
  <c r="H153" i="1" s="1"/>
  <c r="H173" i="1" s="1"/>
  <c r="H193" i="1" s="1"/>
  <c r="H74" i="1"/>
  <c r="H94" i="1" s="1"/>
  <c r="H114" i="1" s="1"/>
  <c r="H134" i="1" s="1"/>
  <c r="H154" i="1" s="1"/>
  <c r="H174" i="1" s="1"/>
  <c r="H194" i="1" s="1"/>
  <c r="H75" i="1"/>
  <c r="H95" i="1" s="1"/>
  <c r="H115" i="1" s="1"/>
  <c r="H135" i="1" s="1"/>
  <c r="H155" i="1" s="1"/>
  <c r="H175" i="1" s="1"/>
  <c r="H195" i="1" s="1"/>
  <c r="H76" i="1"/>
  <c r="H96" i="1" s="1"/>
  <c r="H116" i="1" s="1"/>
  <c r="H136" i="1" s="1"/>
  <c r="H156" i="1" s="1"/>
  <c r="H176" i="1" s="1"/>
  <c r="H196" i="1" s="1"/>
  <c r="H77" i="1"/>
  <c r="H97" i="1" s="1"/>
  <c r="H117" i="1" s="1"/>
  <c r="H137" i="1" s="1"/>
  <c r="H157" i="1" s="1"/>
  <c r="H177" i="1" s="1"/>
  <c r="H197" i="1" s="1"/>
  <c r="H78" i="1"/>
  <c r="H98" i="1" s="1"/>
  <c r="H118" i="1" s="1"/>
  <c r="H138" i="1" s="1"/>
  <c r="H158" i="1" s="1"/>
  <c r="H178" i="1" s="1"/>
  <c r="H198" i="1" s="1"/>
  <c r="H79" i="1"/>
  <c r="H99" i="1" s="1"/>
  <c r="H119" i="1" s="1"/>
  <c r="H139" i="1" s="1"/>
  <c r="H159" i="1" s="1"/>
  <c r="H179" i="1" s="1"/>
  <c r="H199" i="1" s="1"/>
  <c r="H80" i="1"/>
  <c r="H100" i="1" s="1"/>
  <c r="H120" i="1" s="1"/>
  <c r="H140" i="1" s="1"/>
  <c r="H160" i="1" s="1"/>
  <c r="H180" i="1" s="1"/>
  <c r="H200" i="1" s="1"/>
  <c r="H81" i="1"/>
  <c r="H101" i="1" s="1"/>
  <c r="H121" i="1" s="1"/>
  <c r="H141" i="1" s="1"/>
  <c r="H161" i="1" s="1"/>
  <c r="H181" i="1" s="1"/>
  <c r="H201" i="1" s="1"/>
  <c r="H82" i="1"/>
  <c r="H102" i="1" s="1"/>
  <c r="H122" i="1" s="1"/>
  <c r="H142" i="1" s="1"/>
  <c r="H162" i="1" s="1"/>
  <c r="H182" i="1" s="1"/>
  <c r="H202" i="1" s="1"/>
  <c r="H83" i="1"/>
  <c r="H103" i="1" s="1"/>
  <c r="H123" i="1" s="1"/>
  <c r="H143" i="1" s="1"/>
  <c r="H163" i="1" s="1"/>
  <c r="H183" i="1" s="1"/>
  <c r="H203" i="1" s="1"/>
  <c r="H84" i="1"/>
  <c r="H104" i="1" s="1"/>
  <c r="H124" i="1" s="1"/>
  <c r="H144" i="1" s="1"/>
  <c r="H164" i="1" s="1"/>
  <c r="H184" i="1" s="1"/>
  <c r="H204" i="1" s="1"/>
  <c r="H85" i="1"/>
  <c r="H105" i="1" s="1"/>
  <c r="H125" i="1" s="1"/>
  <c r="H145" i="1" s="1"/>
  <c r="H165" i="1" s="1"/>
  <c r="H185" i="1" s="1"/>
  <c r="H205" i="1" s="1"/>
  <c r="H86" i="1"/>
  <c r="H106" i="1" s="1"/>
  <c r="H126" i="1" s="1"/>
  <c r="H146" i="1" s="1"/>
  <c r="H166" i="1" s="1"/>
  <c r="H186" i="1" s="1"/>
  <c r="H206" i="1" s="1"/>
  <c r="H87" i="1"/>
  <c r="H107" i="1" s="1"/>
  <c r="H127" i="1" s="1"/>
  <c r="H147" i="1" s="1"/>
  <c r="H167" i="1" s="1"/>
  <c r="H187" i="1" s="1"/>
  <c r="H207" i="1" s="1"/>
  <c r="H89" i="1"/>
  <c r="H109" i="1" s="1"/>
  <c r="H129" i="1" s="1"/>
  <c r="H149" i="1" s="1"/>
  <c r="H169" i="1" s="1"/>
  <c r="H189" i="1" s="1"/>
  <c r="H68" i="1"/>
  <c r="H88" i="1" s="1"/>
  <c r="H108" i="1" s="1"/>
  <c r="H128" i="1" s="1"/>
  <c r="H148" i="1" s="1"/>
  <c r="H168" i="1" s="1"/>
  <c r="H188" i="1" s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31" i="1"/>
  <c r="J14" i="5" l="1"/>
  <c r="E15" i="3" s="1" a="1"/>
  <c r="E15" i="3" s="1"/>
  <c r="K14" i="5"/>
  <c r="L14" i="5"/>
  <c r="M14" i="5"/>
  <c r="N14" i="5"/>
  <c r="J15" i="5"/>
  <c r="K15" i="5"/>
  <c r="L15" i="5"/>
  <c r="M15" i="5"/>
  <c r="N15" i="5"/>
  <c r="J16" i="5"/>
  <c r="K16" i="5"/>
  <c r="L16" i="5"/>
  <c r="M16" i="5"/>
  <c r="N16" i="5"/>
  <c r="J17" i="5"/>
  <c r="K17" i="5"/>
  <c r="L17" i="5"/>
  <c r="M17" i="5"/>
  <c r="N17" i="5"/>
  <c r="J18" i="5"/>
  <c r="K18" i="5"/>
  <c r="L18" i="5"/>
  <c r="M18" i="5"/>
  <c r="N18" i="5"/>
  <c r="J19" i="5"/>
  <c r="K19" i="5"/>
  <c r="L19" i="5"/>
  <c r="M19" i="5"/>
  <c r="N19" i="5"/>
  <c r="J20" i="5"/>
  <c r="K20" i="5"/>
  <c r="L20" i="5"/>
  <c r="M20" i="5"/>
  <c r="N20" i="5"/>
  <c r="A14" i="3"/>
  <c r="BF14" i="3"/>
  <c r="BE14" i="3"/>
  <c r="BD14" i="3"/>
  <c r="BB14" i="3"/>
  <c r="AZ14" i="3"/>
  <c r="AY14" i="3"/>
  <c r="AX14" i="3"/>
  <c r="AV14" i="3"/>
  <c r="AT14" i="3"/>
  <c r="AS14" i="3"/>
  <c r="AR14" i="3"/>
  <c r="AP14" i="3"/>
  <c r="AN14" i="3"/>
  <c r="AM14" i="3"/>
  <c r="AL14" i="3"/>
  <c r="AJ14" i="3"/>
  <c r="AH14" i="3"/>
  <c r="AG14" i="3"/>
  <c r="AF14" i="3"/>
  <c r="AD14" i="3"/>
  <c r="N11" i="5" l="1"/>
  <c r="Y12" i="3" s="1" a="1"/>
  <c r="Y12" i="3" s="1"/>
  <c r="BC12" i="3" s="1"/>
  <c r="M11" i="5"/>
  <c r="T12" i="3" s="1" a="1"/>
  <c r="T12" i="3" s="1"/>
  <c r="L11" i="5"/>
  <c r="K11" i="5"/>
  <c r="J11" i="5"/>
  <c r="E12" i="3" s="1" a="1"/>
  <c r="E12" i="3" s="1"/>
  <c r="N9" i="5"/>
  <c r="Y10" i="3" s="1" a="1"/>
  <c r="Y10" i="3" s="1"/>
  <c r="BC10" i="3" s="1"/>
  <c r="M9" i="5"/>
  <c r="T10" i="3" s="1" a="1"/>
  <c r="T10" i="3" s="1"/>
  <c r="L9" i="5"/>
  <c r="K9" i="5"/>
  <c r="J9" i="5"/>
  <c r="E10" i="3" s="1" a="1"/>
  <c r="E10" i="3" s="1"/>
  <c r="N7" i="5"/>
  <c r="Y8" i="3" s="1" a="1"/>
  <c r="Y8" i="3" s="1"/>
  <c r="BC8" i="3" s="1"/>
  <c r="M7" i="5"/>
  <c r="T8" i="3" s="1" a="1"/>
  <c r="T8" i="3" s="1"/>
  <c r="AW8" i="3" s="1"/>
  <c r="L7" i="5"/>
  <c r="K7" i="5"/>
  <c r="J7" i="5"/>
  <c r="E8" i="3" s="1" a="1"/>
  <c r="E8" i="3" s="1"/>
  <c r="A17" i="3"/>
  <c r="A16" i="3"/>
  <c r="BF16" i="3"/>
  <c r="BE16" i="3"/>
  <c r="BD16" i="3"/>
  <c r="BB16" i="3"/>
  <c r="AZ16" i="3"/>
  <c r="AY16" i="3"/>
  <c r="AX16" i="3"/>
  <c r="AV16" i="3"/>
  <c r="AT16" i="3"/>
  <c r="AS16" i="3"/>
  <c r="AR16" i="3"/>
  <c r="AP16" i="3"/>
  <c r="AN16" i="3"/>
  <c r="AM16" i="3"/>
  <c r="AL16" i="3"/>
  <c r="AJ16" i="3"/>
  <c r="AH16" i="3"/>
  <c r="AG16" i="3"/>
  <c r="AF16" i="3"/>
  <c r="AD16" i="3"/>
  <c r="BF17" i="3"/>
  <c r="BE17" i="3"/>
  <c r="BD17" i="3"/>
  <c r="BB17" i="3"/>
  <c r="AZ17" i="3"/>
  <c r="AY17" i="3"/>
  <c r="AX17" i="3"/>
  <c r="AV17" i="3"/>
  <c r="AT17" i="3"/>
  <c r="AS17" i="3"/>
  <c r="AR17" i="3"/>
  <c r="AP17" i="3"/>
  <c r="AN17" i="3"/>
  <c r="AM17" i="3"/>
  <c r="AL17" i="3"/>
  <c r="AJ17" i="3"/>
  <c r="AH17" i="3"/>
  <c r="AG17" i="3"/>
  <c r="AF17" i="3"/>
  <c r="AD17" i="3"/>
  <c r="A12" i="3"/>
  <c r="A10" i="3"/>
  <c r="A8" i="3"/>
  <c r="BF12" i="3"/>
  <c r="BE12" i="3"/>
  <c r="BD12" i="3"/>
  <c r="BB12" i="3"/>
  <c r="AZ12" i="3"/>
  <c r="AY12" i="3"/>
  <c r="AX12" i="3"/>
  <c r="AV12" i="3"/>
  <c r="AT12" i="3"/>
  <c r="AS12" i="3"/>
  <c r="AR12" i="3"/>
  <c r="AP12" i="3"/>
  <c r="AN12" i="3"/>
  <c r="AM12" i="3"/>
  <c r="AL12" i="3"/>
  <c r="AJ12" i="3"/>
  <c r="AH12" i="3"/>
  <c r="AG12" i="3"/>
  <c r="AF12" i="3"/>
  <c r="AD12" i="3"/>
  <c r="BF10" i="3"/>
  <c r="BE10" i="3"/>
  <c r="BD10" i="3"/>
  <c r="BB10" i="3"/>
  <c r="AZ10" i="3"/>
  <c r="AY10" i="3"/>
  <c r="AX10" i="3"/>
  <c r="AV10" i="3"/>
  <c r="AT10" i="3"/>
  <c r="AS10" i="3"/>
  <c r="AR10" i="3"/>
  <c r="AP10" i="3"/>
  <c r="AN10" i="3"/>
  <c r="AM10" i="3"/>
  <c r="AL10" i="3"/>
  <c r="AJ10" i="3"/>
  <c r="AH10" i="3"/>
  <c r="AG10" i="3"/>
  <c r="AF10" i="3"/>
  <c r="AD10" i="3"/>
  <c r="BF8" i="3"/>
  <c r="BE8" i="3"/>
  <c r="BD8" i="3"/>
  <c r="BB8" i="3"/>
  <c r="AZ8" i="3"/>
  <c r="AY8" i="3"/>
  <c r="AX8" i="3"/>
  <c r="AV8" i="3"/>
  <c r="AT8" i="3"/>
  <c r="AS8" i="3"/>
  <c r="AR8" i="3"/>
  <c r="AP8" i="3"/>
  <c r="AN8" i="3"/>
  <c r="AM8" i="3"/>
  <c r="AL8" i="3"/>
  <c r="AJ8" i="3"/>
  <c r="AH8" i="3"/>
  <c r="AG8" i="3"/>
  <c r="AF8" i="3"/>
  <c r="AD8" i="3"/>
  <c r="A15" i="3"/>
  <c r="A18" i="3" s="1"/>
  <c r="A13" i="3"/>
  <c r="A11" i="3"/>
  <c r="A9" i="3"/>
  <c r="A7" i="3"/>
  <c r="K6" i="5"/>
  <c r="J7" i="3" s="1" a="1"/>
  <c r="J7" i="3" s="1"/>
  <c r="L6" i="5"/>
  <c r="O7" i="3" s="1" a="1"/>
  <c r="O7" i="3" s="1"/>
  <c r="M6" i="5"/>
  <c r="T7" i="3" s="1" a="1"/>
  <c r="T7" i="3" s="1"/>
  <c r="N6" i="5"/>
  <c r="Y7" i="3" s="1" a="1"/>
  <c r="Y7" i="3" s="1"/>
  <c r="K8" i="5"/>
  <c r="J9" i="3" s="1" a="1"/>
  <c r="J9" i="3" s="1"/>
  <c r="L8" i="5"/>
  <c r="O9" i="3" s="1" a="1"/>
  <c r="O9" i="3" s="1"/>
  <c r="M8" i="5"/>
  <c r="T9" i="3" s="1" a="1"/>
  <c r="T9" i="3" s="1"/>
  <c r="N8" i="5"/>
  <c r="Y9" i="3" s="1" a="1"/>
  <c r="Y9" i="3" s="1"/>
  <c r="K10" i="5"/>
  <c r="J11" i="3" s="1" a="1"/>
  <c r="J11" i="3" s="1"/>
  <c r="L10" i="5"/>
  <c r="O11" i="3" s="1" a="1"/>
  <c r="O11" i="3" s="1"/>
  <c r="M10" i="5"/>
  <c r="T11" i="3" s="1" a="1"/>
  <c r="T11" i="3" s="1"/>
  <c r="N10" i="5"/>
  <c r="Y11" i="3" s="1" a="1"/>
  <c r="Y11" i="3" s="1"/>
  <c r="K12" i="5"/>
  <c r="L12" i="5"/>
  <c r="M12" i="5"/>
  <c r="N12" i="5"/>
  <c r="K13" i="5"/>
  <c r="L13" i="5"/>
  <c r="M13" i="5"/>
  <c r="T16" i="3" s="1" a="1"/>
  <c r="T16" i="3" s="1"/>
  <c r="AW16" i="3" s="1"/>
  <c r="N13" i="5"/>
  <c r="Y17" i="3" s="1" a="1"/>
  <c r="Y17" i="3" s="1"/>
  <c r="BC17" i="3" s="1"/>
  <c r="O18" i="3" a="1"/>
  <c r="O18" i="3" s="1"/>
  <c r="T18" i="3" a="1"/>
  <c r="T18" i="3" s="1"/>
  <c r="K21" i="5"/>
  <c r="L21" i="5"/>
  <c r="O19" i="3" s="1" a="1"/>
  <c r="O19" i="3" s="1"/>
  <c r="M21" i="5"/>
  <c r="N21" i="5"/>
  <c r="K22" i="5"/>
  <c r="J29" i="3" s="1" a="1"/>
  <c r="J29" i="3" s="1"/>
  <c r="L22" i="5"/>
  <c r="O20" i="3" s="1" a="1"/>
  <c r="O20" i="3" s="1"/>
  <c r="M22" i="5"/>
  <c r="T29" i="3" s="1" a="1"/>
  <c r="T29" i="3" s="1"/>
  <c r="N22" i="5"/>
  <c r="Y29" i="3" s="1" a="1"/>
  <c r="Y29" i="3" s="1"/>
  <c r="K23" i="5"/>
  <c r="L23" i="5"/>
  <c r="O21" i="3" s="1" a="1"/>
  <c r="O21" i="3" s="1"/>
  <c r="M23" i="5"/>
  <c r="N23" i="5"/>
  <c r="K24" i="5"/>
  <c r="J43" i="3" s="1" a="1"/>
  <c r="J43" i="3" s="1"/>
  <c r="L24" i="5"/>
  <c r="O43" i="3" s="1" a="1"/>
  <c r="O43" i="3" s="1"/>
  <c r="M24" i="5"/>
  <c r="T43" i="3" s="1" a="1"/>
  <c r="T43" i="3" s="1"/>
  <c r="N24" i="5"/>
  <c r="Y37" i="3" s="1" a="1"/>
  <c r="Y37" i="3" s="1"/>
  <c r="J21" i="5"/>
  <c r="J22" i="5"/>
  <c r="E29" i="3" s="1" a="1"/>
  <c r="E29" i="3" s="1"/>
  <c r="J23" i="5"/>
  <c r="J24" i="5"/>
  <c r="E37" i="3" s="1" a="1"/>
  <c r="E37" i="3" s="1"/>
  <c r="J13" i="5"/>
  <c r="E14" i="3" s="1" a="1"/>
  <c r="E14" i="3" s="1"/>
  <c r="J12" i="5"/>
  <c r="J8" i="5"/>
  <c r="E9" i="3" s="1" a="1"/>
  <c r="E9" i="3" s="1"/>
  <c r="J10" i="5"/>
  <c r="E11" i="3" s="1" a="1"/>
  <c r="E11" i="3" s="1"/>
  <c r="J6" i="5"/>
  <c r="T28" i="3" l="1" a="1"/>
  <c r="T28" i="3" s="1"/>
  <c r="J30" i="3" a="1"/>
  <c r="J30" i="3" s="1"/>
  <c r="E28" i="3" a="1"/>
  <c r="E28" i="3" s="1"/>
  <c r="Y30" i="3" a="1"/>
  <c r="Y30" i="3" s="1"/>
  <c r="E27" i="3" a="1"/>
  <c r="E27" i="3" s="1"/>
  <c r="Y28" i="3" a="1"/>
  <c r="Y28" i="3" s="1"/>
  <c r="J28" i="3" a="1"/>
  <c r="J28" i="3" s="1"/>
  <c r="Y27" i="3" a="1"/>
  <c r="Y27" i="3" s="1"/>
  <c r="T30" i="3" a="1"/>
  <c r="T30" i="3" s="1"/>
  <c r="J27" i="3" a="1"/>
  <c r="J27" i="3" s="1"/>
  <c r="E30" i="3" a="1"/>
  <c r="E30" i="3" s="1"/>
  <c r="E16" i="3" a="1"/>
  <c r="E16" i="3" s="1"/>
  <c r="AE16" i="3" s="1"/>
  <c r="AI16" i="3" s="1"/>
  <c r="O16" i="3" a="1"/>
  <c r="O16" i="3" s="1"/>
  <c r="AQ16" i="3" s="1"/>
  <c r="AU16" i="3" s="1"/>
  <c r="J16" i="3" a="1"/>
  <c r="J16" i="3" s="1"/>
  <c r="AK16" i="3" s="1"/>
  <c r="AO16" i="3" s="1"/>
  <c r="Y13" i="3" a="1"/>
  <c r="Y13" i="3" s="1"/>
  <c r="Y14" i="3" a="1"/>
  <c r="Y14" i="3" s="1"/>
  <c r="BC14" i="3" s="1"/>
  <c r="BG14" i="3" s="1"/>
  <c r="T13" i="3" a="1"/>
  <c r="T13" i="3" s="1"/>
  <c r="T14" i="3" a="1"/>
  <c r="T14" i="3" s="1"/>
  <c r="AW14" i="3" s="1"/>
  <c r="BA14" i="3" s="1"/>
  <c r="O25" i="3" a="1"/>
  <c r="O25" i="3" s="1"/>
  <c r="O14" i="3" a="1"/>
  <c r="O14" i="3" s="1"/>
  <c r="AQ14" i="3" s="1"/>
  <c r="AU14" i="3" s="1"/>
  <c r="J25" i="3" a="1"/>
  <c r="J25" i="3" s="1"/>
  <c r="J14" i="3" a="1"/>
  <c r="J14" i="3" s="1"/>
  <c r="AK14" i="3" s="1"/>
  <c r="AO14" i="3" s="1"/>
  <c r="E13" i="3" a="1"/>
  <c r="E13" i="3" s="1"/>
  <c r="AE14" i="3"/>
  <c r="AI14" i="3" s="1"/>
  <c r="AE8" i="3"/>
  <c r="AI8" i="3" s="1"/>
  <c r="E26" i="3" a="1"/>
  <c r="E26" i="3" s="1"/>
  <c r="J13" i="3" a="1"/>
  <c r="J13" i="3" s="1"/>
  <c r="J37" i="3" a="1"/>
  <c r="J37" i="3" s="1"/>
  <c r="O26" i="3" a="1"/>
  <c r="O26" i="3" s="1"/>
  <c r="T19" i="3" a="1"/>
  <c r="T19" i="3" s="1"/>
  <c r="Y15" i="3" a="1"/>
  <c r="Y15" i="3" s="1"/>
  <c r="Y43" i="3" a="1"/>
  <c r="Y43" i="3" s="1"/>
  <c r="J8" i="3" a="1"/>
  <c r="J8" i="3" s="1"/>
  <c r="AK8" i="3" s="1"/>
  <c r="AO8" i="3" s="1"/>
  <c r="AE10" i="3"/>
  <c r="AI10" i="3" s="1"/>
  <c r="Y16" i="3" a="1"/>
  <c r="Y16" i="3" s="1"/>
  <c r="BC16" i="3" s="1"/>
  <c r="BG16" i="3" s="1"/>
  <c r="O34" i="3" a="1"/>
  <c r="O34" i="3" s="1"/>
  <c r="E25" i="3" a="1"/>
  <c r="E25" i="3" s="1"/>
  <c r="J15" i="3" a="1"/>
  <c r="J15" i="3" s="1"/>
  <c r="O27" i="3" a="1"/>
  <c r="O27" i="3" s="1"/>
  <c r="T20" i="3" a="1"/>
  <c r="T20" i="3" s="1"/>
  <c r="Y18" i="3" a="1"/>
  <c r="Y18" i="3" s="1"/>
  <c r="O8" i="3" a="1"/>
  <c r="O8" i="3" s="1"/>
  <c r="AQ8" i="3" s="1"/>
  <c r="AU8" i="3" s="1"/>
  <c r="J10" i="3" a="1"/>
  <c r="J10" i="3" s="1"/>
  <c r="AK10" i="3" s="1"/>
  <c r="AO10" i="3" s="1"/>
  <c r="AE12" i="3"/>
  <c r="AI12" i="3" s="1"/>
  <c r="O33" i="3" a="1"/>
  <c r="O33" i="3" s="1"/>
  <c r="E21" i="3" a="1"/>
  <c r="E21" i="3" s="1"/>
  <c r="J18" i="3" a="1"/>
  <c r="J18" i="3" s="1"/>
  <c r="O28" i="3" a="1"/>
  <c r="O28" i="3" s="1"/>
  <c r="T21" i="3" a="1"/>
  <c r="T21" i="3" s="1"/>
  <c r="Y19" i="3" a="1"/>
  <c r="Y19" i="3" s="1"/>
  <c r="O10" i="3" a="1"/>
  <c r="O10" i="3" s="1"/>
  <c r="AQ10" i="3" s="1"/>
  <c r="AU10" i="3" s="1"/>
  <c r="J12" i="3" a="1"/>
  <c r="J12" i="3" s="1"/>
  <c r="AK12" i="3" s="1"/>
  <c r="AO12" i="3" s="1"/>
  <c r="E32" i="3" a="1"/>
  <c r="E32" i="3" s="1"/>
  <c r="E20" i="3" a="1"/>
  <c r="E20" i="3" s="1"/>
  <c r="J19" i="3" a="1"/>
  <c r="J19" i="3" s="1"/>
  <c r="O29" i="3" a="1"/>
  <c r="O29" i="3" s="1"/>
  <c r="T25" i="3" a="1"/>
  <c r="T25" i="3" s="1"/>
  <c r="Y20" i="3" a="1"/>
  <c r="Y20" i="3" s="1"/>
  <c r="AW10" i="3"/>
  <c r="BA10" i="3" s="1"/>
  <c r="O12" i="3" a="1"/>
  <c r="O12" i="3" s="1"/>
  <c r="AQ12" i="3" s="1"/>
  <c r="AU12" i="3" s="1"/>
  <c r="T42" i="3" a="1"/>
  <c r="T42" i="3" s="1"/>
  <c r="E19" i="3" a="1"/>
  <c r="E19" i="3" s="1"/>
  <c r="J20" i="3" a="1"/>
  <c r="J20" i="3" s="1"/>
  <c r="O30" i="3" a="1"/>
  <c r="O30" i="3" s="1"/>
  <c r="T26" i="3" a="1"/>
  <c r="T26" i="3" s="1"/>
  <c r="Y21" i="3" a="1"/>
  <c r="Y21" i="3" s="1"/>
  <c r="AW12" i="3"/>
  <c r="BA12" i="3" s="1"/>
  <c r="E7" i="3" a="1"/>
  <c r="E7" i="3" s="1"/>
  <c r="AE7" i="3" s="1"/>
  <c r="E18" i="3" a="1"/>
  <c r="E18" i="3" s="1"/>
  <c r="J21" i="3" a="1"/>
  <c r="J21" i="3" s="1"/>
  <c r="O13" i="3" a="1"/>
  <c r="O13" i="3" s="1"/>
  <c r="O37" i="3" a="1"/>
  <c r="O37" i="3" s="1"/>
  <c r="T27" i="3" a="1"/>
  <c r="T27" i="3" s="1"/>
  <c r="Y25" i="3" a="1"/>
  <c r="Y25" i="3" s="1"/>
  <c r="E17" i="3" a="1"/>
  <c r="E17" i="3" s="1"/>
  <c r="AE17" i="3" s="1"/>
  <c r="AI17" i="3" s="1"/>
  <c r="E43" i="3" a="1"/>
  <c r="E43" i="3" s="1"/>
  <c r="O15" i="3" a="1"/>
  <c r="O15" i="3" s="1"/>
  <c r="Y26" i="3" a="1"/>
  <c r="Y26" i="3" s="1"/>
  <c r="J17" i="3" a="1"/>
  <c r="J17" i="3" s="1"/>
  <c r="AK17" i="3" s="1"/>
  <c r="AO17" i="3" s="1"/>
  <c r="O22" i="3" a="1"/>
  <c r="O22" i="3" s="1"/>
  <c r="J26" i="3" a="1"/>
  <c r="J26" i="3" s="1"/>
  <c r="O17" i="3" a="1"/>
  <c r="O17" i="3" s="1"/>
  <c r="AQ17" i="3" s="1"/>
  <c r="AU17" i="3" s="1"/>
  <c r="O24" i="3" a="1"/>
  <c r="O24" i="3" s="1"/>
  <c r="Y23" i="3" a="1"/>
  <c r="Y23" i="3" s="1"/>
  <c r="T37" i="3" a="1"/>
  <c r="T37" i="3" s="1"/>
  <c r="T17" i="3" a="1"/>
  <c r="T17" i="3" s="1"/>
  <c r="AW17" i="3" s="1"/>
  <c r="BA17" i="3" s="1"/>
  <c r="J31" i="3" a="1"/>
  <c r="J31" i="3" s="1"/>
  <c r="T15" i="3" a="1"/>
  <c r="T15" i="3" s="1"/>
  <c r="O36" i="3" a="1"/>
  <c r="O36" i="3" s="1"/>
  <c r="BA16" i="3"/>
  <c r="BG17" i="3"/>
  <c r="BG10" i="3"/>
  <c r="BG12" i="3"/>
  <c r="J22" i="3" a="1"/>
  <c r="J22" i="3" s="1"/>
  <c r="E33" i="3" a="1"/>
  <c r="E33" i="3" s="1"/>
  <c r="BG8" i="3"/>
  <c r="J32" i="3" a="1"/>
  <c r="J32" i="3" s="1"/>
  <c r="T38" i="3" a="1"/>
  <c r="T38" i="3" s="1"/>
  <c r="Y39" i="3" a="1"/>
  <c r="Y39" i="3" s="1"/>
  <c r="J33" i="3" a="1"/>
  <c r="J33" i="3" s="1"/>
  <c r="O35" i="3" a="1"/>
  <c r="O35" i="3" s="1"/>
  <c r="O23" i="3" a="1"/>
  <c r="O23" i="3" s="1"/>
  <c r="J42" i="3" a="1"/>
  <c r="J42" i="3" s="1"/>
  <c r="T32" i="3" a="1"/>
  <c r="T32" i="3" s="1"/>
  <c r="BA8" i="3"/>
  <c r="E42" i="3" a="1"/>
  <c r="E42" i="3" s="1"/>
  <c r="Y40" i="3" a="1"/>
  <c r="Y40" i="3" s="1"/>
  <c r="T40" i="3" a="1"/>
  <c r="T40" i="3" s="1"/>
  <c r="J40" i="3" a="1"/>
  <c r="J40" i="3" s="1"/>
  <c r="O40" i="3" a="1"/>
  <c r="O40" i="3" s="1"/>
  <c r="E40" i="3" a="1"/>
  <c r="E40" i="3" s="1"/>
  <c r="A19" i="3"/>
  <c r="J34" i="3" a="1"/>
  <c r="J34" i="3" s="1"/>
  <c r="T33" i="3" a="1"/>
  <c r="T33" i="3" s="1"/>
  <c r="E31" i="3" a="1"/>
  <c r="E31" i="3" s="1"/>
  <c r="J23" i="3" a="1"/>
  <c r="J23" i="3" s="1"/>
  <c r="J35" i="3" a="1"/>
  <c r="J35" i="3" s="1"/>
  <c r="T22" i="3" a="1"/>
  <c r="T22" i="3" s="1"/>
  <c r="T34" i="3" a="1"/>
  <c r="T34" i="3" s="1"/>
  <c r="Y42" i="3" a="1"/>
  <c r="Y42" i="3" s="1"/>
  <c r="J24" i="3" a="1"/>
  <c r="J24" i="3" s="1"/>
  <c r="J36" i="3" a="1"/>
  <c r="J36" i="3" s="1"/>
  <c r="T23" i="3" a="1"/>
  <c r="T23" i="3" s="1"/>
  <c r="T35" i="3" a="1"/>
  <c r="T35" i="3" s="1"/>
  <c r="Y31" i="3" a="1"/>
  <c r="Y31" i="3" s="1"/>
  <c r="O42" i="3" a="1"/>
  <c r="O42" i="3" s="1"/>
  <c r="T24" i="3" a="1"/>
  <c r="T24" i="3" s="1"/>
  <c r="T36" i="3" a="1"/>
  <c r="T36" i="3" s="1"/>
  <c r="Y32" i="3" a="1"/>
  <c r="Y32" i="3" s="1"/>
  <c r="T31" i="3" a="1"/>
  <c r="T31" i="3" s="1"/>
  <c r="O31" i="3" a="1"/>
  <c r="O31" i="3" s="1"/>
  <c r="Y33" i="3" a="1"/>
  <c r="Y33" i="3" s="1"/>
  <c r="Y22" i="3" a="1"/>
  <c r="Y22" i="3" s="1"/>
  <c r="Y34" i="3" a="1"/>
  <c r="Y34" i="3" s="1"/>
  <c r="O32" i="3" a="1"/>
  <c r="O32" i="3" s="1"/>
  <c r="E35" i="3" a="1"/>
  <c r="E35" i="3" s="1"/>
  <c r="E23" i="3" a="1"/>
  <c r="E23" i="3" s="1"/>
  <c r="T39" i="3" a="1"/>
  <c r="T39" i="3" s="1"/>
  <c r="Y35" i="3" a="1"/>
  <c r="Y35" i="3" s="1"/>
  <c r="E36" i="3" a="1"/>
  <c r="E36" i="3" s="1"/>
  <c r="E24" i="3" a="1"/>
  <c r="E24" i="3" s="1"/>
  <c r="E34" i="3" a="1"/>
  <c r="E34" i="3" s="1"/>
  <c r="E22" i="3" a="1"/>
  <c r="E22" i="3" s="1"/>
  <c r="Y24" i="3" a="1"/>
  <c r="Y24" i="3" s="1"/>
  <c r="Y36" i="3" a="1"/>
  <c r="Y36" i="3" s="1"/>
  <c r="I209" i="1"/>
  <c r="I210" i="1" s="1"/>
  <c r="I211" i="1" s="1"/>
  <c r="J209" i="1"/>
  <c r="J210" i="1" s="1"/>
  <c r="J211" i="1" s="1"/>
  <c r="J7" i="1"/>
  <c r="J8" i="1" s="1"/>
  <c r="I7" i="1"/>
  <c r="I8" i="1" s="1"/>
  <c r="J11" i="1" l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8" i="1" s="1"/>
  <c r="J9" i="1"/>
  <c r="J10" i="1" s="1"/>
  <c r="I11" i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8" i="1" s="1"/>
  <c r="I9" i="1"/>
  <c r="I10" i="1" s="1"/>
  <c r="J212" i="1"/>
  <c r="J213" i="1" s="1"/>
  <c r="J214" i="1"/>
  <c r="I212" i="1"/>
  <c r="I213" i="1" s="1"/>
  <c r="I214" i="1"/>
  <c r="I215" i="1" s="1"/>
  <c r="I216" i="1" s="1"/>
  <c r="I217" i="1" s="1"/>
  <c r="I218" i="1" s="1"/>
  <c r="J215" i="1"/>
  <c r="J216" i="1" s="1"/>
  <c r="J217" i="1" s="1"/>
  <c r="J218" i="1" s="1"/>
  <c r="J38" i="3" a="1"/>
  <c r="J38" i="3" s="1"/>
  <c r="AC14" i="3"/>
  <c r="O39" i="3" a="1"/>
  <c r="O39" i="3" s="1"/>
  <c r="E39" i="3" a="1"/>
  <c r="E39" i="3" s="1"/>
  <c r="AC17" i="3"/>
  <c r="AC16" i="3"/>
  <c r="AC12" i="3"/>
  <c r="AC10" i="3"/>
  <c r="E38" i="3" a="1"/>
  <c r="E38" i="3" s="1"/>
  <c r="AC8" i="3"/>
  <c r="Y38" i="3" a="1"/>
  <c r="Y38" i="3" s="1"/>
  <c r="O38" i="3" a="1"/>
  <c r="O38" i="3" s="1"/>
  <c r="J39" i="3" a="1"/>
  <c r="J39" i="3" s="1"/>
  <c r="A20" i="3"/>
  <c r="J41" i="3" a="1"/>
  <c r="J41" i="3" s="1"/>
  <c r="T41" i="3" a="1"/>
  <c r="T41" i="3" s="1"/>
  <c r="O41" i="3" a="1"/>
  <c r="O41" i="3" s="1"/>
  <c r="E41" i="3" a="1"/>
  <c r="E41" i="3" s="1"/>
  <c r="Y41" i="3" a="1"/>
  <c r="Y41" i="3" s="1"/>
  <c r="E406" i="1"/>
  <c r="E407" i="1" s="1"/>
  <c r="E408" i="1" s="1"/>
  <c r="E409" i="1" s="1"/>
  <c r="D406" i="1"/>
  <c r="D407" i="1" s="1"/>
  <c r="E401" i="1"/>
  <c r="E402" i="1" s="1"/>
  <c r="E403" i="1" s="1"/>
  <c r="E404" i="1" s="1"/>
  <c r="D401" i="1"/>
  <c r="D402" i="1" s="1"/>
  <c r="E411" i="1"/>
  <c r="E412" i="1" s="1"/>
  <c r="E413" i="1" s="1"/>
  <c r="E414" i="1" s="1"/>
  <c r="D411" i="1"/>
  <c r="D412" i="1" s="1"/>
  <c r="E386" i="1"/>
  <c r="E387" i="1" s="1"/>
  <c r="E388" i="1" s="1"/>
  <c r="E389" i="1" s="1"/>
  <c r="D386" i="1"/>
  <c r="D387" i="1" s="1"/>
  <c r="E381" i="1"/>
  <c r="E382" i="1" s="1"/>
  <c r="E383" i="1" s="1"/>
  <c r="E384" i="1" s="1"/>
  <c r="D381" i="1"/>
  <c r="D382" i="1" s="1"/>
  <c r="E391" i="1"/>
  <c r="E392" i="1" s="1"/>
  <c r="E393" i="1" s="1"/>
  <c r="E394" i="1" s="1"/>
  <c r="D391" i="1"/>
  <c r="E366" i="1"/>
  <c r="E367" i="1" s="1"/>
  <c r="E368" i="1" s="1"/>
  <c r="E369" i="1" s="1"/>
  <c r="D366" i="1"/>
  <c r="D367" i="1" s="1"/>
  <c r="E361" i="1"/>
  <c r="E362" i="1" s="1"/>
  <c r="E363" i="1" s="1"/>
  <c r="E364" i="1" s="1"/>
  <c r="D361" i="1"/>
  <c r="E371" i="1"/>
  <c r="E372" i="1" s="1"/>
  <c r="E373" i="1" s="1"/>
  <c r="E374" i="1" s="1"/>
  <c r="D371" i="1"/>
  <c r="E346" i="1"/>
  <c r="E347" i="1" s="1"/>
  <c r="E348" i="1" s="1"/>
  <c r="E349" i="1" s="1"/>
  <c r="D346" i="1"/>
  <c r="E341" i="1"/>
  <c r="E342" i="1" s="1"/>
  <c r="E343" i="1" s="1"/>
  <c r="E344" i="1" s="1"/>
  <c r="D341" i="1"/>
  <c r="D342" i="1" s="1"/>
  <c r="E351" i="1"/>
  <c r="E352" i="1" s="1"/>
  <c r="E353" i="1" s="1"/>
  <c r="E354" i="1" s="1"/>
  <c r="D351" i="1"/>
  <c r="D352" i="1" s="1"/>
  <c r="E326" i="1"/>
  <c r="E327" i="1" s="1"/>
  <c r="E328" i="1" s="1"/>
  <c r="E329" i="1" s="1"/>
  <c r="D326" i="1"/>
  <c r="D327" i="1" s="1"/>
  <c r="E321" i="1"/>
  <c r="E322" i="1" s="1"/>
  <c r="E323" i="1" s="1"/>
  <c r="E324" i="1" s="1"/>
  <c r="D321" i="1"/>
  <c r="D322" i="1" s="1"/>
  <c r="E331" i="1"/>
  <c r="E332" i="1" s="1"/>
  <c r="E333" i="1" s="1"/>
  <c r="E334" i="1" s="1"/>
  <c r="D331" i="1"/>
  <c r="E306" i="1"/>
  <c r="E307" i="1" s="1"/>
  <c r="E308" i="1" s="1"/>
  <c r="E309" i="1" s="1"/>
  <c r="D306" i="1"/>
  <c r="D307" i="1" s="1"/>
  <c r="E301" i="1"/>
  <c r="E302" i="1" s="1"/>
  <c r="E303" i="1" s="1"/>
  <c r="E304" i="1" s="1"/>
  <c r="D301" i="1"/>
  <c r="D302" i="1" s="1"/>
  <c r="E311" i="1"/>
  <c r="E312" i="1" s="1"/>
  <c r="E313" i="1" s="1"/>
  <c r="E314" i="1" s="1"/>
  <c r="D311" i="1"/>
  <c r="D312" i="1" s="1"/>
  <c r="E286" i="1"/>
  <c r="E287" i="1" s="1"/>
  <c r="E288" i="1" s="1"/>
  <c r="E289" i="1" s="1"/>
  <c r="D286" i="1"/>
  <c r="D287" i="1" s="1"/>
  <c r="E281" i="1"/>
  <c r="E282" i="1" s="1"/>
  <c r="E283" i="1" s="1"/>
  <c r="E284" i="1" s="1"/>
  <c r="D281" i="1"/>
  <c r="D282" i="1" s="1"/>
  <c r="E291" i="1"/>
  <c r="E292" i="1" s="1"/>
  <c r="E293" i="1" s="1"/>
  <c r="E294" i="1" s="1"/>
  <c r="D291" i="1"/>
  <c r="E266" i="1"/>
  <c r="E267" i="1" s="1"/>
  <c r="E268" i="1" s="1"/>
  <c r="E269" i="1" s="1"/>
  <c r="D266" i="1"/>
  <c r="D267" i="1" s="1"/>
  <c r="E261" i="1"/>
  <c r="E262" i="1" s="1"/>
  <c r="E263" i="1" s="1"/>
  <c r="E264" i="1" s="1"/>
  <c r="D261" i="1"/>
  <c r="D262" i="1" s="1"/>
  <c r="E271" i="1"/>
  <c r="E272" i="1" s="1"/>
  <c r="E273" i="1" s="1"/>
  <c r="E274" i="1" s="1"/>
  <c r="D271" i="1"/>
  <c r="D272" i="1" s="1"/>
  <c r="E246" i="1"/>
  <c r="E247" i="1" s="1"/>
  <c r="E248" i="1" s="1"/>
  <c r="E249" i="1" s="1"/>
  <c r="D246" i="1"/>
  <c r="D247" i="1" s="1"/>
  <c r="E241" i="1"/>
  <c r="E242" i="1" s="1"/>
  <c r="E243" i="1" s="1"/>
  <c r="E244" i="1" s="1"/>
  <c r="D241" i="1"/>
  <c r="D242" i="1" s="1"/>
  <c r="E251" i="1"/>
  <c r="E252" i="1" s="1"/>
  <c r="E253" i="1" s="1"/>
  <c r="E254" i="1" s="1"/>
  <c r="D251" i="1"/>
  <c r="E235" i="1"/>
  <c r="E236" i="1" s="1"/>
  <c r="E237" i="1" s="1"/>
  <c r="E238" i="1" s="1"/>
  <c r="E230" i="1"/>
  <c r="E231" i="1" s="1"/>
  <c r="E232" i="1" s="1"/>
  <c r="E233" i="1" s="1"/>
  <c r="E225" i="1"/>
  <c r="E226" i="1" s="1"/>
  <c r="E227" i="1" s="1"/>
  <c r="E228" i="1" s="1"/>
  <c r="E220" i="1"/>
  <c r="E221" i="1" s="1"/>
  <c r="E222" i="1" s="1"/>
  <c r="E223" i="1" s="1"/>
  <c r="E215" i="1"/>
  <c r="E216" i="1" s="1"/>
  <c r="E217" i="1" s="1"/>
  <c r="E218" i="1" s="1"/>
  <c r="F210" i="1"/>
  <c r="F211" i="1" s="1"/>
  <c r="E210" i="1"/>
  <c r="E211" i="1" s="1"/>
  <c r="E212" i="1" s="1"/>
  <c r="E213" i="1" s="1"/>
  <c r="C210" i="1"/>
  <c r="C211" i="1" s="1"/>
  <c r="B209" i="1"/>
  <c r="A209" i="1" s="1"/>
  <c r="E189" i="1"/>
  <c r="E190" i="1" s="1"/>
  <c r="E191" i="1" s="1"/>
  <c r="E192" i="1" s="1"/>
  <c r="D189" i="1"/>
  <c r="D190" i="1" s="1"/>
  <c r="E194" i="1"/>
  <c r="E195" i="1" s="1"/>
  <c r="E196" i="1" s="1"/>
  <c r="E197" i="1" s="1"/>
  <c r="D194" i="1"/>
  <c r="E199" i="1"/>
  <c r="E200" i="1" s="1"/>
  <c r="E201" i="1" s="1"/>
  <c r="E202" i="1" s="1"/>
  <c r="D199" i="1"/>
  <c r="D200" i="1" s="1"/>
  <c r="E169" i="1"/>
  <c r="E170" i="1" s="1"/>
  <c r="E171" i="1" s="1"/>
  <c r="E172" i="1" s="1"/>
  <c r="D169" i="1"/>
  <c r="D170" i="1" s="1"/>
  <c r="E174" i="1"/>
  <c r="E175" i="1" s="1"/>
  <c r="E176" i="1" s="1"/>
  <c r="E177" i="1" s="1"/>
  <c r="D174" i="1"/>
  <c r="E179" i="1"/>
  <c r="E180" i="1" s="1"/>
  <c r="E181" i="1" s="1"/>
  <c r="E182" i="1" s="1"/>
  <c r="D179" i="1"/>
  <c r="E144" i="1"/>
  <c r="E145" i="1" s="1"/>
  <c r="E146" i="1" s="1"/>
  <c r="E147" i="1" s="1"/>
  <c r="D144" i="1"/>
  <c r="D145" i="1" s="1"/>
  <c r="E139" i="1"/>
  <c r="E140" i="1" s="1"/>
  <c r="E141" i="1" s="1"/>
  <c r="E142" i="1" s="1"/>
  <c r="D139" i="1"/>
  <c r="E134" i="1"/>
  <c r="E135" i="1" s="1"/>
  <c r="E136" i="1" s="1"/>
  <c r="E137" i="1" s="1"/>
  <c r="D134" i="1"/>
  <c r="E129" i="1"/>
  <c r="E130" i="1" s="1"/>
  <c r="E131" i="1" s="1"/>
  <c r="E132" i="1" s="1"/>
  <c r="D129" i="1"/>
  <c r="D130" i="1" s="1"/>
  <c r="E154" i="1"/>
  <c r="E155" i="1" s="1"/>
  <c r="E156" i="1" s="1"/>
  <c r="E157" i="1" s="1"/>
  <c r="D154" i="1"/>
  <c r="E149" i="1"/>
  <c r="E150" i="1" s="1"/>
  <c r="E151" i="1" s="1"/>
  <c r="E152" i="1" s="1"/>
  <c r="D149" i="1"/>
  <c r="D150" i="1" s="1"/>
  <c r="D151" i="1" s="1"/>
  <c r="E159" i="1"/>
  <c r="E160" i="1" s="1"/>
  <c r="E161" i="1" s="1"/>
  <c r="E162" i="1" s="1"/>
  <c r="D159" i="1"/>
  <c r="E104" i="1"/>
  <c r="E105" i="1" s="1"/>
  <c r="E106" i="1" s="1"/>
  <c r="E107" i="1" s="1"/>
  <c r="D104" i="1"/>
  <c r="E99" i="1"/>
  <c r="E100" i="1" s="1"/>
  <c r="E101" i="1" s="1"/>
  <c r="E102" i="1" s="1"/>
  <c r="D99" i="1"/>
  <c r="D100" i="1" s="1"/>
  <c r="D101" i="1" s="1"/>
  <c r="E94" i="1"/>
  <c r="E95" i="1" s="1"/>
  <c r="E96" i="1" s="1"/>
  <c r="E97" i="1" s="1"/>
  <c r="D94" i="1"/>
  <c r="E89" i="1"/>
  <c r="E90" i="1" s="1"/>
  <c r="E91" i="1" s="1"/>
  <c r="E92" i="1" s="1"/>
  <c r="D89" i="1"/>
  <c r="E114" i="1"/>
  <c r="E115" i="1" s="1"/>
  <c r="E116" i="1" s="1"/>
  <c r="E117" i="1" s="1"/>
  <c r="D114" i="1"/>
  <c r="E109" i="1"/>
  <c r="E110" i="1" s="1"/>
  <c r="E111" i="1" s="1"/>
  <c r="E112" i="1" s="1"/>
  <c r="D109" i="1"/>
  <c r="D110" i="1" s="1"/>
  <c r="D111" i="1" s="1"/>
  <c r="E119" i="1"/>
  <c r="E120" i="1" s="1"/>
  <c r="E121" i="1" s="1"/>
  <c r="E122" i="1" s="1"/>
  <c r="D119" i="1"/>
  <c r="D120" i="1" s="1"/>
  <c r="E64" i="1"/>
  <c r="E65" i="1" s="1"/>
  <c r="E66" i="1" s="1"/>
  <c r="E67" i="1" s="1"/>
  <c r="D64" i="1"/>
  <c r="D65" i="1" s="1"/>
  <c r="E59" i="1"/>
  <c r="E60" i="1" s="1"/>
  <c r="E61" i="1" s="1"/>
  <c r="E62" i="1" s="1"/>
  <c r="D59" i="1"/>
  <c r="D60" i="1" s="1"/>
  <c r="D61" i="1" s="1"/>
  <c r="E54" i="1"/>
  <c r="E55" i="1" s="1"/>
  <c r="E56" i="1" s="1"/>
  <c r="E57" i="1" s="1"/>
  <c r="D54" i="1"/>
  <c r="E49" i="1"/>
  <c r="E50" i="1" s="1"/>
  <c r="E51" i="1" s="1"/>
  <c r="E52" i="1" s="1"/>
  <c r="D49" i="1"/>
  <c r="D50" i="1" s="1"/>
  <c r="E74" i="1"/>
  <c r="E75" i="1" s="1"/>
  <c r="E76" i="1" s="1"/>
  <c r="E77" i="1" s="1"/>
  <c r="D74" i="1"/>
  <c r="D75" i="1" s="1"/>
  <c r="E69" i="1"/>
  <c r="E70" i="1" s="1"/>
  <c r="E71" i="1" s="1"/>
  <c r="E72" i="1" s="1"/>
  <c r="D69" i="1"/>
  <c r="E79" i="1"/>
  <c r="E80" i="1" s="1"/>
  <c r="E81" i="1" s="1"/>
  <c r="E82" i="1" s="1"/>
  <c r="D79" i="1"/>
  <c r="D80" i="1" s="1"/>
  <c r="E45" i="1"/>
  <c r="E46" i="1" s="1"/>
  <c r="E42" i="1"/>
  <c r="E43" i="1" s="1"/>
  <c r="E36" i="1"/>
  <c r="E37" i="1" s="1"/>
  <c r="E33" i="1"/>
  <c r="E34" i="1" s="1"/>
  <c r="E39" i="1"/>
  <c r="E40" i="1" s="1"/>
  <c r="E27" i="1"/>
  <c r="E28" i="1" s="1"/>
  <c r="E30" i="1"/>
  <c r="E31" i="1" s="1"/>
  <c r="E24" i="1"/>
  <c r="E25" i="1" s="1"/>
  <c r="E21" i="1"/>
  <c r="E22" i="1" s="1"/>
  <c r="E18" i="1"/>
  <c r="E19" i="1" s="1"/>
  <c r="E12" i="1"/>
  <c r="E13" i="1" s="1"/>
  <c r="B6" i="1"/>
  <c r="B7" i="1" s="1"/>
  <c r="B8" i="1" s="1"/>
  <c r="E441" i="1"/>
  <c r="E442" i="1" s="1"/>
  <c r="E443" i="1" s="1"/>
  <c r="E444" i="1" s="1"/>
  <c r="E445" i="1" s="1"/>
  <c r="E446" i="1" s="1"/>
  <c r="E447" i="1" s="1"/>
  <c r="E448" i="1" s="1"/>
  <c r="E449" i="1" s="1"/>
  <c r="E450" i="1" s="1"/>
  <c r="E451" i="1" s="1"/>
  <c r="E452" i="1" s="1"/>
  <c r="E453" i="1" s="1"/>
  <c r="E454" i="1" s="1"/>
  <c r="E455" i="1" s="1"/>
  <c r="E456" i="1" s="1"/>
  <c r="E457" i="1" s="1"/>
  <c r="E458" i="1" s="1"/>
  <c r="E459" i="1" s="1"/>
  <c r="E460" i="1" s="1"/>
  <c r="E461" i="1" s="1"/>
  <c r="E462" i="1" s="1"/>
  <c r="E463" i="1" s="1"/>
  <c r="E464" i="1" s="1"/>
  <c r="E465" i="1" s="1"/>
  <c r="E466" i="1" s="1"/>
  <c r="E467" i="1" s="1"/>
  <c r="E468" i="1" s="1"/>
  <c r="E469" i="1" s="1"/>
  <c r="E470" i="1" s="1"/>
  <c r="E471" i="1" s="1"/>
  <c r="E472" i="1" s="1"/>
  <c r="E473" i="1" s="1"/>
  <c r="E474" i="1" s="1"/>
  <c r="E475" i="1" s="1"/>
  <c r="E476" i="1" s="1"/>
  <c r="E477" i="1" s="1"/>
  <c r="E478" i="1" s="1"/>
  <c r="E479" i="1" s="1"/>
  <c r="E480" i="1" s="1"/>
  <c r="E481" i="1" s="1"/>
  <c r="E482" i="1" s="1"/>
  <c r="E483" i="1" s="1"/>
  <c r="E484" i="1" s="1"/>
  <c r="E485" i="1" s="1"/>
  <c r="E486" i="1" s="1"/>
  <c r="E487" i="1" s="1"/>
  <c r="E488" i="1" s="1"/>
  <c r="E489" i="1" s="1"/>
  <c r="E490" i="1" s="1"/>
  <c r="E491" i="1" s="1"/>
  <c r="E492" i="1" s="1"/>
  <c r="E493" i="1" s="1"/>
  <c r="E494" i="1" s="1"/>
  <c r="E495" i="1" s="1"/>
  <c r="E496" i="1" s="1"/>
  <c r="E497" i="1" s="1"/>
  <c r="E498" i="1" s="1"/>
  <c r="E499" i="1" s="1"/>
  <c r="E500" i="1" s="1"/>
  <c r="E501" i="1" s="1"/>
  <c r="E502" i="1" s="1"/>
  <c r="E503" i="1" s="1"/>
  <c r="E504" i="1" s="1"/>
  <c r="E505" i="1" s="1"/>
  <c r="E506" i="1" s="1"/>
  <c r="E507" i="1" s="1"/>
  <c r="E508" i="1" s="1"/>
  <c r="E509" i="1" s="1"/>
  <c r="E510" i="1" s="1"/>
  <c r="E511" i="1" s="1"/>
  <c r="D441" i="1"/>
  <c r="D442" i="1" s="1"/>
  <c r="E436" i="1"/>
  <c r="E437" i="1" s="1"/>
  <c r="E438" i="1" s="1"/>
  <c r="E439" i="1" s="1"/>
  <c r="D436" i="1"/>
  <c r="E431" i="1"/>
  <c r="E432" i="1" s="1"/>
  <c r="E433" i="1" s="1"/>
  <c r="E434" i="1" s="1"/>
  <c r="D431" i="1"/>
  <c r="D432" i="1" s="1"/>
  <c r="D433" i="1" s="1"/>
  <c r="E426" i="1"/>
  <c r="E427" i="1" s="1"/>
  <c r="E428" i="1" s="1"/>
  <c r="E429" i="1" s="1"/>
  <c r="D426" i="1"/>
  <c r="D427" i="1" s="1"/>
  <c r="E421" i="1"/>
  <c r="E422" i="1" s="1"/>
  <c r="E423" i="1" s="1"/>
  <c r="E424" i="1" s="1"/>
  <c r="D421" i="1"/>
  <c r="D422" i="1" s="1"/>
  <c r="E416" i="1"/>
  <c r="E417" i="1" s="1"/>
  <c r="E418" i="1" s="1"/>
  <c r="E419" i="1" s="1"/>
  <c r="D416" i="1"/>
  <c r="D417" i="1" s="1"/>
  <c r="E396" i="1"/>
  <c r="E397" i="1" s="1"/>
  <c r="E398" i="1" s="1"/>
  <c r="E399" i="1" s="1"/>
  <c r="D396" i="1"/>
  <c r="D397" i="1" s="1"/>
  <c r="E376" i="1"/>
  <c r="E377" i="1" s="1"/>
  <c r="E378" i="1" s="1"/>
  <c r="E379" i="1" s="1"/>
  <c r="D376" i="1"/>
  <c r="D377" i="1" s="1"/>
  <c r="E356" i="1"/>
  <c r="E357" i="1" s="1"/>
  <c r="E358" i="1" s="1"/>
  <c r="E359" i="1" s="1"/>
  <c r="D356" i="1"/>
  <c r="D357" i="1" s="1"/>
  <c r="E336" i="1"/>
  <c r="E337" i="1" s="1"/>
  <c r="E338" i="1" s="1"/>
  <c r="E339" i="1" s="1"/>
  <c r="D336" i="1"/>
  <c r="E316" i="1"/>
  <c r="E317" i="1" s="1"/>
  <c r="E318" i="1" s="1"/>
  <c r="E319" i="1" s="1"/>
  <c r="D316" i="1"/>
  <c r="D317" i="1" s="1"/>
  <c r="E296" i="1"/>
  <c r="E297" i="1" s="1"/>
  <c r="E298" i="1" s="1"/>
  <c r="E299" i="1" s="1"/>
  <c r="D296" i="1"/>
  <c r="E276" i="1"/>
  <c r="E277" i="1" s="1"/>
  <c r="E278" i="1" s="1"/>
  <c r="E279" i="1" s="1"/>
  <c r="D276" i="1"/>
  <c r="E256" i="1"/>
  <c r="E257" i="1" s="1"/>
  <c r="E258" i="1" s="1"/>
  <c r="E259" i="1" s="1"/>
  <c r="D256" i="1"/>
  <c r="D257" i="1" s="1"/>
  <c r="D258" i="1" s="1"/>
  <c r="B48" i="1" l="1"/>
  <c r="A48" i="1" s="1"/>
  <c r="B9" i="1"/>
  <c r="I219" i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40" i="1" s="1"/>
  <c r="I241" i="1" s="1"/>
  <c r="I242" i="1" s="1"/>
  <c r="I243" i="1" s="1"/>
  <c r="I244" i="1" s="1"/>
  <c r="I245" i="1" s="1"/>
  <c r="I246" i="1" s="1"/>
  <c r="I247" i="1" s="1"/>
  <c r="I248" i="1" s="1"/>
  <c r="I249" i="1" s="1"/>
  <c r="I250" i="1" s="1"/>
  <c r="I251" i="1" s="1"/>
  <c r="I252" i="1" s="1"/>
  <c r="I253" i="1" s="1"/>
  <c r="I254" i="1" s="1"/>
  <c r="I255" i="1" s="1"/>
  <c r="I256" i="1" s="1"/>
  <c r="I257" i="1" s="1"/>
  <c r="I258" i="1" s="1"/>
  <c r="I259" i="1" s="1"/>
  <c r="I260" i="1" s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2" i="1" s="1"/>
  <c r="I333" i="1" s="1"/>
  <c r="I334" i="1" s="1"/>
  <c r="I335" i="1" s="1"/>
  <c r="I336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 s="1"/>
  <c r="I359" i="1" s="1"/>
  <c r="I360" i="1" s="1"/>
  <c r="I361" i="1" s="1"/>
  <c r="I362" i="1" s="1"/>
  <c r="I363" i="1" s="1"/>
  <c r="I364" i="1" s="1"/>
  <c r="I365" i="1" s="1"/>
  <c r="I366" i="1" s="1"/>
  <c r="I367" i="1" s="1"/>
  <c r="I368" i="1" s="1"/>
  <c r="I369" i="1" s="1"/>
  <c r="I370" i="1" s="1"/>
  <c r="I371" i="1" s="1"/>
  <c r="I372" i="1" s="1"/>
  <c r="I373" i="1" s="1"/>
  <c r="I374" i="1" s="1"/>
  <c r="I375" i="1" s="1"/>
  <c r="I376" i="1" s="1"/>
  <c r="I377" i="1" s="1"/>
  <c r="I378" i="1" s="1"/>
  <c r="I379" i="1" s="1"/>
  <c r="I380" i="1" s="1"/>
  <c r="I381" i="1" s="1"/>
  <c r="I382" i="1" s="1"/>
  <c r="I383" i="1" s="1"/>
  <c r="I384" i="1" s="1"/>
  <c r="I385" i="1" s="1"/>
  <c r="I386" i="1" s="1"/>
  <c r="I387" i="1" s="1"/>
  <c r="I388" i="1" s="1"/>
  <c r="I389" i="1" s="1"/>
  <c r="I390" i="1" s="1"/>
  <c r="I391" i="1" s="1"/>
  <c r="I392" i="1" s="1"/>
  <c r="I393" i="1" s="1"/>
  <c r="I394" i="1" s="1"/>
  <c r="I395" i="1" s="1"/>
  <c r="I396" i="1" s="1"/>
  <c r="I397" i="1" s="1"/>
  <c r="I398" i="1" s="1"/>
  <c r="I399" i="1" s="1"/>
  <c r="I400" i="1" s="1"/>
  <c r="I401" i="1" s="1"/>
  <c r="I402" i="1" s="1"/>
  <c r="I403" i="1" s="1"/>
  <c r="I404" i="1" s="1"/>
  <c r="I405" i="1" s="1"/>
  <c r="I406" i="1" s="1"/>
  <c r="I407" i="1" s="1"/>
  <c r="I408" i="1" s="1"/>
  <c r="I409" i="1" s="1"/>
  <c r="I410" i="1" s="1"/>
  <c r="I411" i="1" s="1"/>
  <c r="I412" i="1" s="1"/>
  <c r="I413" i="1" s="1"/>
  <c r="I414" i="1" s="1"/>
  <c r="I415" i="1" s="1"/>
  <c r="I416" i="1" s="1"/>
  <c r="I417" i="1" s="1"/>
  <c r="I418" i="1" s="1"/>
  <c r="I419" i="1" s="1"/>
  <c r="I420" i="1" s="1"/>
  <c r="I421" i="1" s="1"/>
  <c r="I422" i="1" s="1"/>
  <c r="I423" i="1" s="1"/>
  <c r="I424" i="1" s="1"/>
  <c r="I425" i="1" s="1"/>
  <c r="I426" i="1" s="1"/>
  <c r="I427" i="1" s="1"/>
  <c r="I428" i="1" s="1"/>
  <c r="I429" i="1" s="1"/>
  <c r="I430" i="1" s="1"/>
  <c r="I431" i="1" s="1"/>
  <c r="I432" i="1" s="1"/>
  <c r="I433" i="1" s="1"/>
  <c r="I434" i="1" s="1"/>
  <c r="I435" i="1" s="1"/>
  <c r="I436" i="1" s="1"/>
  <c r="I437" i="1" s="1"/>
  <c r="I438" i="1" s="1"/>
  <c r="I439" i="1" s="1"/>
  <c r="I440" i="1" s="1"/>
  <c r="I441" i="1" s="1"/>
  <c r="I442" i="1" s="1"/>
  <c r="I443" i="1" s="1"/>
  <c r="I444" i="1" s="1"/>
  <c r="I445" i="1" s="1"/>
  <c r="I446" i="1" s="1"/>
  <c r="I447" i="1" s="1"/>
  <c r="I448" i="1" s="1"/>
  <c r="I449" i="1" s="1"/>
  <c r="I450" i="1" s="1"/>
  <c r="I451" i="1" s="1"/>
  <c r="I452" i="1" s="1"/>
  <c r="I453" i="1" s="1"/>
  <c r="I454" i="1" s="1"/>
  <c r="I455" i="1" s="1"/>
  <c r="I456" i="1" s="1"/>
  <c r="I457" i="1" s="1"/>
  <c r="I458" i="1" s="1"/>
  <c r="I459" i="1" s="1"/>
  <c r="I460" i="1" s="1"/>
  <c r="I461" i="1" s="1"/>
  <c r="I462" i="1" s="1"/>
  <c r="I463" i="1" s="1"/>
  <c r="I464" i="1" s="1"/>
  <c r="I465" i="1" s="1"/>
  <c r="I466" i="1" s="1"/>
  <c r="I467" i="1" s="1"/>
  <c r="I468" i="1" s="1"/>
  <c r="I469" i="1" s="1"/>
  <c r="I470" i="1" s="1"/>
  <c r="I471" i="1" s="1"/>
  <c r="I472" i="1" s="1"/>
  <c r="I473" i="1" s="1"/>
  <c r="I474" i="1" s="1"/>
  <c r="I475" i="1" s="1"/>
  <c r="I476" i="1" s="1"/>
  <c r="I477" i="1" s="1"/>
  <c r="I478" i="1" s="1"/>
  <c r="I479" i="1" s="1"/>
  <c r="I480" i="1" s="1"/>
  <c r="I481" i="1" s="1"/>
  <c r="I482" i="1" s="1"/>
  <c r="I483" i="1" s="1"/>
  <c r="I484" i="1" s="1"/>
  <c r="I485" i="1" s="1"/>
  <c r="I486" i="1" s="1"/>
  <c r="I487" i="1" s="1"/>
  <c r="I488" i="1" s="1"/>
  <c r="I489" i="1" s="1"/>
  <c r="I490" i="1" s="1"/>
  <c r="I491" i="1" s="1"/>
  <c r="I492" i="1" s="1"/>
  <c r="I493" i="1" s="1"/>
  <c r="I494" i="1" s="1"/>
  <c r="I495" i="1" s="1"/>
  <c r="I496" i="1" s="1"/>
  <c r="I497" i="1" s="1"/>
  <c r="I498" i="1" s="1"/>
  <c r="I499" i="1" s="1"/>
  <c r="I500" i="1" s="1"/>
  <c r="I501" i="1" s="1"/>
  <c r="I502" i="1" s="1"/>
  <c r="I503" i="1" s="1"/>
  <c r="I504" i="1" s="1"/>
  <c r="I505" i="1" s="1"/>
  <c r="I506" i="1" s="1"/>
  <c r="I507" i="1" s="1"/>
  <c r="I508" i="1" s="1"/>
  <c r="I509" i="1" s="1"/>
  <c r="I510" i="1" s="1"/>
  <c r="I511" i="1" s="1"/>
  <c r="J219" i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303" i="1" s="1"/>
  <c r="J304" i="1" s="1"/>
  <c r="J305" i="1" s="1"/>
  <c r="J306" i="1" s="1"/>
  <c r="J307" i="1" s="1"/>
  <c r="J308" i="1" s="1"/>
  <c r="J309" i="1" s="1"/>
  <c r="J310" i="1" s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  <c r="J334" i="1" s="1"/>
  <c r="J335" i="1" s="1"/>
  <c r="J336" i="1" s="1"/>
  <c r="J337" i="1" s="1"/>
  <c r="J338" i="1" s="1"/>
  <c r="J339" i="1" s="1"/>
  <c r="J340" i="1" s="1"/>
  <c r="J341" i="1" s="1"/>
  <c r="J342" i="1" s="1"/>
  <c r="J343" i="1" s="1"/>
  <c r="J344" i="1" s="1"/>
  <c r="J345" i="1" s="1"/>
  <c r="J346" i="1" s="1"/>
  <c r="J347" i="1" s="1"/>
  <c r="J348" i="1" s="1"/>
  <c r="J349" i="1" s="1"/>
  <c r="J350" i="1" s="1"/>
  <c r="J351" i="1" s="1"/>
  <c r="J352" i="1" s="1"/>
  <c r="J353" i="1" s="1"/>
  <c r="J354" i="1" s="1"/>
  <c r="J355" i="1" s="1"/>
  <c r="J356" i="1" s="1"/>
  <c r="J357" i="1" s="1"/>
  <c r="J358" i="1" s="1"/>
  <c r="J359" i="1" s="1"/>
  <c r="J360" i="1" s="1"/>
  <c r="J361" i="1" s="1"/>
  <c r="J362" i="1" s="1"/>
  <c r="J363" i="1" s="1"/>
  <c r="J364" i="1" s="1"/>
  <c r="J365" i="1" s="1"/>
  <c r="J366" i="1" s="1"/>
  <c r="J367" i="1" s="1"/>
  <c r="J368" i="1" s="1"/>
  <c r="J369" i="1" s="1"/>
  <c r="J370" i="1" s="1"/>
  <c r="J371" i="1" s="1"/>
  <c r="J372" i="1" s="1"/>
  <c r="J373" i="1" s="1"/>
  <c r="J374" i="1" s="1"/>
  <c r="J375" i="1" s="1"/>
  <c r="J376" i="1" s="1"/>
  <c r="J377" i="1" s="1"/>
  <c r="J378" i="1" s="1"/>
  <c r="J379" i="1" s="1"/>
  <c r="J380" i="1" s="1"/>
  <c r="J381" i="1" s="1"/>
  <c r="J382" i="1" s="1"/>
  <c r="J383" i="1" s="1"/>
  <c r="J384" i="1" s="1"/>
  <c r="J385" i="1" s="1"/>
  <c r="J386" i="1" s="1"/>
  <c r="J387" i="1" s="1"/>
  <c r="J388" i="1" s="1"/>
  <c r="J389" i="1" s="1"/>
  <c r="J390" i="1" s="1"/>
  <c r="J391" i="1" s="1"/>
  <c r="J392" i="1" s="1"/>
  <c r="J393" i="1" s="1"/>
  <c r="J394" i="1" s="1"/>
  <c r="J395" i="1" s="1"/>
  <c r="J396" i="1" s="1"/>
  <c r="J397" i="1" s="1"/>
  <c r="J398" i="1" s="1"/>
  <c r="J399" i="1" s="1"/>
  <c r="J400" i="1" s="1"/>
  <c r="J401" i="1" s="1"/>
  <c r="J402" i="1" s="1"/>
  <c r="J403" i="1" s="1"/>
  <c r="J404" i="1" s="1"/>
  <c r="J405" i="1" s="1"/>
  <c r="J406" i="1" s="1"/>
  <c r="J407" i="1" s="1"/>
  <c r="J408" i="1" s="1"/>
  <c r="J409" i="1" s="1"/>
  <c r="J410" i="1" s="1"/>
  <c r="J411" i="1" s="1"/>
  <c r="J412" i="1" s="1"/>
  <c r="J413" i="1" s="1"/>
  <c r="J414" i="1" s="1"/>
  <c r="J415" i="1" s="1"/>
  <c r="J416" i="1" s="1"/>
  <c r="J417" i="1" s="1"/>
  <c r="J418" i="1" s="1"/>
  <c r="J419" i="1" s="1"/>
  <c r="J420" i="1" s="1"/>
  <c r="J421" i="1" s="1"/>
  <c r="J422" i="1" s="1"/>
  <c r="J423" i="1" s="1"/>
  <c r="J424" i="1" s="1"/>
  <c r="J425" i="1" s="1"/>
  <c r="J426" i="1" s="1"/>
  <c r="J427" i="1" s="1"/>
  <c r="J428" i="1" s="1"/>
  <c r="J429" i="1" s="1"/>
  <c r="J430" i="1" s="1"/>
  <c r="J431" i="1" s="1"/>
  <c r="J432" i="1" s="1"/>
  <c r="J433" i="1" s="1"/>
  <c r="J434" i="1" s="1"/>
  <c r="J435" i="1" s="1"/>
  <c r="J436" i="1" s="1"/>
  <c r="J437" i="1" s="1"/>
  <c r="J438" i="1" s="1"/>
  <c r="J439" i="1" s="1"/>
  <c r="J440" i="1" s="1"/>
  <c r="J441" i="1" s="1"/>
  <c r="J442" i="1" s="1"/>
  <c r="J443" i="1" s="1"/>
  <c r="J444" i="1" s="1"/>
  <c r="J445" i="1" s="1"/>
  <c r="J446" i="1" s="1"/>
  <c r="J447" i="1" s="1"/>
  <c r="J448" i="1" s="1"/>
  <c r="J449" i="1" s="1"/>
  <c r="J450" i="1" s="1"/>
  <c r="J451" i="1" s="1"/>
  <c r="J452" i="1" s="1"/>
  <c r="J453" i="1" s="1"/>
  <c r="J454" i="1" s="1"/>
  <c r="J455" i="1" s="1"/>
  <c r="J456" i="1" s="1"/>
  <c r="J457" i="1" s="1"/>
  <c r="J458" i="1" s="1"/>
  <c r="J459" i="1" s="1"/>
  <c r="J460" i="1" s="1"/>
  <c r="J461" i="1" s="1"/>
  <c r="J462" i="1" s="1"/>
  <c r="J463" i="1" s="1"/>
  <c r="J464" i="1" s="1"/>
  <c r="J465" i="1" s="1"/>
  <c r="J466" i="1" s="1"/>
  <c r="J467" i="1" s="1"/>
  <c r="J468" i="1" s="1"/>
  <c r="J469" i="1" s="1"/>
  <c r="J470" i="1" s="1"/>
  <c r="J471" i="1" s="1"/>
  <c r="J472" i="1" s="1"/>
  <c r="J473" i="1" s="1"/>
  <c r="J474" i="1" s="1"/>
  <c r="J475" i="1" s="1"/>
  <c r="J476" i="1" s="1"/>
  <c r="J477" i="1" s="1"/>
  <c r="J478" i="1" s="1"/>
  <c r="J479" i="1" s="1"/>
  <c r="J480" i="1" s="1"/>
  <c r="J481" i="1" s="1"/>
  <c r="J482" i="1" s="1"/>
  <c r="J483" i="1" s="1"/>
  <c r="J484" i="1" s="1"/>
  <c r="J485" i="1" s="1"/>
  <c r="J486" i="1" s="1"/>
  <c r="J487" i="1" s="1"/>
  <c r="J488" i="1" s="1"/>
  <c r="J489" i="1" s="1"/>
  <c r="J490" i="1" s="1"/>
  <c r="J491" i="1" s="1"/>
  <c r="J492" i="1" s="1"/>
  <c r="J493" i="1" s="1"/>
  <c r="J494" i="1" s="1"/>
  <c r="J495" i="1" s="1"/>
  <c r="J496" i="1" s="1"/>
  <c r="J497" i="1" s="1"/>
  <c r="J498" i="1" s="1"/>
  <c r="J499" i="1" s="1"/>
  <c r="J500" i="1" s="1"/>
  <c r="J501" i="1" s="1"/>
  <c r="J502" i="1" s="1"/>
  <c r="J503" i="1" s="1"/>
  <c r="J504" i="1" s="1"/>
  <c r="J505" i="1" s="1"/>
  <c r="J506" i="1" s="1"/>
  <c r="J507" i="1" s="1"/>
  <c r="J508" i="1" s="1"/>
  <c r="J509" i="1" s="1"/>
  <c r="J510" i="1" s="1"/>
  <c r="J511" i="1" s="1"/>
  <c r="H260" i="1"/>
  <c r="H281" i="1" s="1"/>
  <c r="H302" i="1" s="1"/>
  <c r="H323" i="1" s="1"/>
  <c r="H344" i="1" s="1"/>
  <c r="H365" i="1" s="1"/>
  <c r="H386" i="1" s="1"/>
  <c r="H407" i="1" s="1"/>
  <c r="H428" i="1" s="1"/>
  <c r="H449" i="1" s="1"/>
  <c r="H470" i="1" s="1"/>
  <c r="H491" i="1" s="1"/>
  <c r="C214" i="1"/>
  <c r="C212" i="1"/>
  <c r="F212" i="1"/>
  <c r="F213" i="1" s="1"/>
  <c r="F214" i="1"/>
  <c r="F215" i="1" s="1"/>
  <c r="F216" i="1" s="1"/>
  <c r="F217" i="1" s="1"/>
  <c r="F218" i="1" s="1"/>
  <c r="K69" i="1"/>
  <c r="K58" i="1"/>
  <c r="K59" i="1"/>
  <c r="K83" i="1"/>
  <c r="K48" i="1"/>
  <c r="K60" i="1"/>
  <c r="A21" i="3"/>
  <c r="K49" i="1"/>
  <c r="K61" i="1"/>
  <c r="K73" i="1"/>
  <c r="K50" i="1"/>
  <c r="K74" i="1"/>
  <c r="K63" i="1"/>
  <c r="K75" i="1"/>
  <c r="K64" i="1"/>
  <c r="K53" i="1"/>
  <c r="K65" i="1"/>
  <c r="K54" i="1"/>
  <c r="K78" i="1"/>
  <c r="K79" i="1"/>
  <c r="K68" i="1"/>
  <c r="K80" i="1"/>
  <c r="D403" i="1"/>
  <c r="D408" i="1"/>
  <c r="D413" i="1"/>
  <c r="D414" i="1" s="1"/>
  <c r="D388" i="1"/>
  <c r="D389" i="1" s="1"/>
  <c r="D383" i="1"/>
  <c r="D392" i="1"/>
  <c r="D368" i="1"/>
  <c r="D369" i="1" s="1"/>
  <c r="D372" i="1"/>
  <c r="D362" i="1"/>
  <c r="D347" i="1"/>
  <c r="D328" i="1"/>
  <c r="D343" i="1"/>
  <c r="D353" i="1"/>
  <c r="D323" i="1"/>
  <c r="D332" i="1"/>
  <c r="D308" i="1"/>
  <c r="D303" i="1"/>
  <c r="D313" i="1"/>
  <c r="D288" i="1"/>
  <c r="D289" i="1" s="1"/>
  <c r="D283" i="1"/>
  <c r="D292" i="1"/>
  <c r="D268" i="1"/>
  <c r="D263" i="1"/>
  <c r="D273" i="1"/>
  <c r="D274" i="1" s="1"/>
  <c r="D248" i="1"/>
  <c r="D249" i="1" s="1"/>
  <c r="D243" i="1"/>
  <c r="D252" i="1"/>
  <c r="B210" i="1"/>
  <c r="A210" i="1" s="1"/>
  <c r="D191" i="1"/>
  <c r="D195" i="1"/>
  <c r="D201" i="1"/>
  <c r="D171" i="1"/>
  <c r="D175" i="1"/>
  <c r="D140" i="1"/>
  <c r="D141" i="1" s="1"/>
  <c r="D180" i="1"/>
  <c r="D135" i="1"/>
  <c r="D136" i="1" s="1"/>
  <c r="D137" i="1" s="1"/>
  <c r="D131" i="1"/>
  <c r="D146" i="1"/>
  <c r="D152" i="1"/>
  <c r="D155" i="1"/>
  <c r="D160" i="1"/>
  <c r="D95" i="1"/>
  <c r="D96" i="1" s="1"/>
  <c r="D97" i="1" s="1"/>
  <c r="D102" i="1"/>
  <c r="D90" i="1"/>
  <c r="D105" i="1"/>
  <c r="D112" i="1"/>
  <c r="D115" i="1"/>
  <c r="D121" i="1"/>
  <c r="D55" i="1"/>
  <c r="K55" i="1" s="1"/>
  <c r="D62" i="1"/>
  <c r="K62" i="1" s="1"/>
  <c r="D51" i="1"/>
  <c r="K51" i="1" s="1"/>
  <c r="D66" i="1"/>
  <c r="K66" i="1" s="1"/>
  <c r="D70" i="1"/>
  <c r="D71" i="1" s="1"/>
  <c r="K71" i="1" s="1"/>
  <c r="D76" i="1"/>
  <c r="K76" i="1" s="1"/>
  <c r="D81" i="1"/>
  <c r="K81" i="1" s="1"/>
  <c r="D277" i="1"/>
  <c r="D278" i="1" s="1"/>
  <c r="D279" i="1" s="1"/>
  <c r="D318" i="1"/>
  <c r="D319" i="1" s="1"/>
  <c r="D428" i="1"/>
  <c r="D358" i="1"/>
  <c r="D398" i="1"/>
  <c r="D399" i="1" s="1"/>
  <c r="D297" i="1"/>
  <c r="D298" i="1" s="1"/>
  <c r="D437" i="1"/>
  <c r="D423" i="1"/>
  <c r="D259" i="1"/>
  <c r="D443" i="1"/>
  <c r="D418" i="1"/>
  <c r="D378" i="1"/>
  <c r="D434" i="1"/>
  <c r="D337" i="1"/>
  <c r="A9" i="1" l="1"/>
  <c r="B10" i="1"/>
  <c r="A10" i="1" s="1"/>
  <c r="F219" i="1"/>
  <c r="F220" i="1" s="1"/>
  <c r="F221" i="1" s="1"/>
  <c r="F222" i="1" s="1"/>
  <c r="F223" i="1" s="1"/>
  <c r="F224" i="1" s="1"/>
  <c r="F225" i="1" s="1"/>
  <c r="F226" i="1" s="1"/>
  <c r="F227" i="1" s="1"/>
  <c r="F228" i="1" s="1"/>
  <c r="F229" i="1" s="1"/>
  <c r="F230" i="1" s="1"/>
  <c r="F231" i="1" s="1"/>
  <c r="F232" i="1" s="1"/>
  <c r="F233" i="1" s="1"/>
  <c r="F234" i="1" s="1"/>
  <c r="F235" i="1" s="1"/>
  <c r="F236" i="1" s="1"/>
  <c r="F237" i="1" s="1"/>
  <c r="F238" i="1" s="1"/>
  <c r="F240" i="1" s="1"/>
  <c r="F241" i="1" s="1"/>
  <c r="F242" i="1" s="1"/>
  <c r="F243" i="1" s="1"/>
  <c r="F244" i="1" s="1"/>
  <c r="F245" i="1" s="1"/>
  <c r="F246" i="1" s="1"/>
  <c r="F247" i="1" s="1"/>
  <c r="F248" i="1" s="1"/>
  <c r="F249" i="1" s="1"/>
  <c r="F250" i="1" s="1"/>
  <c r="F251" i="1" s="1"/>
  <c r="F252" i="1" s="1"/>
  <c r="F253" i="1" s="1"/>
  <c r="F254" i="1" s="1"/>
  <c r="F255" i="1" s="1"/>
  <c r="F256" i="1" s="1"/>
  <c r="F257" i="1" s="1"/>
  <c r="F258" i="1" s="1"/>
  <c r="F259" i="1" s="1"/>
  <c r="F260" i="1" s="1"/>
  <c r="F261" i="1" s="1"/>
  <c r="F262" i="1" s="1"/>
  <c r="F263" i="1" s="1"/>
  <c r="F264" i="1" s="1"/>
  <c r="F265" i="1" s="1"/>
  <c r="F266" i="1" s="1"/>
  <c r="F267" i="1" s="1"/>
  <c r="F268" i="1" s="1"/>
  <c r="F269" i="1" s="1"/>
  <c r="F270" i="1" s="1"/>
  <c r="F271" i="1" s="1"/>
  <c r="F272" i="1" s="1"/>
  <c r="F273" i="1" s="1"/>
  <c r="F274" i="1" s="1"/>
  <c r="F275" i="1" s="1"/>
  <c r="F276" i="1" s="1"/>
  <c r="F277" i="1" s="1"/>
  <c r="F278" i="1" s="1"/>
  <c r="F279" i="1" s="1"/>
  <c r="F280" i="1" s="1"/>
  <c r="F281" i="1" s="1"/>
  <c r="F282" i="1" s="1"/>
  <c r="F283" i="1" s="1"/>
  <c r="F284" i="1" s="1"/>
  <c r="F285" i="1" s="1"/>
  <c r="F286" i="1" s="1"/>
  <c r="F287" i="1" s="1"/>
  <c r="F288" i="1" s="1"/>
  <c r="F289" i="1" s="1"/>
  <c r="F290" i="1" s="1"/>
  <c r="F291" i="1" s="1"/>
  <c r="F292" i="1" s="1"/>
  <c r="F293" i="1" s="1"/>
  <c r="F294" i="1" s="1"/>
  <c r="F295" i="1" s="1"/>
  <c r="F296" i="1" s="1"/>
  <c r="F297" i="1" s="1"/>
  <c r="F298" i="1" s="1"/>
  <c r="F299" i="1" s="1"/>
  <c r="F300" i="1" s="1"/>
  <c r="F301" i="1" s="1"/>
  <c r="F302" i="1" s="1"/>
  <c r="F303" i="1" s="1"/>
  <c r="F304" i="1" s="1"/>
  <c r="F305" i="1" s="1"/>
  <c r="F306" i="1" s="1"/>
  <c r="F307" i="1" s="1"/>
  <c r="F308" i="1" s="1"/>
  <c r="F309" i="1" s="1"/>
  <c r="F310" i="1" s="1"/>
  <c r="F311" i="1" s="1"/>
  <c r="F312" i="1" s="1"/>
  <c r="F313" i="1" s="1"/>
  <c r="F314" i="1" s="1"/>
  <c r="F315" i="1" s="1"/>
  <c r="F316" i="1" s="1"/>
  <c r="F317" i="1" s="1"/>
  <c r="F318" i="1" s="1"/>
  <c r="F319" i="1" s="1"/>
  <c r="F320" i="1" s="1"/>
  <c r="F321" i="1" s="1"/>
  <c r="F322" i="1" s="1"/>
  <c r="F323" i="1" s="1"/>
  <c r="F324" i="1" s="1"/>
  <c r="F325" i="1" s="1"/>
  <c r="F326" i="1" s="1"/>
  <c r="F327" i="1" s="1"/>
  <c r="F328" i="1" s="1"/>
  <c r="F329" i="1" s="1"/>
  <c r="F330" i="1" s="1"/>
  <c r="F331" i="1" s="1"/>
  <c r="F332" i="1" s="1"/>
  <c r="F333" i="1" s="1"/>
  <c r="F334" i="1" s="1"/>
  <c r="F335" i="1" s="1"/>
  <c r="F336" i="1" s="1"/>
  <c r="F337" i="1" s="1"/>
  <c r="F338" i="1" s="1"/>
  <c r="F339" i="1" s="1"/>
  <c r="F340" i="1" s="1"/>
  <c r="F341" i="1" s="1"/>
  <c r="F342" i="1" s="1"/>
  <c r="F343" i="1" s="1"/>
  <c r="F344" i="1" s="1"/>
  <c r="F345" i="1" s="1"/>
  <c r="F346" i="1" s="1"/>
  <c r="F347" i="1" s="1"/>
  <c r="F348" i="1" s="1"/>
  <c r="F349" i="1" s="1"/>
  <c r="F350" i="1" s="1"/>
  <c r="F351" i="1" s="1"/>
  <c r="F352" i="1" s="1"/>
  <c r="F353" i="1" s="1"/>
  <c r="F354" i="1" s="1"/>
  <c r="F355" i="1" s="1"/>
  <c r="F356" i="1" s="1"/>
  <c r="F357" i="1" s="1"/>
  <c r="F358" i="1" s="1"/>
  <c r="F359" i="1" s="1"/>
  <c r="F360" i="1" s="1"/>
  <c r="F361" i="1" s="1"/>
  <c r="F362" i="1" s="1"/>
  <c r="F363" i="1" s="1"/>
  <c r="F364" i="1" s="1"/>
  <c r="F365" i="1" s="1"/>
  <c r="F366" i="1" s="1"/>
  <c r="F367" i="1" s="1"/>
  <c r="F368" i="1" s="1"/>
  <c r="F369" i="1" s="1"/>
  <c r="F370" i="1" s="1"/>
  <c r="F371" i="1" s="1"/>
  <c r="F372" i="1" s="1"/>
  <c r="F373" i="1" s="1"/>
  <c r="F374" i="1" s="1"/>
  <c r="F375" i="1" s="1"/>
  <c r="F376" i="1" s="1"/>
  <c r="F377" i="1" s="1"/>
  <c r="F378" i="1" s="1"/>
  <c r="F379" i="1" s="1"/>
  <c r="F380" i="1" s="1"/>
  <c r="F381" i="1" s="1"/>
  <c r="F382" i="1" s="1"/>
  <c r="F383" i="1" s="1"/>
  <c r="F384" i="1" s="1"/>
  <c r="F385" i="1" s="1"/>
  <c r="F386" i="1" s="1"/>
  <c r="F387" i="1" s="1"/>
  <c r="F388" i="1" s="1"/>
  <c r="F389" i="1" s="1"/>
  <c r="F390" i="1" s="1"/>
  <c r="F391" i="1" s="1"/>
  <c r="F392" i="1" s="1"/>
  <c r="F393" i="1" s="1"/>
  <c r="F394" i="1" s="1"/>
  <c r="F395" i="1" s="1"/>
  <c r="F396" i="1" s="1"/>
  <c r="F397" i="1" s="1"/>
  <c r="F398" i="1" s="1"/>
  <c r="F399" i="1" s="1"/>
  <c r="F400" i="1" s="1"/>
  <c r="F401" i="1" s="1"/>
  <c r="F402" i="1" s="1"/>
  <c r="F403" i="1" s="1"/>
  <c r="F404" i="1" s="1"/>
  <c r="F405" i="1" s="1"/>
  <c r="F406" i="1" s="1"/>
  <c r="F407" i="1" s="1"/>
  <c r="F408" i="1" s="1"/>
  <c r="F409" i="1" s="1"/>
  <c r="F410" i="1" s="1"/>
  <c r="F411" i="1" s="1"/>
  <c r="F412" i="1" s="1"/>
  <c r="F413" i="1" s="1"/>
  <c r="F414" i="1" s="1"/>
  <c r="F415" i="1" s="1"/>
  <c r="F416" i="1" s="1"/>
  <c r="F417" i="1" s="1"/>
  <c r="F418" i="1" s="1"/>
  <c r="F419" i="1" s="1"/>
  <c r="F420" i="1" s="1"/>
  <c r="F421" i="1" s="1"/>
  <c r="F422" i="1" s="1"/>
  <c r="F423" i="1" s="1"/>
  <c r="F424" i="1" s="1"/>
  <c r="F425" i="1" s="1"/>
  <c r="F426" i="1" s="1"/>
  <c r="F427" i="1" s="1"/>
  <c r="F428" i="1" s="1"/>
  <c r="F429" i="1" s="1"/>
  <c r="F430" i="1" s="1"/>
  <c r="F431" i="1" s="1"/>
  <c r="F432" i="1" s="1"/>
  <c r="F433" i="1" s="1"/>
  <c r="F434" i="1" s="1"/>
  <c r="F435" i="1" s="1"/>
  <c r="F436" i="1" s="1"/>
  <c r="F437" i="1" s="1"/>
  <c r="F438" i="1" s="1"/>
  <c r="F439" i="1" s="1"/>
  <c r="F440" i="1" s="1"/>
  <c r="F441" i="1" s="1"/>
  <c r="F442" i="1" s="1"/>
  <c r="F443" i="1" s="1"/>
  <c r="F444" i="1" s="1"/>
  <c r="F445" i="1" s="1"/>
  <c r="F446" i="1" s="1"/>
  <c r="F447" i="1" s="1"/>
  <c r="F448" i="1" s="1"/>
  <c r="F449" i="1" s="1"/>
  <c r="F450" i="1" s="1"/>
  <c r="F451" i="1" s="1"/>
  <c r="F452" i="1" s="1"/>
  <c r="F453" i="1" s="1"/>
  <c r="F454" i="1" s="1"/>
  <c r="F455" i="1" s="1"/>
  <c r="F456" i="1" s="1"/>
  <c r="F457" i="1" s="1"/>
  <c r="F458" i="1" s="1"/>
  <c r="F459" i="1" s="1"/>
  <c r="F460" i="1" s="1"/>
  <c r="F461" i="1" s="1"/>
  <c r="F462" i="1" s="1"/>
  <c r="F463" i="1" s="1"/>
  <c r="F464" i="1" s="1"/>
  <c r="F465" i="1" s="1"/>
  <c r="F466" i="1" s="1"/>
  <c r="F467" i="1" s="1"/>
  <c r="F468" i="1" s="1"/>
  <c r="F469" i="1" s="1"/>
  <c r="F470" i="1" s="1"/>
  <c r="F471" i="1" s="1"/>
  <c r="F472" i="1" s="1"/>
  <c r="F473" i="1" s="1"/>
  <c r="F474" i="1" s="1"/>
  <c r="F475" i="1" s="1"/>
  <c r="F476" i="1" s="1"/>
  <c r="F477" i="1" s="1"/>
  <c r="F478" i="1" s="1"/>
  <c r="F479" i="1" s="1"/>
  <c r="F480" i="1" s="1"/>
  <c r="F481" i="1" s="1"/>
  <c r="F482" i="1" s="1"/>
  <c r="F483" i="1" s="1"/>
  <c r="F484" i="1" s="1"/>
  <c r="F485" i="1" s="1"/>
  <c r="F486" i="1" s="1"/>
  <c r="F487" i="1" s="1"/>
  <c r="F488" i="1" s="1"/>
  <c r="F489" i="1" s="1"/>
  <c r="F490" i="1" s="1"/>
  <c r="F491" i="1" s="1"/>
  <c r="F492" i="1" s="1"/>
  <c r="F493" i="1" s="1"/>
  <c r="F494" i="1" s="1"/>
  <c r="F495" i="1" s="1"/>
  <c r="F496" i="1" s="1"/>
  <c r="F497" i="1" s="1"/>
  <c r="F498" i="1" s="1"/>
  <c r="F499" i="1" s="1"/>
  <c r="F500" i="1" s="1"/>
  <c r="F501" i="1" s="1"/>
  <c r="F502" i="1" s="1"/>
  <c r="F503" i="1" s="1"/>
  <c r="F504" i="1" s="1"/>
  <c r="F505" i="1" s="1"/>
  <c r="F506" i="1" s="1"/>
  <c r="F507" i="1" s="1"/>
  <c r="F508" i="1" s="1"/>
  <c r="F509" i="1" s="1"/>
  <c r="F510" i="1" s="1"/>
  <c r="F511" i="1" s="1"/>
  <c r="C213" i="1"/>
  <c r="C215" i="1"/>
  <c r="C216" i="1" s="1"/>
  <c r="C217" i="1" s="1"/>
  <c r="C218" i="1" s="1"/>
  <c r="C219" i="1" s="1"/>
  <c r="C220" i="1" s="1"/>
  <c r="C221" i="1" s="1"/>
  <c r="C222" i="1" s="1"/>
  <c r="C223" i="1" s="1"/>
  <c r="C224" i="1" s="1"/>
  <c r="C225" i="1" s="1"/>
  <c r="K70" i="1"/>
  <c r="A22" i="3"/>
  <c r="K123" i="1"/>
  <c r="K93" i="1"/>
  <c r="K90" i="1"/>
  <c r="K95" i="1"/>
  <c r="K120" i="1"/>
  <c r="K108" i="1"/>
  <c r="K102" i="1"/>
  <c r="K121" i="1"/>
  <c r="K101" i="1"/>
  <c r="K88" i="1"/>
  <c r="K114" i="1"/>
  <c r="K94" i="1"/>
  <c r="K100" i="1"/>
  <c r="K98" i="1"/>
  <c r="K112" i="1"/>
  <c r="K118" i="1"/>
  <c r="K110" i="1"/>
  <c r="K105" i="1"/>
  <c r="K97" i="1"/>
  <c r="K109" i="1"/>
  <c r="K119" i="1"/>
  <c r="K96" i="1"/>
  <c r="K99" i="1"/>
  <c r="K113" i="1"/>
  <c r="K103" i="1"/>
  <c r="K104" i="1"/>
  <c r="K111" i="1"/>
  <c r="K115" i="1"/>
  <c r="K89" i="1"/>
  <c r="B211" i="1"/>
  <c r="D409" i="1"/>
  <c r="D404" i="1"/>
  <c r="D393" i="1"/>
  <c r="D384" i="1"/>
  <c r="D373" i="1"/>
  <c r="D374" i="1" s="1"/>
  <c r="D348" i="1"/>
  <c r="D363" i="1"/>
  <c r="D329" i="1"/>
  <c r="D344" i="1"/>
  <c r="D309" i="1"/>
  <c r="D354" i="1"/>
  <c r="D333" i="1"/>
  <c r="D324" i="1"/>
  <c r="D314" i="1"/>
  <c r="D304" i="1"/>
  <c r="D293" i="1"/>
  <c r="D269" i="1"/>
  <c r="D284" i="1"/>
  <c r="D264" i="1"/>
  <c r="D253" i="1"/>
  <c r="D244" i="1"/>
  <c r="D192" i="1"/>
  <c r="D196" i="1"/>
  <c r="D142" i="1"/>
  <c r="D202" i="1"/>
  <c r="D172" i="1"/>
  <c r="D176" i="1"/>
  <c r="D181" i="1"/>
  <c r="D132" i="1"/>
  <c r="D147" i="1"/>
  <c r="D156" i="1"/>
  <c r="D161" i="1"/>
  <c r="D91" i="1"/>
  <c r="K91" i="1" s="1"/>
  <c r="D106" i="1"/>
  <c r="K106" i="1" s="1"/>
  <c r="D116" i="1"/>
  <c r="K116" i="1" s="1"/>
  <c r="D56" i="1"/>
  <c r="D122" i="1"/>
  <c r="K122" i="1" s="1"/>
  <c r="D72" i="1"/>
  <c r="K72" i="1" s="1"/>
  <c r="D52" i="1"/>
  <c r="K52" i="1" s="1"/>
  <c r="D67" i="1"/>
  <c r="K67" i="1" s="1"/>
  <c r="D77" i="1"/>
  <c r="K77" i="1" s="1"/>
  <c r="D82" i="1"/>
  <c r="K82" i="1" s="1"/>
  <c r="D429" i="1"/>
  <c r="D299" i="1"/>
  <c r="D359" i="1"/>
  <c r="D438" i="1"/>
  <c r="D444" i="1"/>
  <c r="D445" i="1" s="1"/>
  <c r="D424" i="1"/>
  <c r="D419" i="1"/>
  <c r="D379" i="1"/>
  <c r="D338" i="1"/>
  <c r="D204" i="1"/>
  <c r="D205" i="1" s="1"/>
  <c r="D206" i="1" s="1"/>
  <c r="D207" i="1" s="1"/>
  <c r="D184" i="1"/>
  <c r="D185" i="1" s="1"/>
  <c r="D186" i="1" s="1"/>
  <c r="D187" i="1" s="1"/>
  <c r="D164" i="1"/>
  <c r="D165" i="1" s="1"/>
  <c r="D166" i="1" s="1"/>
  <c r="D167" i="1" s="1"/>
  <c r="D124" i="1"/>
  <c r="D125" i="1" s="1"/>
  <c r="D126" i="1" s="1"/>
  <c r="D127" i="1" s="1"/>
  <c r="K127" i="1" s="1"/>
  <c r="D84" i="1"/>
  <c r="K445" i="1" l="1"/>
  <c r="D446" i="1"/>
  <c r="C226" i="1"/>
  <c r="B212" i="1"/>
  <c r="B213" i="1" s="1"/>
  <c r="B214" i="1" s="1"/>
  <c r="A213" i="1"/>
  <c r="A211" i="1"/>
  <c r="K124" i="1"/>
  <c r="K126" i="1"/>
  <c r="D85" i="1"/>
  <c r="K84" i="1"/>
  <c r="D57" i="1"/>
  <c r="K57" i="1" s="1"/>
  <c r="K56" i="1"/>
  <c r="K125" i="1"/>
  <c r="K133" i="1"/>
  <c r="K145" i="1"/>
  <c r="K134" i="1"/>
  <c r="K146" i="1"/>
  <c r="K158" i="1"/>
  <c r="A23" i="3"/>
  <c r="K135" i="1"/>
  <c r="K147" i="1"/>
  <c r="K159" i="1"/>
  <c r="K136" i="1"/>
  <c r="K148" i="1"/>
  <c r="K160" i="1"/>
  <c r="K137" i="1"/>
  <c r="K149" i="1"/>
  <c r="K161" i="1"/>
  <c r="K138" i="1"/>
  <c r="K150" i="1"/>
  <c r="K139" i="1"/>
  <c r="K151" i="1"/>
  <c r="K163" i="1"/>
  <c r="K128" i="1"/>
  <c r="K140" i="1"/>
  <c r="K152" i="1"/>
  <c r="K164" i="1"/>
  <c r="K129" i="1"/>
  <c r="K141" i="1"/>
  <c r="K153" i="1"/>
  <c r="K165" i="1"/>
  <c r="K130" i="1"/>
  <c r="K142" i="1"/>
  <c r="K154" i="1"/>
  <c r="K166" i="1"/>
  <c r="K131" i="1"/>
  <c r="K143" i="1"/>
  <c r="K155" i="1"/>
  <c r="K167" i="1"/>
  <c r="K132" i="1"/>
  <c r="K144" i="1"/>
  <c r="K156" i="1"/>
  <c r="D394" i="1"/>
  <c r="D364" i="1"/>
  <c r="D349" i="1"/>
  <c r="D334" i="1"/>
  <c r="D294" i="1"/>
  <c r="D254" i="1"/>
  <c r="D197" i="1"/>
  <c r="D177" i="1"/>
  <c r="D182" i="1"/>
  <c r="D157" i="1"/>
  <c r="K157" i="1" s="1"/>
  <c r="D162" i="1"/>
  <c r="K162" i="1" s="1"/>
  <c r="D107" i="1"/>
  <c r="K107" i="1" s="1"/>
  <c r="D92" i="1"/>
  <c r="K92" i="1" s="1"/>
  <c r="D117" i="1"/>
  <c r="K117" i="1" s="1"/>
  <c r="D439" i="1"/>
  <c r="D339" i="1"/>
  <c r="D447" i="1" l="1"/>
  <c r="K446" i="1"/>
  <c r="C227" i="1"/>
  <c r="A212" i="1"/>
  <c r="D86" i="1"/>
  <c r="K85" i="1"/>
  <c r="A24" i="3"/>
  <c r="K169" i="1"/>
  <c r="K181" i="1"/>
  <c r="K170" i="1"/>
  <c r="K182" i="1"/>
  <c r="K171" i="1"/>
  <c r="K183" i="1"/>
  <c r="K172" i="1"/>
  <c r="K184" i="1"/>
  <c r="K173" i="1"/>
  <c r="K185" i="1"/>
  <c r="K174" i="1"/>
  <c r="K186" i="1"/>
  <c r="K175" i="1"/>
  <c r="K187" i="1"/>
  <c r="K176" i="1"/>
  <c r="K177" i="1"/>
  <c r="K178" i="1"/>
  <c r="K179" i="1"/>
  <c r="K168" i="1"/>
  <c r="K180" i="1"/>
  <c r="BD43" i="3"/>
  <c r="BC43" i="3"/>
  <c r="AX43" i="3"/>
  <c r="AW43" i="3"/>
  <c r="AR43" i="3"/>
  <c r="AQ43" i="3"/>
  <c r="AL43" i="3"/>
  <c r="AK43" i="3"/>
  <c r="AF43" i="3"/>
  <c r="AE43" i="3"/>
  <c r="BF43" i="3"/>
  <c r="BE43" i="3"/>
  <c r="BB43" i="3"/>
  <c r="AZ43" i="3"/>
  <c r="AY43" i="3"/>
  <c r="AV43" i="3"/>
  <c r="AS43" i="3"/>
  <c r="AP43" i="3"/>
  <c r="AM43" i="3"/>
  <c r="AJ43" i="3"/>
  <c r="AH43" i="3"/>
  <c r="AG43" i="3"/>
  <c r="AD43" i="3"/>
  <c r="AY42" i="3"/>
  <c r="AX42" i="3"/>
  <c r="AR42" i="3"/>
  <c r="AL42" i="3"/>
  <c r="AF42" i="3"/>
  <c r="BF42" i="3"/>
  <c r="BE42" i="3"/>
  <c r="AS42" i="3"/>
  <c r="AN42" i="3"/>
  <c r="AM42" i="3"/>
  <c r="AG42" i="3"/>
  <c r="AX41" i="3"/>
  <c r="AR41" i="3"/>
  <c r="AL41" i="3"/>
  <c r="AF41" i="3"/>
  <c r="BE41" i="3"/>
  <c r="AY41" i="3"/>
  <c r="AT41" i="3"/>
  <c r="AS41" i="3"/>
  <c r="AM41" i="3"/>
  <c r="AG41" i="3"/>
  <c r="AX40" i="3"/>
  <c r="AR40" i="3"/>
  <c r="AM40" i="3"/>
  <c r="AL40" i="3"/>
  <c r="AF40" i="3"/>
  <c r="BF40" i="3"/>
  <c r="BE40" i="3"/>
  <c r="AY40" i="3"/>
  <c r="AS40" i="3"/>
  <c r="AN40" i="3"/>
  <c r="AG40" i="3"/>
  <c r="BE39" i="3"/>
  <c r="AX39" i="3"/>
  <c r="AR39" i="3"/>
  <c r="AL39" i="3"/>
  <c r="AF39" i="3"/>
  <c r="AY39" i="3"/>
  <c r="AW39" i="3"/>
  <c r="AT39" i="3"/>
  <c r="AS39" i="3"/>
  <c r="AM39" i="3"/>
  <c r="AG39" i="3"/>
  <c r="AX38" i="3"/>
  <c r="AR38" i="3"/>
  <c r="AL38" i="3"/>
  <c r="AF38" i="3"/>
  <c r="BF38" i="3"/>
  <c r="BE38" i="3"/>
  <c r="BC38" i="3"/>
  <c r="AY38" i="3"/>
  <c r="AS38" i="3"/>
  <c r="AN38" i="3"/>
  <c r="AM38" i="3"/>
  <c r="AG38" i="3"/>
  <c r="BE37" i="3"/>
  <c r="AX37" i="3"/>
  <c r="AR37" i="3"/>
  <c r="AL37" i="3"/>
  <c r="AF37" i="3"/>
  <c r="BF37" i="3"/>
  <c r="Z37" i="3"/>
  <c r="Z38" i="3" s="1"/>
  <c r="AY37" i="3"/>
  <c r="AT37" i="3"/>
  <c r="AS37" i="3"/>
  <c r="AM37" i="3"/>
  <c r="AG37" i="3"/>
  <c r="BD36" i="3"/>
  <c r="BC36" i="3"/>
  <c r="AX36" i="3"/>
  <c r="AW36" i="3"/>
  <c r="AR36" i="3"/>
  <c r="AQ36" i="3"/>
  <c r="AM36" i="3"/>
  <c r="AL36" i="3"/>
  <c r="AK36" i="3"/>
  <c r="AF36" i="3"/>
  <c r="AE36" i="3"/>
  <c r="BF36" i="3"/>
  <c r="BE36" i="3"/>
  <c r="BB36" i="3"/>
  <c r="AZ36" i="3"/>
  <c r="AY36" i="3"/>
  <c r="AV36" i="3"/>
  <c r="AT36" i="3"/>
  <c r="AS36" i="3"/>
  <c r="AP36" i="3"/>
  <c r="AJ36" i="3"/>
  <c r="AH36" i="3"/>
  <c r="AG36" i="3"/>
  <c r="AD36" i="3"/>
  <c r="BD35" i="3"/>
  <c r="BC35" i="3"/>
  <c r="AX35" i="3"/>
  <c r="AW35" i="3"/>
  <c r="AV35" i="3"/>
  <c r="AR35" i="3"/>
  <c r="AQ35" i="3"/>
  <c r="AL35" i="3"/>
  <c r="AK35" i="3"/>
  <c r="AJ35" i="3"/>
  <c r="AF35" i="3"/>
  <c r="AE35" i="3"/>
  <c r="BF35" i="3"/>
  <c r="BE35" i="3"/>
  <c r="BB35" i="3"/>
  <c r="AZ35" i="3"/>
  <c r="AY35" i="3"/>
  <c r="AT35" i="3"/>
  <c r="AS35" i="3"/>
  <c r="AP35" i="3"/>
  <c r="AM35" i="3"/>
  <c r="AH35" i="3"/>
  <c r="AG35" i="3"/>
  <c r="AD35" i="3"/>
  <c r="BD34" i="3"/>
  <c r="BC34" i="3"/>
  <c r="AX34" i="3"/>
  <c r="AW34" i="3"/>
  <c r="AR34" i="3"/>
  <c r="AQ34" i="3"/>
  <c r="AL34" i="3"/>
  <c r="AK34" i="3"/>
  <c r="AF34" i="3"/>
  <c r="AE34" i="3"/>
  <c r="BF34" i="3"/>
  <c r="BE34" i="3"/>
  <c r="BB34" i="3"/>
  <c r="AZ34" i="3"/>
  <c r="AY34" i="3"/>
  <c r="AV34" i="3"/>
  <c r="AT34" i="3"/>
  <c r="AS34" i="3"/>
  <c r="AP34" i="3"/>
  <c r="AM34" i="3"/>
  <c r="AJ34" i="3"/>
  <c r="AH34" i="3"/>
  <c r="AG34" i="3"/>
  <c r="AD34" i="3"/>
  <c r="BD33" i="3"/>
  <c r="BC33" i="3"/>
  <c r="AX33" i="3"/>
  <c r="AW33" i="3"/>
  <c r="AR33" i="3"/>
  <c r="AQ33" i="3"/>
  <c r="AM33" i="3"/>
  <c r="AL33" i="3"/>
  <c r="AK33" i="3"/>
  <c r="AJ33" i="3"/>
  <c r="AF33" i="3"/>
  <c r="AE33" i="3"/>
  <c r="BF33" i="3"/>
  <c r="BE33" i="3"/>
  <c r="BB33" i="3"/>
  <c r="AZ33" i="3"/>
  <c r="AY33" i="3"/>
  <c r="AV33" i="3"/>
  <c r="AT33" i="3"/>
  <c r="AS33" i="3"/>
  <c r="AP33" i="3"/>
  <c r="AH33" i="3"/>
  <c r="AG33" i="3"/>
  <c r="AD33" i="3"/>
  <c r="AX32" i="3"/>
  <c r="AS32" i="3"/>
  <c r="AR32" i="3"/>
  <c r="AL32" i="3"/>
  <c r="AF32" i="3"/>
  <c r="AE32" i="3"/>
  <c r="BF32" i="3"/>
  <c r="BE32" i="3"/>
  <c r="BC32" i="3"/>
  <c r="BB32" i="3"/>
  <c r="AY32" i="3"/>
  <c r="AP32" i="3"/>
  <c r="AN32" i="3"/>
  <c r="AM32" i="3"/>
  <c r="AJ32" i="3"/>
  <c r="AG32" i="3"/>
  <c r="AD32" i="3"/>
  <c r="AX31" i="3"/>
  <c r="AR31" i="3"/>
  <c r="AL31" i="3"/>
  <c r="AF31" i="3"/>
  <c r="BE31" i="3"/>
  <c r="AY31" i="3"/>
  <c r="AS31" i="3"/>
  <c r="AN31" i="3"/>
  <c r="AM31" i="3"/>
  <c r="AH31" i="3"/>
  <c r="AG31" i="3"/>
  <c r="AD31" i="3"/>
  <c r="AX30" i="3"/>
  <c r="AW30" i="3"/>
  <c r="AR30" i="3"/>
  <c r="AQ30" i="3"/>
  <c r="AL30" i="3"/>
  <c r="AF30" i="3"/>
  <c r="AE30" i="3"/>
  <c r="BE30" i="3"/>
  <c r="BC30" i="3"/>
  <c r="AZ30" i="3"/>
  <c r="AY30" i="3"/>
  <c r="AV30" i="3"/>
  <c r="AS30" i="3"/>
  <c r="AN30" i="3"/>
  <c r="AM30" i="3"/>
  <c r="AJ30" i="3"/>
  <c r="AH30" i="3"/>
  <c r="AG30" i="3"/>
  <c r="AD30" i="3"/>
  <c r="BC29" i="3"/>
  <c r="AX29" i="3"/>
  <c r="AR29" i="3"/>
  <c r="AN29" i="3"/>
  <c r="AL29" i="3"/>
  <c r="AF29" i="3"/>
  <c r="BE29" i="3"/>
  <c r="AZ29" i="3"/>
  <c r="AY29" i="3"/>
  <c r="AW29" i="3"/>
  <c r="AV29" i="3"/>
  <c r="AS29" i="3"/>
  <c r="AM29" i="3"/>
  <c r="AH29" i="3"/>
  <c r="AG29" i="3"/>
  <c r="AD29" i="3"/>
  <c r="BC28" i="3"/>
  <c r="AX28" i="3"/>
  <c r="AW28" i="3"/>
  <c r="AS28" i="3"/>
  <c r="AR28" i="3"/>
  <c r="AL28" i="3"/>
  <c r="AF28" i="3"/>
  <c r="BE28" i="3"/>
  <c r="BB28" i="3"/>
  <c r="AZ28" i="3"/>
  <c r="AY28" i="3"/>
  <c r="AV28" i="3"/>
  <c r="AN28" i="3"/>
  <c r="AM28" i="3"/>
  <c r="AK28" i="3"/>
  <c r="AJ28" i="3"/>
  <c r="AH28" i="3"/>
  <c r="AG28" i="3"/>
  <c r="AD28" i="3"/>
  <c r="BC27" i="3"/>
  <c r="AX27" i="3"/>
  <c r="AR27" i="3"/>
  <c r="AL27" i="3"/>
  <c r="AK27" i="3"/>
  <c r="AF27" i="3"/>
  <c r="AE27" i="3"/>
  <c r="BE27" i="3"/>
  <c r="Z27" i="3"/>
  <c r="BD27" i="3" s="1"/>
  <c r="AZ27" i="3"/>
  <c r="AY27" i="3"/>
  <c r="AW27" i="3"/>
  <c r="AV27" i="3"/>
  <c r="AS27" i="3"/>
  <c r="AN27" i="3"/>
  <c r="AM27" i="3"/>
  <c r="AH27" i="3"/>
  <c r="AG27" i="3"/>
  <c r="AD27" i="3"/>
  <c r="AZ42" i="3"/>
  <c r="BD26" i="3"/>
  <c r="BC26" i="3"/>
  <c r="AX26" i="3"/>
  <c r="AW26" i="3"/>
  <c r="AR26" i="3"/>
  <c r="AQ26" i="3"/>
  <c r="AL26" i="3"/>
  <c r="AK26" i="3"/>
  <c r="AF26" i="3"/>
  <c r="AE26" i="3"/>
  <c r="BE26" i="3"/>
  <c r="BB26" i="3"/>
  <c r="AY26" i="3"/>
  <c r="AV26" i="3"/>
  <c r="AS26" i="3"/>
  <c r="AP26" i="3"/>
  <c r="AM26" i="3"/>
  <c r="AJ26" i="3"/>
  <c r="AG26" i="3"/>
  <c r="AD26" i="3"/>
  <c r="AN37" i="3"/>
  <c r="BD25" i="3"/>
  <c r="BC25" i="3"/>
  <c r="AX25" i="3"/>
  <c r="AW25" i="3"/>
  <c r="AR25" i="3"/>
  <c r="AQ25" i="3"/>
  <c r="AL25" i="3"/>
  <c r="AK25" i="3"/>
  <c r="AF25" i="3"/>
  <c r="AE25" i="3"/>
  <c r="BE25" i="3"/>
  <c r="BB25" i="3"/>
  <c r="AY25" i="3"/>
  <c r="AV25" i="3"/>
  <c r="AS25" i="3"/>
  <c r="AP25" i="3"/>
  <c r="AM25" i="3"/>
  <c r="AJ25" i="3"/>
  <c r="AG25" i="3"/>
  <c r="AD25" i="3"/>
  <c r="AZ32" i="3"/>
  <c r="BD24" i="3"/>
  <c r="BC24" i="3"/>
  <c r="AX24" i="3"/>
  <c r="AW24" i="3"/>
  <c r="AR24" i="3"/>
  <c r="AQ24" i="3"/>
  <c r="AL24" i="3"/>
  <c r="AK24" i="3"/>
  <c r="AF24" i="3"/>
  <c r="AE24" i="3"/>
  <c r="BE24" i="3"/>
  <c r="BB24" i="3"/>
  <c r="AY24" i="3"/>
  <c r="AV24" i="3"/>
  <c r="AS24" i="3"/>
  <c r="AP24" i="3"/>
  <c r="AM24" i="3"/>
  <c r="AJ24" i="3"/>
  <c r="AG24" i="3"/>
  <c r="AD24" i="3"/>
  <c r="BF27" i="3"/>
  <c r="BD23" i="3"/>
  <c r="BC23" i="3"/>
  <c r="AX23" i="3"/>
  <c r="AW23" i="3"/>
  <c r="AR23" i="3"/>
  <c r="AQ23" i="3"/>
  <c r="AL23" i="3"/>
  <c r="AK23" i="3"/>
  <c r="AF23" i="3"/>
  <c r="AE23" i="3"/>
  <c r="BE23" i="3"/>
  <c r="BB23" i="3"/>
  <c r="AZ23" i="3"/>
  <c r="AY23" i="3"/>
  <c r="AV23" i="3"/>
  <c r="AS23" i="3"/>
  <c r="AP23" i="3"/>
  <c r="AM23" i="3"/>
  <c r="AJ23" i="3"/>
  <c r="AG23" i="3"/>
  <c r="AD23" i="3"/>
  <c r="AT22" i="3"/>
  <c r="BD22" i="3"/>
  <c r="BC22" i="3"/>
  <c r="AX22" i="3"/>
  <c r="AW22" i="3"/>
  <c r="AR22" i="3"/>
  <c r="AQ22" i="3"/>
  <c r="AL22" i="3"/>
  <c r="AK22" i="3"/>
  <c r="AF22" i="3"/>
  <c r="AE22" i="3"/>
  <c r="BE22" i="3"/>
  <c r="BB22" i="3"/>
  <c r="AZ22" i="3"/>
  <c r="AY22" i="3"/>
  <c r="AV22" i="3"/>
  <c r="AS22" i="3"/>
  <c r="AP22" i="3"/>
  <c r="AM22" i="3"/>
  <c r="AJ22" i="3"/>
  <c r="AG22" i="3"/>
  <c r="AD22" i="3"/>
  <c r="AT21" i="3"/>
  <c r="BD21" i="3"/>
  <c r="BC21" i="3"/>
  <c r="AX21" i="3"/>
  <c r="AW21" i="3"/>
  <c r="AR21" i="3"/>
  <c r="AQ21" i="3"/>
  <c r="AL21" i="3"/>
  <c r="AK21" i="3"/>
  <c r="AF21" i="3"/>
  <c r="AE21" i="3"/>
  <c r="BE21" i="3"/>
  <c r="BB21" i="3"/>
  <c r="AZ21" i="3"/>
  <c r="AY21" i="3"/>
  <c r="AV21" i="3"/>
  <c r="AS21" i="3"/>
  <c r="AP21" i="3"/>
  <c r="AM21" i="3"/>
  <c r="AJ21" i="3"/>
  <c r="AG21" i="3"/>
  <c r="AD21" i="3"/>
  <c r="AT20" i="3"/>
  <c r="BD20" i="3"/>
  <c r="BC20" i="3"/>
  <c r="AX20" i="3"/>
  <c r="AW20" i="3"/>
  <c r="AR20" i="3"/>
  <c r="AQ20" i="3"/>
  <c r="AL20" i="3"/>
  <c r="AK20" i="3"/>
  <c r="AF20" i="3"/>
  <c r="AE20" i="3"/>
  <c r="BE20" i="3"/>
  <c r="BB20" i="3"/>
  <c r="AZ20" i="3"/>
  <c r="AY20" i="3"/>
  <c r="AV20" i="3"/>
  <c r="AS20" i="3"/>
  <c r="AP20" i="3"/>
  <c r="AM20" i="3"/>
  <c r="AJ20" i="3"/>
  <c r="AG20" i="3"/>
  <c r="AD20" i="3"/>
  <c r="AT19" i="3"/>
  <c r="BD19" i="3"/>
  <c r="BC19" i="3"/>
  <c r="AX19" i="3"/>
  <c r="AW19" i="3"/>
  <c r="AR19" i="3"/>
  <c r="AQ19" i="3"/>
  <c r="AL19" i="3"/>
  <c r="AK19" i="3"/>
  <c r="AF19" i="3"/>
  <c r="AE19" i="3"/>
  <c r="BE19" i="3"/>
  <c r="BB19" i="3"/>
  <c r="AZ19" i="3"/>
  <c r="AY19" i="3"/>
  <c r="AV19" i="3"/>
  <c r="AS19" i="3"/>
  <c r="AP19" i="3"/>
  <c r="AM19" i="3"/>
  <c r="AJ19" i="3"/>
  <c r="AG19" i="3"/>
  <c r="AD19" i="3"/>
  <c r="AT18" i="3"/>
  <c r="BD18" i="3"/>
  <c r="BC18" i="3"/>
  <c r="AX18" i="3"/>
  <c r="AW18" i="3"/>
  <c r="AR18" i="3"/>
  <c r="AQ18" i="3"/>
  <c r="AL18" i="3"/>
  <c r="AK18" i="3"/>
  <c r="AF18" i="3"/>
  <c r="AE18" i="3"/>
  <c r="BE18" i="3"/>
  <c r="BB18" i="3"/>
  <c r="AZ18" i="3"/>
  <c r="AY18" i="3"/>
  <c r="AV18" i="3"/>
  <c r="AS18" i="3"/>
  <c r="AP18" i="3"/>
  <c r="AM18" i="3"/>
  <c r="AJ18" i="3"/>
  <c r="AG18" i="3"/>
  <c r="AD18" i="3"/>
  <c r="AT15" i="3"/>
  <c r="BD15" i="3"/>
  <c r="BC15" i="3"/>
  <c r="AX15" i="3"/>
  <c r="AW15" i="3"/>
  <c r="AR15" i="3"/>
  <c r="AQ15" i="3"/>
  <c r="AL15" i="3"/>
  <c r="AK15" i="3"/>
  <c r="AF15" i="3"/>
  <c r="AE15" i="3"/>
  <c r="BE15" i="3"/>
  <c r="BB15" i="3"/>
  <c r="AZ15" i="3"/>
  <c r="AY15" i="3"/>
  <c r="AV15" i="3"/>
  <c r="AS15" i="3"/>
  <c r="AP15" i="3"/>
  <c r="AM15" i="3"/>
  <c r="AJ15" i="3"/>
  <c r="AG15" i="3"/>
  <c r="AD15" i="3"/>
  <c r="AN13" i="3"/>
  <c r="BF13" i="3"/>
  <c r="BE13" i="3"/>
  <c r="BD13" i="3"/>
  <c r="BC13" i="3"/>
  <c r="BB13" i="3"/>
  <c r="AX13" i="3"/>
  <c r="AW13" i="3"/>
  <c r="AT13" i="3"/>
  <c r="AR13" i="3"/>
  <c r="AQ13" i="3"/>
  <c r="AL13" i="3"/>
  <c r="AK13" i="3"/>
  <c r="AF13" i="3"/>
  <c r="AE13" i="3"/>
  <c r="AY13" i="3"/>
  <c r="AV13" i="3"/>
  <c r="AS13" i="3"/>
  <c r="AP13" i="3"/>
  <c r="AM13" i="3"/>
  <c r="AJ13" i="3"/>
  <c r="AG13" i="3"/>
  <c r="AD13" i="3"/>
  <c r="BF11" i="3"/>
  <c r="BE11" i="3"/>
  <c r="BD11" i="3"/>
  <c r="BC11" i="3"/>
  <c r="BB11" i="3"/>
  <c r="AX11" i="3"/>
  <c r="AW11" i="3"/>
  <c r="AR11" i="3"/>
  <c r="AQ11" i="3"/>
  <c r="AN11" i="3"/>
  <c r="AL11" i="3"/>
  <c r="AK11" i="3"/>
  <c r="AH11" i="3"/>
  <c r="AF11" i="3"/>
  <c r="AE11" i="3"/>
  <c r="AZ11" i="3"/>
  <c r="AY11" i="3"/>
  <c r="AV11" i="3"/>
  <c r="AT11" i="3"/>
  <c r="AS11" i="3"/>
  <c r="AP11" i="3"/>
  <c r="AM11" i="3"/>
  <c r="AJ11" i="3"/>
  <c r="AG11" i="3"/>
  <c r="AD11" i="3"/>
  <c r="AN9" i="3"/>
  <c r="BF9" i="3"/>
  <c r="BE9" i="3"/>
  <c r="BD9" i="3"/>
  <c r="BC9" i="3"/>
  <c r="BB9" i="3"/>
  <c r="AX9" i="3"/>
  <c r="AW9" i="3"/>
  <c r="AR9" i="3"/>
  <c r="AQ9" i="3"/>
  <c r="AL9" i="3"/>
  <c r="AK9" i="3"/>
  <c r="AF9" i="3"/>
  <c r="AE9" i="3"/>
  <c r="AZ9" i="3"/>
  <c r="AY9" i="3"/>
  <c r="AV9" i="3"/>
  <c r="AT9" i="3"/>
  <c r="AS9" i="3"/>
  <c r="AP9" i="3"/>
  <c r="AM9" i="3"/>
  <c r="AJ9" i="3"/>
  <c r="AH9" i="3"/>
  <c r="AG9" i="3"/>
  <c r="AD9" i="3"/>
  <c r="AN7" i="3"/>
  <c r="BF7" i="3"/>
  <c r="BE7" i="3"/>
  <c r="BD7" i="3"/>
  <c r="BC7" i="3"/>
  <c r="BB7" i="3"/>
  <c r="AX7" i="3"/>
  <c r="AW7" i="3"/>
  <c r="AR7" i="3"/>
  <c r="AQ7" i="3"/>
  <c r="AL7" i="3"/>
  <c r="AK7" i="3"/>
  <c r="AF7" i="3"/>
  <c r="AZ7" i="3"/>
  <c r="AY7" i="3"/>
  <c r="AV7" i="3"/>
  <c r="AT7" i="3"/>
  <c r="AS7" i="3"/>
  <c r="AP7" i="3"/>
  <c r="AM7" i="3"/>
  <c r="AJ7" i="3"/>
  <c r="AG7" i="3"/>
  <c r="AD7" i="3"/>
  <c r="K447" i="1" l="1"/>
  <c r="D448" i="1"/>
  <c r="C228" i="1"/>
  <c r="D87" i="1"/>
  <c r="K87" i="1" s="1"/>
  <c r="K86" i="1"/>
  <c r="BD37" i="3"/>
  <c r="A25" i="3"/>
  <c r="K205" i="1"/>
  <c r="K189" i="1"/>
  <c r="K195" i="1"/>
  <c r="K201" i="1"/>
  <c r="K196" i="1"/>
  <c r="K190" i="1"/>
  <c r="K199" i="1"/>
  <c r="K202" i="1"/>
  <c r="K207" i="1"/>
  <c r="K203" i="1"/>
  <c r="K206" i="1"/>
  <c r="K198" i="1"/>
  <c r="K192" i="1"/>
  <c r="K193" i="1"/>
  <c r="K197" i="1"/>
  <c r="K194" i="1"/>
  <c r="K191" i="1"/>
  <c r="K188" i="1"/>
  <c r="K204" i="1"/>
  <c r="K200" i="1"/>
  <c r="BG36" i="3"/>
  <c r="BA15" i="3"/>
  <c r="Z28" i="3"/>
  <c r="BD28" i="3" s="1"/>
  <c r="BA18" i="3"/>
  <c r="BA36" i="3"/>
  <c r="BA9" i="3"/>
  <c r="BA30" i="3"/>
  <c r="AI35" i="3"/>
  <c r="AO11" i="3"/>
  <c r="AJ40" i="3"/>
  <c r="BG9" i="3"/>
  <c r="AU7" i="3"/>
  <c r="BA29" i="3"/>
  <c r="BC31" i="3"/>
  <c r="AU34" i="3"/>
  <c r="BA7" i="3"/>
  <c r="AK30" i="3"/>
  <c r="AO30" i="3" s="1"/>
  <c r="AU9" i="3"/>
  <c r="AI11" i="3"/>
  <c r="AK31" i="3"/>
  <c r="AI36" i="3"/>
  <c r="AO28" i="3"/>
  <c r="AE31" i="3"/>
  <c r="AI31" i="3" s="1"/>
  <c r="BG11" i="3"/>
  <c r="AU13" i="3"/>
  <c r="AE29" i="3"/>
  <c r="AI29" i="3" s="1"/>
  <c r="AI27" i="3"/>
  <c r="AE28" i="3"/>
  <c r="AI28" i="3" s="1"/>
  <c r="AU35" i="3"/>
  <c r="AV31" i="3"/>
  <c r="AW31" i="3"/>
  <c r="BA27" i="3"/>
  <c r="BG7" i="3"/>
  <c r="BG13" i="3"/>
  <c r="AQ28" i="3"/>
  <c r="AK29" i="3"/>
  <c r="BB30" i="3"/>
  <c r="AQ32" i="3"/>
  <c r="BB38" i="3"/>
  <c r="BG43" i="3"/>
  <c r="BA11" i="3"/>
  <c r="AO13" i="3"/>
  <c r="AP37" i="3"/>
  <c r="AQ37" i="3"/>
  <c r="BB41" i="3"/>
  <c r="BC41" i="3"/>
  <c r="AU36" i="3"/>
  <c r="AE38" i="3"/>
  <c r="AD38" i="3"/>
  <c r="AV42" i="3"/>
  <c r="AW42" i="3"/>
  <c r="AO9" i="3"/>
  <c r="AE41" i="3"/>
  <c r="AD41" i="3"/>
  <c r="BG35" i="3"/>
  <c r="BA35" i="3"/>
  <c r="AU15" i="3"/>
  <c r="AU18" i="3"/>
  <c r="AU19" i="3"/>
  <c r="AU20" i="3"/>
  <c r="AU21" i="3"/>
  <c r="AU22" i="3"/>
  <c r="BG33" i="3"/>
  <c r="BA33" i="3"/>
  <c r="AQ40" i="3"/>
  <c r="AP40" i="3"/>
  <c r="AK41" i="3"/>
  <c r="AJ41" i="3"/>
  <c r="AI33" i="3"/>
  <c r="BA19" i="3"/>
  <c r="BA20" i="3"/>
  <c r="BA21" i="3"/>
  <c r="BA22" i="3"/>
  <c r="BA23" i="3"/>
  <c r="BB39" i="3"/>
  <c r="BC39" i="3"/>
  <c r="AJ42" i="3"/>
  <c r="AK42" i="3"/>
  <c r="AP39" i="3"/>
  <c r="AQ39" i="3"/>
  <c r="BB37" i="3"/>
  <c r="BC37" i="3"/>
  <c r="AQ38" i="3"/>
  <c r="AP38" i="3"/>
  <c r="AV40" i="3"/>
  <c r="AW40" i="3"/>
  <c r="AP41" i="3"/>
  <c r="AQ41" i="3"/>
  <c r="BD38" i="3"/>
  <c r="Z39" i="3"/>
  <c r="BA43" i="3"/>
  <c r="BA28" i="3"/>
  <c r="AK39" i="3"/>
  <c r="AJ39" i="3"/>
  <c r="AI30" i="3"/>
  <c r="BG34" i="3"/>
  <c r="BA34" i="3"/>
  <c r="AO7" i="3"/>
  <c r="AU11" i="3"/>
  <c r="AK37" i="3"/>
  <c r="AJ37" i="3"/>
  <c r="AV38" i="3"/>
  <c r="AW38" i="3"/>
  <c r="AE40" i="3"/>
  <c r="AD40" i="3"/>
  <c r="AQ42" i="3"/>
  <c r="AP42" i="3"/>
  <c r="AU33" i="3"/>
  <c r="AI34" i="3"/>
  <c r="AI43" i="3"/>
  <c r="AI9" i="3"/>
  <c r="AW41" i="3"/>
  <c r="AV41" i="3"/>
  <c r="AZ24" i="3"/>
  <c r="BA24" i="3" s="1"/>
  <c r="AZ25" i="3"/>
  <c r="BA25" i="3" s="1"/>
  <c r="AZ26" i="3"/>
  <c r="BA26" i="3" s="1"/>
  <c r="AT27" i="3"/>
  <c r="AT29" i="3"/>
  <c r="AT31" i="3"/>
  <c r="AK32" i="3"/>
  <c r="AO32" i="3" s="1"/>
  <c r="AW32" i="3"/>
  <c r="AD37" i="3"/>
  <c r="AV37" i="3"/>
  <c r="AE37" i="3"/>
  <c r="AK38" i="3"/>
  <c r="AD39" i="3"/>
  <c r="AV39" i="3"/>
  <c r="AE39" i="3"/>
  <c r="AK40" i="3"/>
  <c r="AH7" i="3"/>
  <c r="AI7" i="3" s="1"/>
  <c r="AZ13" i="3"/>
  <c r="BA13" i="3" s="1"/>
  <c r="AH15" i="3"/>
  <c r="AI15" i="3" s="1"/>
  <c r="BF15" i="3"/>
  <c r="BG15" i="3" s="1"/>
  <c r="AH18" i="3"/>
  <c r="AI18" i="3" s="1"/>
  <c r="BF18" i="3"/>
  <c r="BG18" i="3" s="1"/>
  <c r="AH19" i="3"/>
  <c r="AI19" i="3" s="1"/>
  <c r="BF19" i="3"/>
  <c r="BG19" i="3" s="1"/>
  <c r="AH20" i="3"/>
  <c r="AI20" i="3" s="1"/>
  <c r="BF20" i="3"/>
  <c r="BG20" i="3" s="1"/>
  <c r="AH21" i="3"/>
  <c r="AI21" i="3" s="1"/>
  <c r="BF21" i="3"/>
  <c r="BG21" i="3" s="1"/>
  <c r="AH22" i="3"/>
  <c r="AI22" i="3" s="1"/>
  <c r="BF22" i="3"/>
  <c r="BG22" i="3" s="1"/>
  <c r="AH23" i="3"/>
  <c r="AI23" i="3" s="1"/>
  <c r="BF23" i="3"/>
  <c r="BG23" i="3" s="1"/>
  <c r="AH24" i="3"/>
  <c r="AI24" i="3" s="1"/>
  <c r="BF24" i="3"/>
  <c r="BG24" i="3" s="1"/>
  <c r="AH25" i="3"/>
  <c r="AI25" i="3" s="1"/>
  <c r="BF25" i="3"/>
  <c r="BG25" i="3" s="1"/>
  <c r="AH26" i="3"/>
  <c r="AI26" i="3" s="1"/>
  <c r="BF26" i="3"/>
  <c r="BG26" i="3" s="1"/>
  <c r="AP28" i="3"/>
  <c r="BF28" i="3"/>
  <c r="AP30" i="3"/>
  <c r="BF30" i="3"/>
  <c r="AH37" i="3"/>
  <c r="AZ37" i="3"/>
  <c r="AH39" i="3"/>
  <c r="AZ39" i="3"/>
  <c r="AH41" i="3"/>
  <c r="AZ41" i="3"/>
  <c r="AZ31" i="3"/>
  <c r="AQ31" i="3"/>
  <c r="AJ27" i="3"/>
  <c r="AO27" i="3" s="1"/>
  <c r="BB27" i="3"/>
  <c r="BG27" i="3" s="1"/>
  <c r="AJ29" i="3"/>
  <c r="BB29" i="3"/>
  <c r="AJ31" i="3"/>
  <c r="BB31" i="3"/>
  <c r="AT32" i="3"/>
  <c r="AN33" i="3"/>
  <c r="AO33" i="3" s="1"/>
  <c r="AN34" i="3"/>
  <c r="AO34" i="3" s="1"/>
  <c r="AN35" i="3"/>
  <c r="AO35" i="3" s="1"/>
  <c r="AN36" i="3"/>
  <c r="AO36" i="3" s="1"/>
  <c r="AT38" i="3"/>
  <c r="AT40" i="3"/>
  <c r="AT42" i="3"/>
  <c r="AN43" i="3"/>
  <c r="AO43" i="3" s="1"/>
  <c r="AQ29" i="3"/>
  <c r="AH13" i="3"/>
  <c r="AI13" i="3" s="1"/>
  <c r="AN15" i="3"/>
  <c r="AO15" i="3" s="1"/>
  <c r="AN18" i="3"/>
  <c r="AO18" i="3" s="1"/>
  <c r="AN19" i="3"/>
  <c r="AO19" i="3" s="1"/>
  <c r="AN20" i="3"/>
  <c r="AO20" i="3" s="1"/>
  <c r="AN21" i="3"/>
  <c r="AO21" i="3" s="1"/>
  <c r="AN22" i="3"/>
  <c r="AO22" i="3" s="1"/>
  <c r="AN23" i="3"/>
  <c r="AO23" i="3" s="1"/>
  <c r="AN24" i="3"/>
  <c r="AO24" i="3" s="1"/>
  <c r="AN25" i="3"/>
  <c r="AO25" i="3" s="1"/>
  <c r="AN26" i="3"/>
  <c r="AO26" i="3" s="1"/>
  <c r="AT28" i="3"/>
  <c r="AT30" i="3"/>
  <c r="AV32" i="3"/>
  <c r="AW37" i="3"/>
  <c r="AD42" i="3"/>
  <c r="AE42" i="3"/>
  <c r="AN39" i="3"/>
  <c r="AN41" i="3"/>
  <c r="BF39" i="3"/>
  <c r="BF41" i="3"/>
  <c r="AT43" i="3"/>
  <c r="AU43" i="3" s="1"/>
  <c r="AQ27" i="3"/>
  <c r="AT23" i="3"/>
  <c r="AU23" i="3" s="1"/>
  <c r="AT24" i="3"/>
  <c r="AU24" i="3" s="1"/>
  <c r="AT25" i="3"/>
  <c r="AU25" i="3" s="1"/>
  <c r="AT26" i="3"/>
  <c r="AU26" i="3" s="1"/>
  <c r="AP27" i="3"/>
  <c r="AP29" i="3"/>
  <c r="BF29" i="3"/>
  <c r="AP31" i="3"/>
  <c r="BF31" i="3"/>
  <c r="AH32" i="3"/>
  <c r="AI32" i="3" s="1"/>
  <c r="AH38" i="3"/>
  <c r="AZ38" i="3"/>
  <c r="AH40" i="3"/>
  <c r="AZ40" i="3"/>
  <c r="AH42" i="3"/>
  <c r="D449" i="1" l="1"/>
  <c r="K448" i="1"/>
  <c r="C229" i="1"/>
  <c r="J49" i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  <c r="J205" i="1" s="1"/>
  <c r="J206" i="1" s="1"/>
  <c r="J207" i="1" s="1"/>
  <c r="I49" i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BG28" i="3"/>
  <c r="Z29" i="3"/>
  <c r="Z30" i="3" s="1"/>
  <c r="BG38" i="3"/>
  <c r="A26" i="3"/>
  <c r="BA32" i="3"/>
  <c r="AO31" i="3"/>
  <c r="AU32" i="3"/>
  <c r="BA31" i="3"/>
  <c r="AO40" i="3"/>
  <c r="AU39" i="3"/>
  <c r="BA42" i="3"/>
  <c r="AC35" i="3"/>
  <c r="AU37" i="3"/>
  <c r="AU29" i="3"/>
  <c r="AO29" i="3"/>
  <c r="AC21" i="3"/>
  <c r="AC19" i="3"/>
  <c r="AC22" i="3"/>
  <c r="AC7" i="3"/>
  <c r="AC11" i="3"/>
  <c r="AC36" i="3"/>
  <c r="BA38" i="3"/>
  <c r="BC40" i="3"/>
  <c r="BB40" i="3"/>
  <c r="AO37" i="3"/>
  <c r="AU41" i="3"/>
  <c r="AJ38" i="3"/>
  <c r="AO38" i="3" s="1"/>
  <c r="AC26" i="3"/>
  <c r="AC20" i="3"/>
  <c r="AC24" i="3"/>
  <c r="AC18" i="3"/>
  <c r="AC25" i="3"/>
  <c r="AC23" i="3"/>
  <c r="AC15" i="3"/>
  <c r="AU27" i="3"/>
  <c r="AC27" i="3" s="1"/>
  <c r="AU42" i="3"/>
  <c r="AI42" i="3"/>
  <c r="BB42" i="3"/>
  <c r="BC42" i="3"/>
  <c r="BA37" i="3"/>
  <c r="AO41" i="3"/>
  <c r="AU30" i="3"/>
  <c r="AI37" i="3"/>
  <c r="AC43" i="3"/>
  <c r="AO39" i="3"/>
  <c r="BG37" i="3"/>
  <c r="AI38" i="3"/>
  <c r="BA41" i="3"/>
  <c r="BA40" i="3"/>
  <c r="AO42" i="3"/>
  <c r="BD29" i="3"/>
  <c r="BG29" i="3" s="1"/>
  <c r="AU28" i="3"/>
  <c r="AU40" i="3"/>
  <c r="AI41" i="3"/>
  <c r="AI40" i="3"/>
  <c r="BD39" i="3"/>
  <c r="BG39" i="3" s="1"/>
  <c r="Z40" i="3"/>
  <c r="AU31" i="3"/>
  <c r="BA39" i="3"/>
  <c r="AC9" i="3"/>
  <c r="AC34" i="3"/>
  <c r="AU38" i="3"/>
  <c r="AC13" i="3"/>
  <c r="AI39" i="3"/>
  <c r="AC33" i="3"/>
  <c r="D450" i="1" l="1"/>
  <c r="L450" i="1" s="1"/>
  <c r="K449" i="1"/>
  <c r="L446" i="1"/>
  <c r="L447" i="1"/>
  <c r="L449" i="1"/>
  <c r="L445" i="1"/>
  <c r="L448" i="1"/>
  <c r="C230" i="1"/>
  <c r="AC28" i="3"/>
  <c r="A27" i="3"/>
  <c r="L325" i="1"/>
  <c r="L335" i="1"/>
  <c r="L320" i="1"/>
  <c r="L330" i="1"/>
  <c r="L327" i="1"/>
  <c r="L326" i="1"/>
  <c r="L331" i="1"/>
  <c r="L321" i="1"/>
  <c r="L322" i="1"/>
  <c r="L336" i="1"/>
  <c r="L323" i="1"/>
  <c r="L337" i="1"/>
  <c r="L328" i="1"/>
  <c r="L332" i="1"/>
  <c r="L333" i="1"/>
  <c r="L338" i="1"/>
  <c r="L324" i="1"/>
  <c r="L329" i="1"/>
  <c r="L339" i="1"/>
  <c r="L334" i="1"/>
  <c r="L300" i="1"/>
  <c r="L310" i="1"/>
  <c r="L315" i="1"/>
  <c r="L305" i="1"/>
  <c r="L302" i="1"/>
  <c r="L316" i="1"/>
  <c r="L312" i="1"/>
  <c r="L317" i="1"/>
  <c r="L311" i="1"/>
  <c r="L306" i="1"/>
  <c r="L301" i="1"/>
  <c r="L307" i="1"/>
  <c r="L319" i="1"/>
  <c r="L303" i="1"/>
  <c r="L318" i="1"/>
  <c r="L313" i="1"/>
  <c r="L308" i="1"/>
  <c r="L314" i="1"/>
  <c r="L309" i="1"/>
  <c r="L304" i="1"/>
  <c r="L98" i="1"/>
  <c r="L108" i="1"/>
  <c r="L93" i="1"/>
  <c r="L118" i="1"/>
  <c r="L88" i="1"/>
  <c r="L103" i="1"/>
  <c r="L113" i="1"/>
  <c r="L111" i="1"/>
  <c r="L114" i="1"/>
  <c r="L119" i="1"/>
  <c r="L104" i="1"/>
  <c r="L94" i="1"/>
  <c r="L110" i="1"/>
  <c r="L99" i="1"/>
  <c r="L89" i="1"/>
  <c r="L120" i="1"/>
  <c r="L101" i="1"/>
  <c r="L100" i="1"/>
  <c r="L109" i="1"/>
  <c r="L121" i="1"/>
  <c r="L102" i="1"/>
  <c r="L90" i="1"/>
  <c r="L97" i="1"/>
  <c r="L112" i="1"/>
  <c r="L123" i="1"/>
  <c r="L105" i="1"/>
  <c r="L96" i="1"/>
  <c r="L115" i="1"/>
  <c r="L95" i="1"/>
  <c r="L127" i="1"/>
  <c r="L116" i="1"/>
  <c r="L126" i="1"/>
  <c r="L122" i="1"/>
  <c r="L125" i="1"/>
  <c r="L124" i="1"/>
  <c r="L106" i="1"/>
  <c r="L91" i="1"/>
  <c r="L92" i="1"/>
  <c r="L107" i="1"/>
  <c r="L117" i="1"/>
  <c r="L168" i="1"/>
  <c r="L173" i="1"/>
  <c r="L178" i="1"/>
  <c r="L179" i="1"/>
  <c r="L169" i="1"/>
  <c r="L174" i="1"/>
  <c r="L170" i="1"/>
  <c r="L171" i="1"/>
  <c r="L175" i="1"/>
  <c r="L183" i="1"/>
  <c r="L180" i="1"/>
  <c r="L176" i="1"/>
  <c r="L181" i="1"/>
  <c r="L172" i="1"/>
  <c r="L187" i="1"/>
  <c r="L184" i="1"/>
  <c r="L186" i="1"/>
  <c r="L185" i="1"/>
  <c r="L177" i="1"/>
  <c r="L182" i="1"/>
  <c r="L345" i="1"/>
  <c r="L340" i="1"/>
  <c r="L350" i="1"/>
  <c r="L355" i="1"/>
  <c r="L352" i="1"/>
  <c r="L346" i="1"/>
  <c r="L356" i="1"/>
  <c r="L342" i="1"/>
  <c r="L351" i="1"/>
  <c r="L341" i="1"/>
  <c r="L357" i="1"/>
  <c r="L343" i="1"/>
  <c r="L353" i="1"/>
  <c r="L358" i="1"/>
  <c r="L347" i="1"/>
  <c r="L354" i="1"/>
  <c r="L344" i="1"/>
  <c r="L359" i="1"/>
  <c r="L348" i="1"/>
  <c r="L349" i="1"/>
  <c r="L440" i="1"/>
  <c r="L441" i="1"/>
  <c r="L442" i="1"/>
  <c r="L443" i="1"/>
  <c r="L444" i="1"/>
  <c r="L290" i="1"/>
  <c r="L285" i="1"/>
  <c r="L295" i="1"/>
  <c r="L280" i="1"/>
  <c r="L281" i="1"/>
  <c r="L287" i="1"/>
  <c r="L296" i="1"/>
  <c r="L291" i="1"/>
  <c r="L286" i="1"/>
  <c r="L282" i="1"/>
  <c r="L288" i="1"/>
  <c r="L289" i="1"/>
  <c r="L292" i="1"/>
  <c r="L297" i="1"/>
  <c r="L298" i="1"/>
  <c r="L283" i="1"/>
  <c r="L284" i="1"/>
  <c r="L293" i="1"/>
  <c r="L299" i="1"/>
  <c r="L294" i="1"/>
  <c r="L198" i="1"/>
  <c r="L188" i="1"/>
  <c r="L193" i="1"/>
  <c r="L189" i="1"/>
  <c r="L190" i="1"/>
  <c r="L194" i="1"/>
  <c r="L200" i="1"/>
  <c r="L199" i="1"/>
  <c r="L191" i="1"/>
  <c r="L195" i="1"/>
  <c r="L203" i="1"/>
  <c r="L201" i="1"/>
  <c r="L192" i="1"/>
  <c r="L205" i="1"/>
  <c r="L207" i="1"/>
  <c r="L204" i="1"/>
  <c r="L206" i="1"/>
  <c r="L202" i="1"/>
  <c r="L196" i="1"/>
  <c r="L197" i="1"/>
  <c r="L143" i="1"/>
  <c r="L153" i="1"/>
  <c r="L138" i="1"/>
  <c r="L148" i="1"/>
  <c r="L133" i="1"/>
  <c r="L158" i="1"/>
  <c r="L128" i="1"/>
  <c r="L151" i="1"/>
  <c r="L150" i="1"/>
  <c r="L139" i="1"/>
  <c r="L130" i="1"/>
  <c r="L159" i="1"/>
  <c r="L154" i="1"/>
  <c r="L129" i="1"/>
  <c r="L134" i="1"/>
  <c r="L145" i="1"/>
  <c r="L149" i="1"/>
  <c r="L144" i="1"/>
  <c r="L140" i="1"/>
  <c r="L160" i="1"/>
  <c r="L137" i="1"/>
  <c r="L141" i="1"/>
  <c r="L135" i="1"/>
  <c r="L163" i="1"/>
  <c r="L131" i="1"/>
  <c r="L136" i="1"/>
  <c r="L146" i="1"/>
  <c r="L152" i="1"/>
  <c r="L155" i="1"/>
  <c r="L167" i="1"/>
  <c r="L166" i="1"/>
  <c r="L156" i="1"/>
  <c r="L165" i="1"/>
  <c r="L161" i="1"/>
  <c r="L147" i="1"/>
  <c r="L132" i="1"/>
  <c r="L164" i="1"/>
  <c r="L142" i="1"/>
  <c r="L162" i="1"/>
  <c r="L157" i="1"/>
  <c r="L53" i="1"/>
  <c r="L78" i="1"/>
  <c r="L48" i="1"/>
  <c r="L63" i="1"/>
  <c r="L73" i="1"/>
  <c r="L58" i="1"/>
  <c r="L68" i="1"/>
  <c r="L69" i="1"/>
  <c r="L61" i="1"/>
  <c r="L65" i="1"/>
  <c r="L80" i="1"/>
  <c r="L49" i="1"/>
  <c r="L50" i="1"/>
  <c r="L54" i="1"/>
  <c r="L64" i="1"/>
  <c r="L79" i="1"/>
  <c r="L59" i="1"/>
  <c r="L60" i="1"/>
  <c r="L75" i="1"/>
  <c r="L74" i="1"/>
  <c r="L55" i="1"/>
  <c r="L81" i="1"/>
  <c r="L83" i="1"/>
  <c r="L71" i="1"/>
  <c r="L51" i="1"/>
  <c r="L66" i="1"/>
  <c r="L62" i="1"/>
  <c r="L76" i="1"/>
  <c r="L70" i="1"/>
  <c r="L57" i="1"/>
  <c r="L52" i="1"/>
  <c r="L85" i="1"/>
  <c r="L84" i="1"/>
  <c r="L77" i="1"/>
  <c r="L56" i="1"/>
  <c r="L72" i="1"/>
  <c r="L87" i="1"/>
  <c r="L82" i="1"/>
  <c r="L67" i="1"/>
  <c r="L86" i="1"/>
  <c r="AC29" i="3"/>
  <c r="AC38" i="3"/>
  <c r="AC37" i="3"/>
  <c r="BD40" i="3"/>
  <c r="BG40" i="3" s="1"/>
  <c r="AC40" i="3" s="1"/>
  <c r="Z41" i="3"/>
  <c r="AC39" i="3"/>
  <c r="BD30" i="3"/>
  <c r="BG30" i="3" s="1"/>
  <c r="AC30" i="3" s="1"/>
  <c r="Z31" i="3"/>
  <c r="D451" i="1" l="1"/>
  <c r="K450" i="1"/>
  <c r="C231" i="1"/>
  <c r="A28" i="3"/>
  <c r="L415" i="1"/>
  <c r="L400" i="1"/>
  <c r="L410" i="1"/>
  <c r="L406" i="1"/>
  <c r="L405" i="1"/>
  <c r="L401" i="1"/>
  <c r="L407" i="1"/>
  <c r="L417" i="1"/>
  <c r="L412" i="1"/>
  <c r="L402" i="1"/>
  <c r="L411" i="1"/>
  <c r="L416" i="1"/>
  <c r="L414" i="1"/>
  <c r="L408" i="1"/>
  <c r="L413" i="1"/>
  <c r="L403" i="1"/>
  <c r="L418" i="1"/>
  <c r="L404" i="1"/>
  <c r="L409" i="1"/>
  <c r="L419" i="1"/>
  <c r="L370" i="1"/>
  <c r="L365" i="1"/>
  <c r="L375" i="1"/>
  <c r="L360" i="1"/>
  <c r="L361" i="1"/>
  <c r="L377" i="1"/>
  <c r="L366" i="1"/>
  <c r="L376" i="1"/>
  <c r="L371" i="1"/>
  <c r="L367" i="1"/>
  <c r="L378" i="1"/>
  <c r="L368" i="1"/>
  <c r="L362" i="1"/>
  <c r="L369" i="1"/>
  <c r="L372" i="1"/>
  <c r="L379" i="1"/>
  <c r="L373" i="1"/>
  <c r="L374" i="1"/>
  <c r="L363" i="1"/>
  <c r="L364" i="1"/>
  <c r="L380" i="1"/>
  <c r="L390" i="1"/>
  <c r="L395" i="1"/>
  <c r="L385" i="1"/>
  <c r="L382" i="1"/>
  <c r="L391" i="1"/>
  <c r="L387" i="1"/>
  <c r="L397" i="1"/>
  <c r="L381" i="1"/>
  <c r="L388" i="1"/>
  <c r="L386" i="1"/>
  <c r="L396" i="1"/>
  <c r="L392" i="1"/>
  <c r="L398" i="1"/>
  <c r="L383" i="1"/>
  <c r="L399" i="1"/>
  <c r="L389" i="1"/>
  <c r="L384" i="1"/>
  <c r="L393" i="1"/>
  <c r="L394" i="1"/>
  <c r="L425" i="1"/>
  <c r="L420" i="1"/>
  <c r="L421" i="1"/>
  <c r="L422" i="1"/>
  <c r="L426" i="1"/>
  <c r="L427" i="1"/>
  <c r="L428" i="1"/>
  <c r="L423" i="1"/>
  <c r="L429" i="1"/>
  <c r="L424" i="1"/>
  <c r="BD41" i="3"/>
  <c r="BG41" i="3" s="1"/>
  <c r="AC41" i="3" s="1"/>
  <c r="Z42" i="3"/>
  <c r="BD42" i="3" s="1"/>
  <c r="BG42" i="3" s="1"/>
  <c r="AC42" i="3" s="1"/>
  <c r="BD31" i="3"/>
  <c r="BG31" i="3" s="1"/>
  <c r="AC31" i="3" s="1"/>
  <c r="Z32" i="3"/>
  <c r="BD32" i="3" s="1"/>
  <c r="BG32" i="3" s="1"/>
  <c r="AC32" i="3" s="1"/>
  <c r="K451" i="1" l="1"/>
  <c r="D452" i="1"/>
  <c r="L451" i="1"/>
  <c r="C232" i="1"/>
  <c r="A29" i="3"/>
  <c r="L265" i="1"/>
  <c r="L260" i="1"/>
  <c r="L270" i="1"/>
  <c r="L275" i="1"/>
  <c r="L266" i="1"/>
  <c r="L262" i="1"/>
  <c r="L272" i="1"/>
  <c r="L267" i="1"/>
  <c r="L271" i="1"/>
  <c r="L276" i="1"/>
  <c r="L261" i="1"/>
  <c r="L263" i="1"/>
  <c r="L278" i="1"/>
  <c r="L268" i="1"/>
  <c r="L274" i="1"/>
  <c r="L277" i="1"/>
  <c r="L279" i="1"/>
  <c r="L273" i="1"/>
  <c r="L264" i="1"/>
  <c r="L269" i="1"/>
  <c r="L245" i="1"/>
  <c r="L255" i="1"/>
  <c r="L240" i="1"/>
  <c r="L250" i="1"/>
  <c r="L242" i="1"/>
  <c r="L251" i="1"/>
  <c r="L241" i="1"/>
  <c r="L247" i="1"/>
  <c r="L257" i="1"/>
  <c r="L258" i="1"/>
  <c r="L246" i="1"/>
  <c r="L256" i="1"/>
  <c r="L259" i="1"/>
  <c r="L249" i="1"/>
  <c r="L252" i="1"/>
  <c r="L243" i="1"/>
  <c r="L248" i="1"/>
  <c r="L244" i="1"/>
  <c r="L253" i="1"/>
  <c r="L254" i="1"/>
  <c r="L435" i="1"/>
  <c r="L436" i="1"/>
  <c r="L437" i="1"/>
  <c r="L438" i="1"/>
  <c r="L439" i="1"/>
  <c r="L430" i="1"/>
  <c r="L433" i="1"/>
  <c r="L432" i="1"/>
  <c r="L431" i="1"/>
  <c r="L434" i="1"/>
  <c r="E204" i="1"/>
  <c r="E205" i="1" s="1"/>
  <c r="E206" i="1" s="1"/>
  <c r="E207" i="1" s="1"/>
  <c r="E184" i="1"/>
  <c r="E185" i="1" s="1"/>
  <c r="E186" i="1" s="1"/>
  <c r="E187" i="1" s="1"/>
  <c r="E164" i="1"/>
  <c r="E165" i="1" s="1"/>
  <c r="E166" i="1" s="1"/>
  <c r="E167" i="1" s="1"/>
  <c r="E124" i="1"/>
  <c r="E125" i="1" s="1"/>
  <c r="E126" i="1" s="1"/>
  <c r="E127" i="1" s="1"/>
  <c r="E84" i="1"/>
  <c r="E85" i="1" s="1"/>
  <c r="E86" i="1" s="1"/>
  <c r="E87" i="1" s="1"/>
  <c r="F7" i="1"/>
  <c r="F8" i="1" s="1"/>
  <c r="E15" i="1"/>
  <c r="E16" i="1" s="1"/>
  <c r="E7" i="1"/>
  <c r="E8" i="1" s="1"/>
  <c r="E9" i="1" s="1"/>
  <c r="E10" i="1" s="1"/>
  <c r="F11" i="1" l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8" i="1" s="1"/>
  <c r="F9" i="1"/>
  <c r="F10" i="1" s="1"/>
  <c r="D453" i="1"/>
  <c r="K452" i="1"/>
  <c r="L452" i="1"/>
  <c r="C233" i="1"/>
  <c r="A30" i="3"/>
  <c r="A8" i="1"/>
  <c r="D454" i="1" l="1"/>
  <c r="K453" i="1"/>
  <c r="L453" i="1"/>
  <c r="C234" i="1"/>
  <c r="A31" i="3"/>
  <c r="A7" i="1"/>
  <c r="A6" i="1"/>
  <c r="K454" i="1" l="1"/>
  <c r="D455" i="1"/>
  <c r="L454" i="1"/>
  <c r="C235" i="1"/>
  <c r="A32" i="3"/>
  <c r="K251" i="1"/>
  <c r="K250" i="1"/>
  <c r="K259" i="1"/>
  <c r="K252" i="1"/>
  <c r="K253" i="1"/>
  <c r="K258" i="1"/>
  <c r="K256" i="1"/>
  <c r="K254" i="1"/>
  <c r="K246" i="1"/>
  <c r="K247" i="1"/>
  <c r="K241" i="1"/>
  <c r="K244" i="1"/>
  <c r="K248" i="1"/>
  <c r="K242" i="1"/>
  <c r="K257" i="1"/>
  <c r="K240" i="1"/>
  <c r="K249" i="1"/>
  <c r="K255" i="1"/>
  <c r="K243" i="1"/>
  <c r="K245" i="1"/>
  <c r="A11" i="1"/>
  <c r="K455" i="1" l="1"/>
  <c r="D456" i="1"/>
  <c r="L455" i="1"/>
  <c r="C236" i="1"/>
  <c r="A33" i="3"/>
  <c r="K279" i="1"/>
  <c r="K269" i="1"/>
  <c r="K275" i="1"/>
  <c r="K277" i="1"/>
  <c r="K271" i="1"/>
  <c r="K261" i="1"/>
  <c r="K276" i="1"/>
  <c r="K266" i="1"/>
  <c r="K263" i="1"/>
  <c r="K268" i="1"/>
  <c r="K267" i="1"/>
  <c r="K262" i="1"/>
  <c r="K272" i="1"/>
  <c r="K270" i="1"/>
  <c r="K260" i="1"/>
  <c r="K265" i="1"/>
  <c r="K264" i="1"/>
  <c r="K274" i="1"/>
  <c r="K278" i="1"/>
  <c r="K273" i="1"/>
  <c r="A12" i="1"/>
  <c r="D457" i="1" l="1"/>
  <c r="K456" i="1"/>
  <c r="L456" i="1"/>
  <c r="C237" i="1"/>
  <c r="A34" i="3"/>
  <c r="K289" i="1"/>
  <c r="K296" i="1"/>
  <c r="K291" i="1"/>
  <c r="K299" i="1"/>
  <c r="K290" i="1"/>
  <c r="K281" i="1"/>
  <c r="K286" i="1"/>
  <c r="K297" i="1"/>
  <c r="K294" i="1"/>
  <c r="K284" i="1"/>
  <c r="K288" i="1"/>
  <c r="K280" i="1"/>
  <c r="K285" i="1"/>
  <c r="K298" i="1"/>
  <c r="K287" i="1"/>
  <c r="K292" i="1"/>
  <c r="K295" i="1"/>
  <c r="K282" i="1"/>
  <c r="K283" i="1"/>
  <c r="K293" i="1"/>
  <c r="A13" i="1"/>
  <c r="D458" i="1" l="1"/>
  <c r="K457" i="1"/>
  <c r="L457" i="1"/>
  <c r="C238" i="1"/>
  <c r="A35" i="3"/>
  <c r="K303" i="1"/>
  <c r="K311" i="1"/>
  <c r="K309" i="1"/>
  <c r="K315" i="1"/>
  <c r="K305" i="1"/>
  <c r="K306" i="1"/>
  <c r="K300" i="1"/>
  <c r="K304" i="1"/>
  <c r="K301" i="1"/>
  <c r="K312" i="1"/>
  <c r="K307" i="1"/>
  <c r="K310" i="1"/>
  <c r="K318" i="1"/>
  <c r="K317" i="1"/>
  <c r="K308" i="1"/>
  <c r="K316" i="1"/>
  <c r="K302" i="1"/>
  <c r="K313" i="1"/>
  <c r="K314" i="1"/>
  <c r="K319" i="1"/>
  <c r="K458" i="1" l="1"/>
  <c r="D459" i="1"/>
  <c r="L458" i="1"/>
  <c r="F49" i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F102" i="1" s="1"/>
  <c r="F103" i="1" s="1"/>
  <c r="F104" i="1" s="1"/>
  <c r="F105" i="1" s="1"/>
  <c r="F106" i="1" s="1"/>
  <c r="F107" i="1" s="1"/>
  <c r="F108" i="1" s="1"/>
  <c r="F109" i="1" s="1"/>
  <c r="F110" i="1" s="1"/>
  <c r="F111" i="1" s="1"/>
  <c r="F112" i="1" s="1"/>
  <c r="F113" i="1" s="1"/>
  <c r="F114" i="1" s="1"/>
  <c r="F115" i="1" s="1"/>
  <c r="F116" i="1" s="1"/>
  <c r="F117" i="1" s="1"/>
  <c r="F118" i="1" s="1"/>
  <c r="F119" i="1" s="1"/>
  <c r="F120" i="1" s="1"/>
  <c r="F121" i="1" s="1"/>
  <c r="F122" i="1" s="1"/>
  <c r="F123" i="1" s="1"/>
  <c r="F124" i="1" s="1"/>
  <c r="F125" i="1" s="1"/>
  <c r="F126" i="1" s="1"/>
  <c r="F127" i="1" s="1"/>
  <c r="F128" i="1" s="1"/>
  <c r="F129" i="1" s="1"/>
  <c r="F130" i="1" s="1"/>
  <c r="F131" i="1" s="1"/>
  <c r="F132" i="1" s="1"/>
  <c r="F133" i="1" s="1"/>
  <c r="F134" i="1" s="1"/>
  <c r="F135" i="1" s="1"/>
  <c r="F136" i="1" s="1"/>
  <c r="F137" i="1" s="1"/>
  <c r="F138" i="1" s="1"/>
  <c r="F139" i="1" s="1"/>
  <c r="F140" i="1" s="1"/>
  <c r="F141" i="1" s="1"/>
  <c r="F142" i="1" s="1"/>
  <c r="F143" i="1" s="1"/>
  <c r="F144" i="1" s="1"/>
  <c r="F145" i="1" s="1"/>
  <c r="F146" i="1" s="1"/>
  <c r="F147" i="1" s="1"/>
  <c r="F148" i="1" s="1"/>
  <c r="F149" i="1" s="1"/>
  <c r="F150" i="1" s="1"/>
  <c r="F151" i="1" s="1"/>
  <c r="F152" i="1" s="1"/>
  <c r="F153" i="1" s="1"/>
  <c r="F154" i="1" s="1"/>
  <c r="F155" i="1" s="1"/>
  <c r="F156" i="1" s="1"/>
  <c r="F157" i="1" s="1"/>
  <c r="F158" i="1" s="1"/>
  <c r="F159" i="1" s="1"/>
  <c r="F160" i="1" s="1"/>
  <c r="F161" i="1" s="1"/>
  <c r="F162" i="1" s="1"/>
  <c r="F163" i="1" s="1"/>
  <c r="F164" i="1" s="1"/>
  <c r="F165" i="1" s="1"/>
  <c r="F166" i="1" s="1"/>
  <c r="F167" i="1" s="1"/>
  <c r="F168" i="1" s="1"/>
  <c r="F169" i="1" s="1"/>
  <c r="F170" i="1" s="1"/>
  <c r="F171" i="1" s="1"/>
  <c r="F172" i="1" s="1"/>
  <c r="F173" i="1" s="1"/>
  <c r="F174" i="1" s="1"/>
  <c r="F175" i="1" s="1"/>
  <c r="F176" i="1" s="1"/>
  <c r="F177" i="1" s="1"/>
  <c r="F178" i="1" s="1"/>
  <c r="F179" i="1" s="1"/>
  <c r="F180" i="1" s="1"/>
  <c r="F181" i="1" s="1"/>
  <c r="F182" i="1" s="1"/>
  <c r="F183" i="1" s="1"/>
  <c r="F184" i="1" s="1"/>
  <c r="F185" i="1" s="1"/>
  <c r="F186" i="1" s="1"/>
  <c r="F187" i="1" s="1"/>
  <c r="F188" i="1" s="1"/>
  <c r="F189" i="1" s="1"/>
  <c r="F190" i="1" s="1"/>
  <c r="F191" i="1" s="1"/>
  <c r="F192" i="1" s="1"/>
  <c r="F193" i="1" s="1"/>
  <c r="F194" i="1" s="1"/>
  <c r="F195" i="1" s="1"/>
  <c r="F196" i="1" s="1"/>
  <c r="F197" i="1" s="1"/>
  <c r="F198" i="1" s="1"/>
  <c r="F199" i="1" s="1"/>
  <c r="F200" i="1" s="1"/>
  <c r="F201" i="1" s="1"/>
  <c r="F202" i="1" s="1"/>
  <c r="F203" i="1" s="1"/>
  <c r="F204" i="1" s="1"/>
  <c r="F205" i="1" s="1"/>
  <c r="F206" i="1" s="1"/>
  <c r="F207" i="1" s="1"/>
  <c r="A36" i="3"/>
  <c r="K328" i="1"/>
  <c r="K320" i="1"/>
  <c r="K334" i="1"/>
  <c r="K326" i="1"/>
  <c r="K336" i="1"/>
  <c r="K322" i="1"/>
  <c r="K330" i="1"/>
  <c r="K331" i="1"/>
  <c r="K337" i="1"/>
  <c r="K321" i="1"/>
  <c r="K338" i="1"/>
  <c r="K323" i="1"/>
  <c r="K324" i="1"/>
  <c r="K329" i="1"/>
  <c r="K332" i="1"/>
  <c r="K335" i="1"/>
  <c r="K327" i="1"/>
  <c r="K339" i="1"/>
  <c r="K333" i="1"/>
  <c r="K325" i="1"/>
  <c r="K459" i="1" l="1"/>
  <c r="D460" i="1"/>
  <c r="L459" i="1"/>
  <c r="A37" i="3"/>
  <c r="K354" i="1"/>
  <c r="K353" i="1"/>
  <c r="K345" i="1"/>
  <c r="K349" i="1"/>
  <c r="K355" i="1"/>
  <c r="K352" i="1"/>
  <c r="K357" i="1"/>
  <c r="K341" i="1"/>
  <c r="K348" i="1"/>
  <c r="K340" i="1"/>
  <c r="K359" i="1"/>
  <c r="K342" i="1"/>
  <c r="K343" i="1"/>
  <c r="K350" i="1"/>
  <c r="K346" i="1"/>
  <c r="K356" i="1"/>
  <c r="K358" i="1"/>
  <c r="K344" i="1"/>
  <c r="K347" i="1"/>
  <c r="K351" i="1"/>
  <c r="D461" i="1" l="1"/>
  <c r="K460" i="1"/>
  <c r="L460" i="1"/>
  <c r="A38" i="3"/>
  <c r="K371" i="1"/>
  <c r="K364" i="1"/>
  <c r="K370" i="1"/>
  <c r="K365" i="1"/>
  <c r="K375" i="1"/>
  <c r="K372" i="1"/>
  <c r="K362" i="1"/>
  <c r="K366" i="1"/>
  <c r="K360" i="1"/>
  <c r="K379" i="1"/>
  <c r="K368" i="1"/>
  <c r="K369" i="1"/>
  <c r="K363" i="1"/>
  <c r="K378" i="1"/>
  <c r="K367" i="1"/>
  <c r="K361" i="1"/>
  <c r="K373" i="1"/>
  <c r="K376" i="1"/>
  <c r="K374" i="1"/>
  <c r="K377" i="1"/>
  <c r="K461" i="1" l="1"/>
  <c r="D462" i="1"/>
  <c r="L461" i="1"/>
  <c r="A39" i="3"/>
  <c r="K381" i="1"/>
  <c r="K386" i="1"/>
  <c r="K392" i="1"/>
  <c r="K383" i="1"/>
  <c r="K380" i="1"/>
  <c r="K385" i="1"/>
  <c r="K393" i="1"/>
  <c r="K398" i="1"/>
  <c r="K391" i="1"/>
  <c r="K384" i="1"/>
  <c r="K390" i="1"/>
  <c r="K394" i="1"/>
  <c r="K396" i="1"/>
  <c r="K382" i="1"/>
  <c r="K387" i="1"/>
  <c r="K397" i="1"/>
  <c r="K395" i="1"/>
  <c r="K388" i="1"/>
  <c r="K389" i="1"/>
  <c r="K399" i="1"/>
  <c r="K462" i="1" l="1"/>
  <c r="D463" i="1"/>
  <c r="L462" i="1"/>
  <c r="A40" i="3"/>
  <c r="K401" i="1"/>
  <c r="K413" i="1"/>
  <c r="K415" i="1"/>
  <c r="K411" i="1"/>
  <c r="K419" i="1"/>
  <c r="K400" i="1"/>
  <c r="K417" i="1"/>
  <c r="K404" i="1"/>
  <c r="K412" i="1"/>
  <c r="K405" i="1"/>
  <c r="K416" i="1"/>
  <c r="K406" i="1"/>
  <c r="K409" i="1"/>
  <c r="K402" i="1"/>
  <c r="K418" i="1"/>
  <c r="K408" i="1"/>
  <c r="K410" i="1"/>
  <c r="K414" i="1"/>
  <c r="K407" i="1"/>
  <c r="K403" i="1"/>
  <c r="K463" i="1" l="1"/>
  <c r="D464" i="1"/>
  <c r="L463" i="1"/>
  <c r="A214" i="1"/>
  <c r="B215" i="1"/>
  <c r="A41" i="3"/>
  <c r="K428" i="1"/>
  <c r="K425" i="1"/>
  <c r="K429" i="1"/>
  <c r="K421" i="1"/>
  <c r="K422" i="1"/>
  <c r="K423" i="1"/>
  <c r="K424" i="1"/>
  <c r="K426" i="1"/>
  <c r="K420" i="1"/>
  <c r="K427" i="1"/>
  <c r="D465" i="1" l="1"/>
  <c r="K464" i="1"/>
  <c r="L464" i="1"/>
  <c r="A215" i="1"/>
  <c r="B216" i="1"/>
  <c r="A14" i="1"/>
  <c r="A42" i="3"/>
  <c r="K432" i="1"/>
  <c r="K434" i="1"/>
  <c r="K431" i="1"/>
  <c r="K430" i="1"/>
  <c r="K433" i="1"/>
  <c r="K465" i="1" l="1"/>
  <c r="D466" i="1"/>
  <c r="L465" i="1"/>
  <c r="B217" i="1"/>
  <c r="A216" i="1"/>
  <c r="A15" i="1"/>
  <c r="A43" i="3"/>
  <c r="K436" i="1"/>
  <c r="K437" i="1"/>
  <c r="K438" i="1"/>
  <c r="K439" i="1"/>
  <c r="K435" i="1"/>
  <c r="C240" i="1"/>
  <c r="D467" i="1" l="1"/>
  <c r="K466" i="1"/>
  <c r="L466" i="1"/>
  <c r="A217" i="1"/>
  <c r="B218" i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40" i="1" s="1"/>
  <c r="A240" i="1" s="1"/>
  <c r="A16" i="1"/>
  <c r="K440" i="1"/>
  <c r="K442" i="1"/>
  <c r="K443" i="1"/>
  <c r="K444" i="1"/>
  <c r="K441" i="1"/>
  <c r="C241" i="1"/>
  <c r="C242" i="1" s="1"/>
  <c r="C243" i="1" s="1"/>
  <c r="C244" i="1" s="1"/>
  <c r="C245" i="1" s="1"/>
  <c r="C246" i="1" s="1"/>
  <c r="C247" i="1" s="1"/>
  <c r="C248" i="1" s="1"/>
  <c r="C249" i="1" s="1"/>
  <c r="C250" i="1" s="1"/>
  <c r="C251" i="1" s="1"/>
  <c r="C252" i="1" s="1"/>
  <c r="C253" i="1" s="1"/>
  <c r="C254" i="1" s="1"/>
  <c r="C255" i="1" s="1"/>
  <c r="C256" i="1" s="1"/>
  <c r="C257" i="1" s="1"/>
  <c r="C258" i="1" s="1"/>
  <c r="C259" i="1" s="1"/>
  <c r="C260" i="1" s="1"/>
  <c r="C261" i="1" s="1"/>
  <c r="C262" i="1" s="1"/>
  <c r="C263" i="1" s="1"/>
  <c r="C264" i="1" s="1"/>
  <c r="C265" i="1" s="1"/>
  <c r="C266" i="1" s="1"/>
  <c r="C267" i="1" s="1"/>
  <c r="C268" i="1" s="1"/>
  <c r="C269" i="1" s="1"/>
  <c r="C270" i="1" s="1"/>
  <c r="C271" i="1" s="1"/>
  <c r="C272" i="1" s="1"/>
  <c r="K467" i="1" l="1"/>
  <c r="D468" i="1"/>
  <c r="L467" i="1"/>
  <c r="C273" i="1"/>
  <c r="A218" i="1"/>
  <c r="K468" i="1" l="1"/>
  <c r="D469" i="1"/>
  <c r="L468" i="1"/>
  <c r="C274" i="1"/>
  <c r="A17" i="1"/>
  <c r="D470" i="1" l="1"/>
  <c r="K469" i="1"/>
  <c r="L469" i="1"/>
  <c r="C275" i="1"/>
  <c r="A18" i="1"/>
  <c r="D471" i="1" l="1"/>
  <c r="K470" i="1"/>
  <c r="L470" i="1"/>
  <c r="C276" i="1"/>
  <c r="A19" i="1"/>
  <c r="K471" i="1" l="1"/>
  <c r="D472" i="1"/>
  <c r="L471" i="1"/>
  <c r="C277" i="1"/>
  <c r="A219" i="1"/>
  <c r="D473" i="1" l="1"/>
  <c r="K472" i="1"/>
  <c r="L472" i="1"/>
  <c r="C278" i="1"/>
  <c r="A220" i="1"/>
  <c r="A20" i="1"/>
  <c r="D474" i="1" l="1"/>
  <c r="K473" i="1"/>
  <c r="L473" i="1"/>
  <c r="C279" i="1"/>
  <c r="A221" i="1"/>
  <c r="A21" i="1"/>
  <c r="D475" i="1" l="1"/>
  <c r="K474" i="1"/>
  <c r="L474" i="1"/>
  <c r="C280" i="1"/>
  <c r="A222" i="1"/>
  <c r="A22" i="1"/>
  <c r="K475" i="1" l="1"/>
  <c r="D476" i="1"/>
  <c r="L475" i="1"/>
  <c r="C281" i="1"/>
  <c r="A223" i="1"/>
  <c r="D477" i="1" l="1"/>
  <c r="K476" i="1"/>
  <c r="L476" i="1"/>
  <c r="C282" i="1"/>
  <c r="A23" i="1"/>
  <c r="D478" i="1" l="1"/>
  <c r="K477" i="1"/>
  <c r="L477" i="1"/>
  <c r="C283" i="1"/>
  <c r="A24" i="1"/>
  <c r="D479" i="1" l="1"/>
  <c r="K478" i="1"/>
  <c r="L478" i="1"/>
  <c r="C284" i="1"/>
  <c r="A25" i="1"/>
  <c r="K479" i="1" l="1"/>
  <c r="D480" i="1"/>
  <c r="L479" i="1"/>
  <c r="C285" i="1"/>
  <c r="A224" i="1"/>
  <c r="K480" i="1" l="1"/>
  <c r="D481" i="1"/>
  <c r="L480" i="1"/>
  <c r="C286" i="1"/>
  <c r="A225" i="1"/>
  <c r="A26" i="1"/>
  <c r="D482" i="1" l="1"/>
  <c r="L481" i="1"/>
  <c r="K481" i="1"/>
  <c r="C287" i="1"/>
  <c r="A226" i="1"/>
  <c r="A27" i="1"/>
  <c r="D483" i="1" l="1"/>
  <c r="K482" i="1"/>
  <c r="L482" i="1"/>
  <c r="C288" i="1"/>
  <c r="A227" i="1"/>
  <c r="A28" i="1"/>
  <c r="L483" i="1" l="1"/>
  <c r="D484" i="1"/>
  <c r="K483" i="1"/>
  <c r="C289" i="1"/>
  <c r="A228" i="1"/>
  <c r="D485" i="1" l="1"/>
  <c r="L484" i="1"/>
  <c r="K484" i="1"/>
  <c r="C290" i="1"/>
  <c r="A29" i="1"/>
  <c r="D486" i="1" l="1"/>
  <c r="L485" i="1"/>
  <c r="K485" i="1"/>
  <c r="C291" i="1"/>
  <c r="A30" i="1"/>
  <c r="D487" i="1" l="1"/>
  <c r="K486" i="1"/>
  <c r="L486" i="1"/>
  <c r="C292" i="1"/>
  <c r="A31" i="1"/>
  <c r="D488" i="1" l="1"/>
  <c r="L487" i="1"/>
  <c r="K487" i="1"/>
  <c r="C293" i="1"/>
  <c r="A229" i="1"/>
  <c r="L488" i="1" l="1"/>
  <c r="K488" i="1"/>
  <c r="D489" i="1"/>
  <c r="C294" i="1"/>
  <c r="A230" i="1"/>
  <c r="D490" i="1" l="1"/>
  <c r="K489" i="1"/>
  <c r="L489" i="1"/>
  <c r="C295" i="1"/>
  <c r="A231" i="1"/>
  <c r="D491" i="1" l="1"/>
  <c r="K490" i="1"/>
  <c r="L490" i="1"/>
  <c r="C296" i="1"/>
  <c r="A232" i="1"/>
  <c r="D492" i="1" l="1"/>
  <c r="K491" i="1"/>
  <c r="L491" i="1"/>
  <c r="C297" i="1"/>
  <c r="A233" i="1"/>
  <c r="D493" i="1" l="1"/>
  <c r="K492" i="1"/>
  <c r="L492" i="1"/>
  <c r="C298" i="1"/>
  <c r="A234" i="1"/>
  <c r="D494" i="1" l="1"/>
  <c r="K493" i="1"/>
  <c r="L493" i="1"/>
  <c r="C299" i="1"/>
  <c r="A235" i="1"/>
  <c r="A32" i="1"/>
  <c r="K494" i="1" l="1"/>
  <c r="D495" i="1"/>
  <c r="L494" i="1"/>
  <c r="C300" i="1"/>
  <c r="A236" i="1"/>
  <c r="A33" i="1"/>
  <c r="D496" i="1" l="1"/>
  <c r="K495" i="1"/>
  <c r="L495" i="1"/>
  <c r="C301" i="1"/>
  <c r="A237" i="1"/>
  <c r="A34" i="1"/>
  <c r="K496" i="1" l="1"/>
  <c r="D497" i="1"/>
  <c r="L496" i="1"/>
  <c r="C302" i="1"/>
  <c r="C303" i="1" s="1"/>
  <c r="C304" i="1" s="1"/>
  <c r="C305" i="1" s="1"/>
  <c r="A238" i="1"/>
  <c r="K497" i="1" l="1"/>
  <c r="D498" i="1"/>
  <c r="L497" i="1"/>
  <c r="C306" i="1"/>
  <c r="A35" i="1"/>
  <c r="K498" i="1" l="1"/>
  <c r="D499" i="1"/>
  <c r="L498" i="1"/>
  <c r="C307" i="1"/>
  <c r="A36" i="1"/>
  <c r="K499" i="1" l="1"/>
  <c r="D500" i="1"/>
  <c r="L499" i="1"/>
  <c r="C308" i="1"/>
  <c r="A37" i="1"/>
  <c r="D501" i="1" l="1"/>
  <c r="L500" i="1"/>
  <c r="K500" i="1"/>
  <c r="C309" i="1"/>
  <c r="B241" i="1"/>
  <c r="D502" i="1" l="1"/>
  <c r="L501" i="1"/>
  <c r="K501" i="1"/>
  <c r="A241" i="1"/>
  <c r="B242" i="1"/>
  <c r="C310" i="1"/>
  <c r="A38" i="1"/>
  <c r="D503" i="1" l="1"/>
  <c r="K502" i="1"/>
  <c r="L502" i="1"/>
  <c r="B243" i="1"/>
  <c r="A242" i="1"/>
  <c r="C311" i="1"/>
  <c r="A39" i="1"/>
  <c r="L503" i="1" l="1"/>
  <c r="D504" i="1"/>
  <c r="K503" i="1"/>
  <c r="B244" i="1"/>
  <c r="A243" i="1"/>
  <c r="C312" i="1"/>
  <c r="A40" i="1"/>
  <c r="D505" i="1" l="1"/>
  <c r="L504" i="1"/>
  <c r="K504" i="1"/>
  <c r="A244" i="1"/>
  <c r="B245" i="1"/>
  <c r="C313" i="1"/>
  <c r="D506" i="1" l="1"/>
  <c r="L505" i="1"/>
  <c r="K505" i="1"/>
  <c r="A245" i="1"/>
  <c r="B246" i="1"/>
  <c r="C314" i="1"/>
  <c r="K506" i="1" l="1"/>
  <c r="D507" i="1"/>
  <c r="L506" i="1"/>
  <c r="A246" i="1"/>
  <c r="B247" i="1"/>
  <c r="C315" i="1"/>
  <c r="K507" i="1" l="1"/>
  <c r="L507" i="1"/>
  <c r="D508" i="1"/>
  <c r="A247" i="1"/>
  <c r="B248" i="1"/>
  <c r="C316" i="1"/>
  <c r="K508" i="1" l="1"/>
  <c r="D509" i="1"/>
  <c r="L508" i="1"/>
  <c r="A248" i="1"/>
  <c r="B249" i="1"/>
  <c r="C317" i="1"/>
  <c r="D510" i="1" l="1"/>
  <c r="K509" i="1"/>
  <c r="L509" i="1"/>
  <c r="A249" i="1"/>
  <c r="B250" i="1"/>
  <c r="C318" i="1"/>
  <c r="K510" i="1" l="1"/>
  <c r="D511" i="1"/>
  <c r="L510" i="1"/>
  <c r="A250" i="1"/>
  <c r="B251" i="1"/>
  <c r="C319" i="1"/>
  <c r="K511" i="1" l="1"/>
  <c r="L511" i="1"/>
  <c r="A251" i="1"/>
  <c r="B252" i="1"/>
  <c r="C320" i="1"/>
  <c r="A252" i="1" l="1"/>
  <c r="B253" i="1"/>
  <c r="C321" i="1"/>
  <c r="A253" i="1" l="1"/>
  <c r="B254" i="1"/>
  <c r="C322" i="1"/>
  <c r="A254" i="1" l="1"/>
  <c r="B255" i="1"/>
  <c r="C323" i="1"/>
  <c r="A255" i="1" l="1"/>
  <c r="B256" i="1"/>
  <c r="C324" i="1"/>
  <c r="A256" i="1" l="1"/>
  <c r="B257" i="1"/>
  <c r="C325" i="1"/>
  <c r="A257" i="1" l="1"/>
  <c r="B258" i="1"/>
  <c r="C326" i="1"/>
  <c r="A258" i="1" l="1"/>
  <c r="B259" i="1"/>
  <c r="C327" i="1"/>
  <c r="A259" i="1" l="1"/>
  <c r="B260" i="1"/>
  <c r="C328" i="1"/>
  <c r="A260" i="1" l="1"/>
  <c r="B261" i="1"/>
  <c r="C329" i="1"/>
  <c r="A261" i="1" l="1"/>
  <c r="B262" i="1"/>
  <c r="C330" i="1"/>
  <c r="A41" i="1"/>
  <c r="A262" i="1" l="1"/>
  <c r="B263" i="1"/>
  <c r="C331" i="1"/>
  <c r="A42" i="1"/>
  <c r="A263" i="1" l="1"/>
  <c r="B264" i="1"/>
  <c r="C332" i="1"/>
  <c r="A43" i="1"/>
  <c r="A264" i="1" l="1"/>
  <c r="B265" i="1"/>
  <c r="C333" i="1"/>
  <c r="A265" i="1" l="1"/>
  <c r="B266" i="1"/>
  <c r="C334" i="1"/>
  <c r="A266" i="1" l="1"/>
  <c r="B267" i="1"/>
  <c r="C335" i="1"/>
  <c r="A267" i="1" l="1"/>
  <c r="B268" i="1"/>
  <c r="C336" i="1"/>
  <c r="A268" i="1" l="1"/>
  <c r="B269" i="1"/>
  <c r="C337" i="1"/>
  <c r="A269" i="1" l="1"/>
  <c r="B270" i="1"/>
  <c r="C338" i="1"/>
  <c r="A270" i="1" l="1"/>
  <c r="B271" i="1"/>
  <c r="C339" i="1"/>
  <c r="A271" i="1" l="1"/>
  <c r="B272" i="1"/>
  <c r="C340" i="1"/>
  <c r="A272" i="1" l="1"/>
  <c r="B273" i="1"/>
  <c r="C341" i="1"/>
  <c r="A273" i="1" l="1"/>
  <c r="B274" i="1"/>
  <c r="C342" i="1"/>
  <c r="A274" i="1" l="1"/>
  <c r="B275" i="1"/>
  <c r="C343" i="1"/>
  <c r="A275" i="1" l="1"/>
  <c r="B276" i="1"/>
  <c r="C344" i="1"/>
  <c r="A276" i="1" l="1"/>
  <c r="B277" i="1"/>
  <c r="C345" i="1"/>
  <c r="A277" i="1" l="1"/>
  <c r="B278" i="1"/>
  <c r="C346" i="1"/>
  <c r="A278" i="1" l="1"/>
  <c r="B279" i="1"/>
  <c r="C347" i="1"/>
  <c r="A279" i="1" l="1"/>
  <c r="B280" i="1"/>
  <c r="C348" i="1"/>
  <c r="A280" i="1" l="1"/>
  <c r="B281" i="1"/>
  <c r="C349" i="1"/>
  <c r="A281" i="1" l="1"/>
  <c r="B282" i="1"/>
  <c r="C350" i="1"/>
  <c r="A282" i="1" l="1"/>
  <c r="B283" i="1"/>
  <c r="C351" i="1"/>
  <c r="A283" i="1" l="1"/>
  <c r="B284" i="1"/>
  <c r="C352" i="1"/>
  <c r="A284" i="1" l="1"/>
  <c r="B285" i="1"/>
  <c r="C353" i="1"/>
  <c r="A285" i="1" l="1"/>
  <c r="B286" i="1"/>
  <c r="C354" i="1"/>
  <c r="A286" i="1" l="1"/>
  <c r="B287" i="1"/>
  <c r="C355" i="1"/>
  <c r="A287" i="1" l="1"/>
  <c r="B288" i="1"/>
  <c r="C356" i="1"/>
  <c r="A288" i="1" l="1"/>
  <c r="B289" i="1"/>
  <c r="C357" i="1"/>
  <c r="A289" i="1" l="1"/>
  <c r="B290" i="1"/>
  <c r="C358" i="1"/>
  <c r="A290" i="1" l="1"/>
  <c r="B291" i="1"/>
  <c r="C359" i="1"/>
  <c r="A291" i="1" l="1"/>
  <c r="B292" i="1"/>
  <c r="C360" i="1"/>
  <c r="A292" i="1" l="1"/>
  <c r="B293" i="1"/>
  <c r="C361" i="1"/>
  <c r="A293" i="1" l="1"/>
  <c r="B294" i="1"/>
  <c r="C362" i="1"/>
  <c r="C363" i="1" s="1"/>
  <c r="C364" i="1" s="1"/>
  <c r="C365" i="1" s="1"/>
  <c r="A294" i="1" l="1"/>
  <c r="B295" i="1"/>
  <c r="C366" i="1"/>
  <c r="A295" i="1" l="1"/>
  <c r="B296" i="1"/>
  <c r="C367" i="1"/>
  <c r="A296" i="1" l="1"/>
  <c r="B297" i="1"/>
  <c r="C368" i="1"/>
  <c r="A297" i="1" l="1"/>
  <c r="B298" i="1"/>
  <c r="C369" i="1"/>
  <c r="A298" i="1" l="1"/>
  <c r="B299" i="1"/>
  <c r="C370" i="1"/>
  <c r="A299" i="1" l="1"/>
  <c r="B300" i="1"/>
  <c r="C371" i="1"/>
  <c r="A300" i="1" l="1"/>
  <c r="B301" i="1"/>
  <c r="C372" i="1"/>
  <c r="B302" i="1" l="1"/>
  <c r="A301" i="1"/>
  <c r="C373" i="1"/>
  <c r="A44" i="1"/>
  <c r="B303" i="1" l="1"/>
  <c r="A302" i="1"/>
  <c r="C374" i="1"/>
  <c r="A45" i="1"/>
  <c r="B304" i="1" l="1"/>
  <c r="A303" i="1"/>
  <c r="C375" i="1"/>
  <c r="A46" i="1"/>
  <c r="A304" i="1" l="1"/>
  <c r="B305" i="1"/>
  <c r="C376" i="1"/>
  <c r="A305" i="1" l="1"/>
  <c r="B306" i="1"/>
  <c r="C377" i="1"/>
  <c r="A306" i="1" l="1"/>
  <c r="B307" i="1"/>
  <c r="C378" i="1"/>
  <c r="A307" i="1" l="1"/>
  <c r="B308" i="1"/>
  <c r="C379" i="1"/>
  <c r="A308" i="1" l="1"/>
  <c r="B309" i="1"/>
  <c r="C380" i="1"/>
  <c r="A309" i="1" l="1"/>
  <c r="B310" i="1"/>
  <c r="C381" i="1"/>
  <c r="A310" i="1" l="1"/>
  <c r="B311" i="1"/>
  <c r="C382" i="1"/>
  <c r="A311" i="1" l="1"/>
  <c r="B312" i="1"/>
  <c r="C383" i="1"/>
  <c r="A312" i="1" l="1"/>
  <c r="B313" i="1"/>
  <c r="C384" i="1"/>
  <c r="A313" i="1" l="1"/>
  <c r="B314" i="1"/>
  <c r="C385" i="1"/>
  <c r="A314" i="1" l="1"/>
  <c r="B315" i="1"/>
  <c r="C386" i="1"/>
  <c r="A315" i="1" l="1"/>
  <c r="B316" i="1"/>
  <c r="C387" i="1"/>
  <c r="A316" i="1" l="1"/>
  <c r="B317" i="1"/>
  <c r="C388" i="1"/>
  <c r="A317" i="1" l="1"/>
  <c r="B318" i="1"/>
  <c r="C389" i="1"/>
  <c r="A318" i="1" l="1"/>
  <c r="B319" i="1"/>
  <c r="C390" i="1"/>
  <c r="A319" i="1" l="1"/>
  <c r="B320" i="1"/>
  <c r="C391" i="1"/>
  <c r="A320" i="1" l="1"/>
  <c r="B321" i="1"/>
  <c r="C392" i="1"/>
  <c r="A321" i="1" l="1"/>
  <c r="B322" i="1"/>
  <c r="C393" i="1"/>
  <c r="A322" i="1" l="1"/>
  <c r="B323" i="1"/>
  <c r="C394" i="1"/>
  <c r="A323" i="1" l="1"/>
  <c r="B324" i="1"/>
  <c r="C395" i="1"/>
  <c r="A324" i="1" l="1"/>
  <c r="B325" i="1"/>
  <c r="C396" i="1"/>
  <c r="A325" i="1" l="1"/>
  <c r="B326" i="1"/>
  <c r="C397" i="1"/>
  <c r="A326" i="1" l="1"/>
  <c r="B327" i="1"/>
  <c r="C398" i="1"/>
  <c r="A327" i="1" l="1"/>
  <c r="B328" i="1"/>
  <c r="C399" i="1"/>
  <c r="A328" i="1" l="1"/>
  <c r="B329" i="1"/>
  <c r="C400" i="1"/>
  <c r="A329" i="1" l="1"/>
  <c r="B330" i="1"/>
  <c r="C401" i="1"/>
  <c r="A330" i="1" l="1"/>
  <c r="B331" i="1"/>
  <c r="C402" i="1"/>
  <c r="A331" i="1" l="1"/>
  <c r="B332" i="1"/>
  <c r="C403" i="1"/>
  <c r="A332" i="1" l="1"/>
  <c r="B333" i="1"/>
  <c r="C404" i="1"/>
  <c r="A333" i="1" l="1"/>
  <c r="B334" i="1"/>
  <c r="C405" i="1"/>
  <c r="A334" i="1" l="1"/>
  <c r="B335" i="1"/>
  <c r="C406" i="1"/>
  <c r="A335" i="1" l="1"/>
  <c r="B336" i="1"/>
  <c r="C407" i="1"/>
  <c r="A336" i="1" l="1"/>
  <c r="B337" i="1"/>
  <c r="C408" i="1"/>
  <c r="A337" i="1" l="1"/>
  <c r="B338" i="1"/>
  <c r="C409" i="1"/>
  <c r="A338" i="1" l="1"/>
  <c r="B339" i="1"/>
  <c r="C410" i="1"/>
  <c r="A339" i="1" l="1"/>
  <c r="B340" i="1"/>
  <c r="C411" i="1"/>
  <c r="A340" i="1" l="1"/>
  <c r="B341" i="1"/>
  <c r="C412" i="1"/>
  <c r="A341" i="1" l="1"/>
  <c r="B342" i="1"/>
  <c r="C413" i="1"/>
  <c r="B49" i="1"/>
  <c r="A49" i="1" s="1"/>
  <c r="A342" i="1" l="1"/>
  <c r="B343" i="1"/>
  <c r="C414" i="1"/>
  <c r="B50" i="1"/>
  <c r="A50" i="1" s="1"/>
  <c r="A343" i="1" l="1"/>
  <c r="B344" i="1"/>
  <c r="C415" i="1"/>
  <c r="B51" i="1"/>
  <c r="A51" i="1" s="1"/>
  <c r="A344" i="1" l="1"/>
  <c r="B345" i="1"/>
  <c r="C416" i="1"/>
  <c r="B52" i="1"/>
  <c r="A52" i="1" s="1"/>
  <c r="A345" i="1" l="1"/>
  <c r="B346" i="1"/>
  <c r="C417" i="1"/>
  <c r="B53" i="1"/>
  <c r="A53" i="1" s="1"/>
  <c r="A346" i="1" l="1"/>
  <c r="B347" i="1"/>
  <c r="C418" i="1"/>
  <c r="B54" i="1"/>
  <c r="A54" i="1" s="1"/>
  <c r="A347" i="1" l="1"/>
  <c r="B348" i="1"/>
  <c r="C419" i="1"/>
  <c r="B55" i="1"/>
  <c r="A55" i="1" s="1"/>
  <c r="A348" i="1" l="1"/>
  <c r="B349" i="1"/>
  <c r="C420" i="1"/>
  <c r="B56" i="1"/>
  <c r="A56" i="1" s="1"/>
  <c r="A349" i="1" l="1"/>
  <c r="B350" i="1"/>
  <c r="C421" i="1"/>
  <c r="B57" i="1"/>
  <c r="A57" i="1" s="1"/>
  <c r="A350" i="1" l="1"/>
  <c r="B351" i="1"/>
  <c r="C422" i="1"/>
  <c r="B58" i="1"/>
  <c r="A58" i="1" s="1"/>
  <c r="A351" i="1" l="1"/>
  <c r="B352" i="1"/>
  <c r="C423" i="1"/>
  <c r="B59" i="1"/>
  <c r="A59" i="1" s="1"/>
  <c r="A352" i="1" l="1"/>
  <c r="B353" i="1"/>
  <c r="C424" i="1"/>
  <c r="B60" i="1"/>
  <c r="A60" i="1" s="1"/>
  <c r="A353" i="1" l="1"/>
  <c r="B354" i="1"/>
  <c r="C425" i="1"/>
  <c r="B61" i="1"/>
  <c r="A61" i="1" s="1"/>
  <c r="A354" i="1" l="1"/>
  <c r="B355" i="1"/>
  <c r="C426" i="1"/>
  <c r="B62" i="1"/>
  <c r="A62" i="1" s="1"/>
  <c r="A355" i="1" l="1"/>
  <c r="B356" i="1"/>
  <c r="C427" i="1"/>
  <c r="B63" i="1"/>
  <c r="A63" i="1" s="1"/>
  <c r="A356" i="1" l="1"/>
  <c r="B357" i="1"/>
  <c r="C428" i="1"/>
  <c r="B64" i="1"/>
  <c r="A64" i="1" s="1"/>
  <c r="A357" i="1" l="1"/>
  <c r="B358" i="1"/>
  <c r="C429" i="1"/>
  <c r="B65" i="1"/>
  <c r="A65" i="1" s="1"/>
  <c r="A358" i="1" l="1"/>
  <c r="B359" i="1"/>
  <c r="C430" i="1"/>
  <c r="B66" i="1"/>
  <c r="A66" i="1" s="1"/>
  <c r="A359" i="1" l="1"/>
  <c r="B360" i="1"/>
  <c r="C431" i="1"/>
  <c r="B67" i="1"/>
  <c r="A67" i="1" s="1"/>
  <c r="A360" i="1" l="1"/>
  <c r="B361" i="1"/>
  <c r="C432" i="1"/>
  <c r="B68" i="1"/>
  <c r="A68" i="1" s="1"/>
  <c r="B362" i="1" l="1"/>
  <c r="A361" i="1"/>
  <c r="C433" i="1"/>
  <c r="B69" i="1"/>
  <c r="A69" i="1" s="1"/>
  <c r="B363" i="1" l="1"/>
  <c r="A362" i="1"/>
  <c r="C434" i="1"/>
  <c r="B70" i="1"/>
  <c r="A70" i="1" s="1"/>
  <c r="B364" i="1" l="1"/>
  <c r="A363" i="1"/>
  <c r="C435" i="1"/>
  <c r="B71" i="1"/>
  <c r="A71" i="1" s="1"/>
  <c r="A364" i="1" l="1"/>
  <c r="B365" i="1"/>
  <c r="C436" i="1"/>
  <c r="B72" i="1"/>
  <c r="A72" i="1" s="1"/>
  <c r="A365" i="1" l="1"/>
  <c r="B366" i="1"/>
  <c r="C437" i="1"/>
  <c r="B73" i="1"/>
  <c r="A73" i="1" s="1"/>
  <c r="A366" i="1" l="1"/>
  <c r="B367" i="1"/>
  <c r="C438" i="1"/>
  <c r="B74" i="1"/>
  <c r="A74" i="1" s="1"/>
  <c r="A367" i="1" l="1"/>
  <c r="B368" i="1"/>
  <c r="C439" i="1"/>
  <c r="B75" i="1"/>
  <c r="A75" i="1" s="1"/>
  <c r="A368" i="1" l="1"/>
  <c r="B369" i="1"/>
  <c r="C440" i="1"/>
  <c r="B76" i="1"/>
  <c r="A76" i="1" s="1"/>
  <c r="A369" i="1" l="1"/>
  <c r="B370" i="1"/>
  <c r="C441" i="1"/>
  <c r="B77" i="1"/>
  <c r="A77" i="1" s="1"/>
  <c r="A370" i="1" l="1"/>
  <c r="B371" i="1"/>
  <c r="C442" i="1"/>
  <c r="B78" i="1"/>
  <c r="A78" i="1" s="1"/>
  <c r="A371" i="1" l="1"/>
  <c r="B372" i="1"/>
  <c r="C443" i="1"/>
  <c r="B79" i="1"/>
  <c r="A79" i="1" s="1"/>
  <c r="A372" i="1" l="1"/>
  <c r="B373" i="1"/>
  <c r="C444" i="1"/>
  <c r="C445" i="1" s="1"/>
  <c r="C446" i="1" s="1"/>
  <c r="C447" i="1" s="1"/>
  <c r="C448" i="1" s="1"/>
  <c r="C449" i="1" s="1"/>
  <c r="C450" i="1" s="1"/>
  <c r="C451" i="1" s="1"/>
  <c r="C452" i="1" s="1"/>
  <c r="C453" i="1" s="1"/>
  <c r="C454" i="1" s="1"/>
  <c r="C455" i="1" s="1"/>
  <c r="C456" i="1" s="1"/>
  <c r="C457" i="1" s="1"/>
  <c r="C458" i="1" s="1"/>
  <c r="C459" i="1" s="1"/>
  <c r="C460" i="1" s="1"/>
  <c r="C461" i="1" s="1"/>
  <c r="C462" i="1" s="1"/>
  <c r="C463" i="1" s="1"/>
  <c r="C464" i="1" s="1"/>
  <c r="C465" i="1" s="1"/>
  <c r="C466" i="1" s="1"/>
  <c r="C467" i="1" s="1"/>
  <c r="C468" i="1" s="1"/>
  <c r="C469" i="1" s="1"/>
  <c r="C470" i="1" s="1"/>
  <c r="C471" i="1" s="1"/>
  <c r="C472" i="1" s="1"/>
  <c r="C473" i="1" s="1"/>
  <c r="C474" i="1" s="1"/>
  <c r="C475" i="1" s="1"/>
  <c r="C476" i="1" s="1"/>
  <c r="C477" i="1" s="1"/>
  <c r="C478" i="1" s="1"/>
  <c r="C479" i="1" s="1"/>
  <c r="C480" i="1" s="1"/>
  <c r="C481" i="1" s="1"/>
  <c r="C482" i="1" s="1"/>
  <c r="C483" i="1" s="1"/>
  <c r="C484" i="1" s="1"/>
  <c r="C485" i="1" s="1"/>
  <c r="C486" i="1" s="1"/>
  <c r="C487" i="1" s="1"/>
  <c r="C488" i="1" s="1"/>
  <c r="C489" i="1" s="1"/>
  <c r="C490" i="1" s="1"/>
  <c r="C491" i="1" s="1"/>
  <c r="C492" i="1" s="1"/>
  <c r="C493" i="1" s="1"/>
  <c r="C494" i="1" s="1"/>
  <c r="C495" i="1" s="1"/>
  <c r="C496" i="1" s="1"/>
  <c r="C497" i="1" s="1"/>
  <c r="C498" i="1" s="1"/>
  <c r="C499" i="1" s="1"/>
  <c r="C500" i="1" s="1"/>
  <c r="C501" i="1" s="1"/>
  <c r="C502" i="1" s="1"/>
  <c r="C503" i="1" s="1"/>
  <c r="C504" i="1" s="1"/>
  <c r="C505" i="1" s="1"/>
  <c r="C506" i="1" s="1"/>
  <c r="C507" i="1" s="1"/>
  <c r="C508" i="1" s="1"/>
  <c r="C509" i="1" s="1"/>
  <c r="C510" i="1" s="1"/>
  <c r="C511" i="1" s="1"/>
  <c r="B80" i="1"/>
  <c r="A80" i="1" s="1"/>
  <c r="A373" i="1" l="1"/>
  <c r="B374" i="1"/>
  <c r="B81" i="1"/>
  <c r="A81" i="1" s="1"/>
  <c r="A374" i="1" l="1"/>
  <c r="B375" i="1"/>
  <c r="B82" i="1"/>
  <c r="A82" i="1" s="1"/>
  <c r="A375" i="1" l="1"/>
  <c r="B376" i="1"/>
  <c r="B83" i="1"/>
  <c r="A83" i="1" s="1"/>
  <c r="A376" i="1" l="1"/>
  <c r="B377" i="1"/>
  <c r="B84" i="1"/>
  <c r="A84" i="1" s="1"/>
  <c r="A377" i="1" l="1"/>
  <c r="B378" i="1"/>
  <c r="B85" i="1"/>
  <c r="A85" i="1" s="1"/>
  <c r="A378" i="1" l="1"/>
  <c r="B379" i="1"/>
  <c r="B86" i="1"/>
  <c r="A86" i="1" s="1"/>
  <c r="A379" i="1" l="1"/>
  <c r="B380" i="1"/>
  <c r="B87" i="1"/>
  <c r="A87" i="1" s="1"/>
  <c r="A380" i="1" l="1"/>
  <c r="B381" i="1"/>
  <c r="B88" i="1"/>
  <c r="A88" i="1" s="1"/>
  <c r="A381" i="1" l="1"/>
  <c r="B382" i="1"/>
  <c r="B89" i="1"/>
  <c r="A89" i="1" s="1"/>
  <c r="A382" i="1" l="1"/>
  <c r="B383" i="1"/>
  <c r="B90" i="1"/>
  <c r="A90" i="1" s="1"/>
  <c r="A383" i="1" l="1"/>
  <c r="B384" i="1"/>
  <c r="B91" i="1"/>
  <c r="A91" i="1" s="1"/>
  <c r="A384" i="1" l="1"/>
  <c r="B385" i="1"/>
  <c r="B92" i="1"/>
  <c r="A92" i="1" s="1"/>
  <c r="A385" i="1" l="1"/>
  <c r="B386" i="1"/>
  <c r="B93" i="1"/>
  <c r="A93" i="1" s="1"/>
  <c r="A386" i="1" l="1"/>
  <c r="B387" i="1"/>
  <c r="B94" i="1"/>
  <c r="A94" i="1" s="1"/>
  <c r="A387" i="1" l="1"/>
  <c r="B388" i="1"/>
  <c r="B95" i="1"/>
  <c r="A95" i="1" s="1"/>
  <c r="A388" i="1" l="1"/>
  <c r="B389" i="1"/>
  <c r="B96" i="1"/>
  <c r="A96" i="1" s="1"/>
  <c r="A389" i="1" l="1"/>
  <c r="B390" i="1"/>
  <c r="B97" i="1"/>
  <c r="A97" i="1" s="1"/>
  <c r="A390" i="1" l="1"/>
  <c r="B391" i="1"/>
  <c r="B98" i="1"/>
  <c r="A98" i="1" s="1"/>
  <c r="A391" i="1" l="1"/>
  <c r="B392" i="1"/>
  <c r="B99" i="1"/>
  <c r="A99" i="1" s="1"/>
  <c r="A392" i="1" l="1"/>
  <c r="B393" i="1"/>
  <c r="B100" i="1"/>
  <c r="A100" i="1" s="1"/>
  <c r="A393" i="1" l="1"/>
  <c r="B394" i="1"/>
  <c r="B101" i="1"/>
  <c r="A101" i="1" s="1"/>
  <c r="A394" i="1" l="1"/>
  <c r="B395" i="1"/>
  <c r="B102" i="1"/>
  <c r="A102" i="1" s="1"/>
  <c r="A395" i="1" l="1"/>
  <c r="B396" i="1"/>
  <c r="B103" i="1"/>
  <c r="A103" i="1" s="1"/>
  <c r="A396" i="1" l="1"/>
  <c r="B397" i="1"/>
  <c r="B104" i="1"/>
  <c r="A104" i="1" s="1"/>
  <c r="A397" i="1" l="1"/>
  <c r="B398" i="1"/>
  <c r="B105" i="1"/>
  <c r="A105" i="1" s="1"/>
  <c r="A398" i="1" l="1"/>
  <c r="B399" i="1"/>
  <c r="B106" i="1"/>
  <c r="A106" i="1" s="1"/>
  <c r="A399" i="1" l="1"/>
  <c r="B400" i="1"/>
  <c r="B107" i="1"/>
  <c r="A107" i="1" s="1"/>
  <c r="A400" i="1" l="1"/>
  <c r="B401" i="1"/>
  <c r="B108" i="1"/>
  <c r="A108" i="1" s="1"/>
  <c r="A401" i="1" l="1"/>
  <c r="B402" i="1"/>
  <c r="B109" i="1"/>
  <c r="A109" i="1" s="1"/>
  <c r="A402" i="1" l="1"/>
  <c r="B403" i="1"/>
  <c r="B110" i="1"/>
  <c r="A110" i="1" s="1"/>
  <c r="A403" i="1" l="1"/>
  <c r="B404" i="1"/>
  <c r="B111" i="1"/>
  <c r="A111" i="1" s="1"/>
  <c r="A404" i="1" l="1"/>
  <c r="B405" i="1"/>
  <c r="B112" i="1"/>
  <c r="A112" i="1" s="1"/>
  <c r="A405" i="1" l="1"/>
  <c r="B406" i="1"/>
  <c r="B113" i="1"/>
  <c r="A113" i="1" s="1"/>
  <c r="A406" i="1" l="1"/>
  <c r="B407" i="1"/>
  <c r="B114" i="1"/>
  <c r="A114" i="1" s="1"/>
  <c r="A407" i="1" l="1"/>
  <c r="B408" i="1"/>
  <c r="B115" i="1"/>
  <c r="A115" i="1" s="1"/>
  <c r="A408" i="1" l="1"/>
  <c r="B409" i="1"/>
  <c r="B116" i="1"/>
  <c r="A116" i="1" s="1"/>
  <c r="A409" i="1" l="1"/>
  <c r="B410" i="1"/>
  <c r="B117" i="1"/>
  <c r="A117" i="1" s="1"/>
  <c r="A410" i="1" l="1"/>
  <c r="B411" i="1"/>
  <c r="B118" i="1"/>
  <c r="A118" i="1" s="1"/>
  <c r="A411" i="1" l="1"/>
  <c r="B412" i="1"/>
  <c r="B119" i="1"/>
  <c r="A119" i="1" s="1"/>
  <c r="A412" i="1" l="1"/>
  <c r="B413" i="1"/>
  <c r="B120" i="1"/>
  <c r="A120" i="1" s="1"/>
  <c r="A413" i="1" l="1"/>
  <c r="B414" i="1"/>
  <c r="B121" i="1"/>
  <c r="A121" i="1" s="1"/>
  <c r="A414" i="1" l="1"/>
  <c r="B415" i="1"/>
  <c r="B122" i="1"/>
  <c r="A122" i="1" s="1"/>
  <c r="A415" i="1" l="1"/>
  <c r="B416" i="1"/>
  <c r="B123" i="1"/>
  <c r="A123" i="1" s="1"/>
  <c r="A416" i="1" l="1"/>
  <c r="B417" i="1"/>
  <c r="B124" i="1"/>
  <c r="A124" i="1" s="1"/>
  <c r="A417" i="1" l="1"/>
  <c r="B418" i="1"/>
  <c r="B125" i="1"/>
  <c r="A125" i="1" s="1"/>
  <c r="A418" i="1" l="1"/>
  <c r="B419" i="1"/>
  <c r="B126" i="1"/>
  <c r="A126" i="1" s="1"/>
  <c r="A419" i="1" l="1"/>
  <c r="B420" i="1"/>
  <c r="B127" i="1"/>
  <c r="A127" i="1" s="1"/>
  <c r="A420" i="1" l="1"/>
  <c r="B421" i="1"/>
  <c r="B128" i="1"/>
  <c r="A128" i="1" s="1"/>
  <c r="A421" i="1" l="1"/>
  <c r="B422" i="1"/>
  <c r="B129" i="1"/>
  <c r="A129" i="1" s="1"/>
  <c r="A422" i="1" l="1"/>
  <c r="B423" i="1"/>
  <c r="B130" i="1"/>
  <c r="A130" i="1" s="1"/>
  <c r="A423" i="1" l="1"/>
  <c r="B424" i="1"/>
  <c r="B131" i="1"/>
  <c r="A131" i="1" s="1"/>
  <c r="A424" i="1" l="1"/>
  <c r="B425" i="1"/>
  <c r="B132" i="1"/>
  <c r="A132" i="1" s="1"/>
  <c r="A425" i="1" l="1"/>
  <c r="B426" i="1"/>
  <c r="B133" i="1"/>
  <c r="A133" i="1" s="1"/>
  <c r="A426" i="1" l="1"/>
  <c r="B427" i="1"/>
  <c r="B134" i="1"/>
  <c r="A134" i="1" s="1"/>
  <c r="A427" i="1" l="1"/>
  <c r="B428" i="1"/>
  <c r="B135" i="1"/>
  <c r="A135" i="1" s="1"/>
  <c r="A428" i="1" l="1"/>
  <c r="B429" i="1"/>
  <c r="B136" i="1"/>
  <c r="A136" i="1" s="1"/>
  <c r="A429" i="1" l="1"/>
  <c r="B430" i="1"/>
  <c r="B137" i="1"/>
  <c r="A137" i="1" s="1"/>
  <c r="A430" i="1" l="1"/>
  <c r="B431" i="1"/>
  <c r="B138" i="1"/>
  <c r="A138" i="1" s="1"/>
  <c r="A431" i="1" l="1"/>
  <c r="B432" i="1"/>
  <c r="B139" i="1"/>
  <c r="A139" i="1" s="1"/>
  <c r="A432" i="1" l="1"/>
  <c r="B433" i="1"/>
  <c r="B140" i="1"/>
  <c r="A140" i="1" s="1"/>
  <c r="A433" i="1" l="1"/>
  <c r="B434" i="1"/>
  <c r="B141" i="1"/>
  <c r="A141" i="1" s="1"/>
  <c r="A434" i="1" l="1"/>
  <c r="B435" i="1"/>
  <c r="B142" i="1"/>
  <c r="A142" i="1" s="1"/>
  <c r="A435" i="1" l="1"/>
  <c r="B436" i="1"/>
  <c r="B143" i="1"/>
  <c r="A143" i="1" s="1"/>
  <c r="A436" i="1" l="1"/>
  <c r="B437" i="1"/>
  <c r="B144" i="1"/>
  <c r="A144" i="1" s="1"/>
  <c r="A437" i="1" l="1"/>
  <c r="B438" i="1"/>
  <c r="B145" i="1"/>
  <c r="A145" i="1" s="1"/>
  <c r="A438" i="1" l="1"/>
  <c r="B439" i="1"/>
  <c r="B146" i="1"/>
  <c r="A146" i="1" s="1"/>
  <c r="A439" i="1" l="1"/>
  <c r="B440" i="1"/>
  <c r="B147" i="1"/>
  <c r="A147" i="1" s="1"/>
  <c r="A440" i="1" l="1"/>
  <c r="B441" i="1"/>
  <c r="B148" i="1"/>
  <c r="A148" i="1" s="1"/>
  <c r="A441" i="1" l="1"/>
  <c r="B442" i="1"/>
  <c r="B149" i="1"/>
  <c r="A149" i="1" s="1"/>
  <c r="A442" i="1" l="1"/>
  <c r="B443" i="1"/>
  <c r="B150" i="1"/>
  <c r="A150" i="1" s="1"/>
  <c r="A443" i="1" l="1"/>
  <c r="B444" i="1"/>
  <c r="B151" i="1"/>
  <c r="A151" i="1" s="1"/>
  <c r="A444" i="1" l="1"/>
  <c r="B445" i="1"/>
  <c r="B152" i="1"/>
  <c r="A152" i="1" s="1"/>
  <c r="A445" i="1" l="1"/>
  <c r="B446" i="1"/>
  <c r="B153" i="1"/>
  <c r="A153" i="1" s="1"/>
  <c r="A446" i="1" l="1"/>
  <c r="B447" i="1"/>
  <c r="B154" i="1"/>
  <c r="A154" i="1" s="1"/>
  <c r="A447" i="1" l="1"/>
  <c r="B448" i="1"/>
  <c r="B155" i="1"/>
  <c r="A155" i="1" s="1"/>
  <c r="A448" i="1" l="1"/>
  <c r="B449" i="1"/>
  <c r="B156" i="1"/>
  <c r="A156" i="1" s="1"/>
  <c r="A449" i="1" l="1"/>
  <c r="B450" i="1"/>
  <c r="B157" i="1"/>
  <c r="A157" i="1" s="1"/>
  <c r="A450" i="1" l="1"/>
  <c r="B451" i="1"/>
  <c r="B158" i="1"/>
  <c r="A158" i="1" s="1"/>
  <c r="A451" i="1" l="1"/>
  <c r="B452" i="1"/>
  <c r="B159" i="1"/>
  <c r="A159" i="1" s="1"/>
  <c r="A452" i="1" l="1"/>
  <c r="B453" i="1"/>
  <c r="B160" i="1"/>
  <c r="A160" i="1" s="1"/>
  <c r="A453" i="1" l="1"/>
  <c r="B454" i="1"/>
  <c r="B161" i="1"/>
  <c r="A161" i="1" s="1"/>
  <c r="A454" i="1" l="1"/>
  <c r="B455" i="1"/>
  <c r="B162" i="1"/>
  <c r="A162" i="1" s="1"/>
  <c r="A455" i="1" l="1"/>
  <c r="B456" i="1"/>
  <c r="B163" i="1"/>
  <c r="A163" i="1" s="1"/>
  <c r="A456" i="1" l="1"/>
  <c r="B457" i="1"/>
  <c r="B164" i="1"/>
  <c r="A164" i="1" s="1"/>
  <c r="A457" i="1" l="1"/>
  <c r="B458" i="1"/>
  <c r="B165" i="1"/>
  <c r="A165" i="1" s="1"/>
  <c r="A458" i="1" l="1"/>
  <c r="B459" i="1"/>
  <c r="B166" i="1"/>
  <c r="A166" i="1" s="1"/>
  <c r="A459" i="1" l="1"/>
  <c r="B460" i="1"/>
  <c r="B167" i="1"/>
  <c r="A167" i="1" s="1"/>
  <c r="A460" i="1" l="1"/>
  <c r="B461" i="1"/>
  <c r="B168" i="1"/>
  <c r="A168" i="1" s="1"/>
  <c r="A461" i="1" l="1"/>
  <c r="B462" i="1"/>
  <c r="B169" i="1"/>
  <c r="A169" i="1" s="1"/>
  <c r="A462" i="1" l="1"/>
  <c r="B463" i="1"/>
  <c r="B170" i="1"/>
  <c r="A170" i="1" s="1"/>
  <c r="A463" i="1" l="1"/>
  <c r="B464" i="1"/>
  <c r="B171" i="1"/>
  <c r="A171" i="1" s="1"/>
  <c r="A464" i="1" l="1"/>
  <c r="B465" i="1"/>
  <c r="B172" i="1"/>
  <c r="A172" i="1" s="1"/>
  <c r="A465" i="1" l="1"/>
  <c r="B466" i="1"/>
  <c r="B173" i="1"/>
  <c r="A173" i="1" s="1"/>
  <c r="A466" i="1" l="1"/>
  <c r="B467" i="1"/>
  <c r="B174" i="1"/>
  <c r="A174" i="1" s="1"/>
  <c r="A467" i="1" l="1"/>
  <c r="B468" i="1"/>
  <c r="B175" i="1"/>
  <c r="A175" i="1" s="1"/>
  <c r="A468" i="1" l="1"/>
  <c r="B469" i="1"/>
  <c r="B176" i="1"/>
  <c r="A176" i="1" s="1"/>
  <c r="A469" i="1" l="1"/>
  <c r="B470" i="1"/>
  <c r="B177" i="1"/>
  <c r="A177" i="1" s="1"/>
  <c r="A470" i="1" l="1"/>
  <c r="B471" i="1"/>
  <c r="B178" i="1"/>
  <c r="A178" i="1" s="1"/>
  <c r="A471" i="1" l="1"/>
  <c r="B472" i="1"/>
  <c r="B179" i="1"/>
  <c r="A179" i="1" s="1"/>
  <c r="A472" i="1" l="1"/>
  <c r="B473" i="1"/>
  <c r="B180" i="1"/>
  <c r="A180" i="1" s="1"/>
  <c r="A473" i="1" l="1"/>
  <c r="B474" i="1"/>
  <c r="B181" i="1"/>
  <c r="A181" i="1" s="1"/>
  <c r="A474" i="1" l="1"/>
  <c r="B475" i="1"/>
  <c r="B182" i="1"/>
  <c r="A182" i="1" s="1"/>
  <c r="A475" i="1" l="1"/>
  <c r="B476" i="1"/>
  <c r="B183" i="1"/>
  <c r="A183" i="1" s="1"/>
  <c r="A476" i="1" l="1"/>
  <c r="B477" i="1"/>
  <c r="B184" i="1"/>
  <c r="A184" i="1" s="1"/>
  <c r="A477" i="1" l="1"/>
  <c r="B478" i="1"/>
  <c r="B185" i="1"/>
  <c r="A185" i="1" s="1"/>
  <c r="A478" i="1" l="1"/>
  <c r="B479" i="1"/>
  <c r="B186" i="1"/>
  <c r="A186" i="1" s="1"/>
  <c r="A479" i="1" l="1"/>
  <c r="B480" i="1"/>
  <c r="B187" i="1"/>
  <c r="A187" i="1" s="1"/>
  <c r="A480" i="1" l="1"/>
  <c r="B481" i="1"/>
  <c r="B188" i="1"/>
  <c r="A188" i="1" s="1"/>
  <c r="A481" i="1" l="1"/>
  <c r="B482" i="1"/>
  <c r="B189" i="1"/>
  <c r="A189" i="1" s="1"/>
  <c r="A482" i="1" l="1"/>
  <c r="B483" i="1"/>
  <c r="B190" i="1"/>
  <c r="A190" i="1" s="1"/>
  <c r="A483" i="1" l="1"/>
  <c r="B484" i="1"/>
  <c r="B191" i="1"/>
  <c r="A191" i="1" s="1"/>
  <c r="A484" i="1" l="1"/>
  <c r="B485" i="1"/>
  <c r="B192" i="1"/>
  <c r="A192" i="1" s="1"/>
  <c r="A485" i="1" l="1"/>
  <c r="B486" i="1"/>
  <c r="B193" i="1"/>
  <c r="A193" i="1" s="1"/>
  <c r="A486" i="1" l="1"/>
  <c r="B487" i="1"/>
  <c r="B194" i="1"/>
  <c r="A194" i="1" s="1"/>
  <c r="A487" i="1" l="1"/>
  <c r="B488" i="1"/>
  <c r="B195" i="1"/>
  <c r="A195" i="1" s="1"/>
  <c r="A488" i="1" l="1"/>
  <c r="B489" i="1"/>
  <c r="B196" i="1"/>
  <c r="A196" i="1" s="1"/>
  <c r="A489" i="1" l="1"/>
  <c r="B490" i="1"/>
  <c r="B197" i="1"/>
  <c r="A197" i="1" s="1"/>
  <c r="A490" i="1" l="1"/>
  <c r="B491" i="1"/>
  <c r="B198" i="1"/>
  <c r="A198" i="1" s="1"/>
  <c r="A491" i="1" l="1"/>
  <c r="B492" i="1"/>
  <c r="B199" i="1"/>
  <c r="A199" i="1" s="1"/>
  <c r="A492" i="1" l="1"/>
  <c r="B493" i="1"/>
  <c r="B200" i="1"/>
  <c r="A200" i="1" s="1"/>
  <c r="A493" i="1" l="1"/>
  <c r="B494" i="1"/>
  <c r="B201" i="1"/>
  <c r="A201" i="1" s="1"/>
  <c r="A494" i="1" l="1"/>
  <c r="B495" i="1"/>
  <c r="B202" i="1"/>
  <c r="A202" i="1" s="1"/>
  <c r="A495" i="1" l="1"/>
  <c r="B496" i="1"/>
  <c r="B203" i="1"/>
  <c r="A203" i="1" s="1"/>
  <c r="A496" i="1" l="1"/>
  <c r="B497" i="1"/>
  <c r="B204" i="1"/>
  <c r="A204" i="1" s="1"/>
  <c r="B498" i="1" l="1"/>
  <c r="A497" i="1"/>
  <c r="B205" i="1"/>
  <c r="A205" i="1" s="1"/>
  <c r="A498" i="1" l="1"/>
  <c r="B499" i="1"/>
  <c r="B206" i="1"/>
  <c r="A206" i="1" s="1"/>
  <c r="A499" i="1" l="1"/>
  <c r="B500" i="1"/>
  <c r="B207" i="1"/>
  <c r="A207" i="1" s="1"/>
  <c r="A500" i="1" l="1"/>
  <c r="B501" i="1"/>
  <c r="A501" i="1" l="1"/>
  <c r="B502" i="1"/>
  <c r="A502" i="1" l="1"/>
  <c r="B503" i="1"/>
  <c r="A503" i="1" l="1"/>
  <c r="B504" i="1"/>
  <c r="A504" i="1" l="1"/>
  <c r="B505" i="1"/>
  <c r="A505" i="1" l="1"/>
  <c r="B506" i="1"/>
  <c r="A506" i="1" l="1"/>
  <c r="B507" i="1"/>
  <c r="A507" i="1" l="1"/>
  <c r="B508" i="1"/>
  <c r="A508" i="1" l="1"/>
  <c r="B509" i="1"/>
  <c r="A509" i="1" l="1"/>
  <c r="B510" i="1"/>
  <c r="A510" i="1" l="1"/>
  <c r="B511" i="1"/>
  <c r="A5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<sst xmlns="http://schemas.openxmlformats.org/spreadsheetml/2006/main" count="3251" uniqueCount="1043">
  <si>
    <t>Id</t>
  </si>
  <si>
    <t>int</t>
  </si>
  <si>
    <t>主键</t>
  </si>
  <si>
    <t>//序号</t>
  </si>
  <si>
    <t>[</t>
  </si>
  <si>
    <t>:</t>
  </si>
  <si>
    <t>,</t>
  </si>
  <si>
    <t>]</t>
  </si>
  <si>
    <t>"</t>
  </si>
  <si>
    <t>{</t>
  </si>
  <si>
    <t>}</t>
  </si>
  <si>
    <t>int</t>
    <phoneticPr fontId="2" type="noConversion"/>
  </si>
  <si>
    <t>//Note</t>
    <phoneticPr fontId="2" type="noConversion"/>
  </si>
  <si>
    <t>string</t>
    <phoneticPr fontId="2" type="noConversion"/>
  </si>
  <si>
    <t>备注</t>
    <phoneticPr fontId="2" type="noConversion"/>
  </si>
  <si>
    <t>BotId</t>
    <phoneticPr fontId="2" type="noConversion"/>
  </si>
  <si>
    <t>机器人Id</t>
    <phoneticPr fontId="2" type="noConversion"/>
  </si>
  <si>
    <t>Team</t>
    <phoneticPr fontId="2" type="noConversion"/>
  </si>
  <si>
    <t>队伍配置</t>
    <phoneticPr fontId="2" type="noConversion"/>
  </si>
  <si>
    <t>Name</t>
    <phoneticPr fontId="2" type="noConversion"/>
  </si>
  <si>
    <t>名字</t>
    <phoneticPr fontId="2" type="noConversion"/>
  </si>
  <si>
    <t>名字
本地化Id</t>
    <phoneticPr fontId="2" type="noConversion"/>
  </si>
  <si>
    <t>Avatar</t>
    <phoneticPr fontId="2" type="noConversion"/>
  </si>
  <si>
    <t>头像</t>
    <phoneticPr fontId="2" type="noConversion"/>
  </si>
  <si>
    <t>AvatarFrame</t>
    <phoneticPr fontId="2" type="noConversion"/>
  </si>
  <si>
    <t>头像框</t>
    <phoneticPr fontId="2" type="noConversion"/>
  </si>
  <si>
    <t>Background</t>
    <phoneticPr fontId="2" type="noConversion"/>
  </si>
  <si>
    <t>名片背景</t>
    <phoneticPr fontId="2" type="noConversion"/>
  </si>
  <si>
    <t>积分区间</t>
    <phoneticPr fontId="2" type="noConversion"/>
  </si>
  <si>
    <t>RankRange</t>
    <phoneticPr fontId="2" type="noConversion"/>
  </si>
  <si>
    <t>积分区间
每次从积分区间相符的机器人中随机
左闭右闭</t>
    <phoneticPr fontId="2" type="noConversion"/>
  </si>
  <si>
    <t>ScoreRange</t>
    <phoneticPr fontId="2" type="noConversion"/>
  </si>
  <si>
    <t>[1001,1050]</t>
    <phoneticPr fontId="2" type="noConversion"/>
  </si>
  <si>
    <t>int[]</t>
    <phoneticPr fontId="2" type="noConversion"/>
  </si>
  <si>
    <t>排名区间</t>
    <phoneticPr fontId="2" type="noConversion"/>
  </si>
  <si>
    <t>排名区间
每次从积分排名相符的机器人中随机
左闭右闭</t>
    <phoneticPr fontId="2" type="noConversion"/>
  </si>
  <si>
    <t>[1051,1150]</t>
  </si>
  <si>
    <t>[1151,1300]</t>
  </si>
  <si>
    <t>[1301,1450]</t>
  </si>
  <si>
    <t>[1451,1600]</t>
  </si>
  <si>
    <t>[1601,1750]</t>
  </si>
  <si>
    <t>[1751,1900]</t>
  </si>
  <si>
    <t>[1901,2050]</t>
  </si>
  <si>
    <t>[2051,2200]</t>
  </si>
  <si>
    <t>[2201,2350]</t>
  </si>
  <si>
    <t>[2351,2500]</t>
  </si>
  <si>
    <t>[2501,2650]</t>
  </si>
  <si>
    <t>[2651,2800]</t>
  </si>
  <si>
    <t>[2801,3000]</t>
  </si>
  <si>
    <t>[3001,-1]</t>
  </si>
  <si>
    <t>[-1,-1]</t>
    <phoneticPr fontId="2" type="noConversion"/>
  </si>
  <si>
    <t>敌人1</t>
  </si>
  <si>
    <t>敌人2</t>
  </si>
  <si>
    <t>敌人3</t>
  </si>
  <si>
    <t>敌人4</t>
  </si>
  <si>
    <t>敌人5</t>
  </si>
  <si>
    <t>CharacterType</t>
  </si>
  <si>
    <t>CardId</t>
  </si>
  <si>
    <t>Point</t>
  </si>
  <si>
    <t>AttrId</t>
  </si>
  <si>
    <t>AttrId</t>
    <phoneticPr fontId="2" type="noConversion"/>
  </si>
  <si>
    <t>新手1000分</t>
  </si>
  <si>
    <t>新手1050分</t>
  </si>
  <si>
    <t>新手1150分</t>
  </si>
  <si>
    <t>新手1300分</t>
  </si>
  <si>
    <t>新手1450分</t>
  </si>
  <si>
    <t>新手1600分</t>
  </si>
  <si>
    <t>新手1750分</t>
  </si>
  <si>
    <t>新手1900分</t>
  </si>
  <si>
    <t>新手2050分</t>
  </si>
  <si>
    <t>新手2200分</t>
  </si>
  <si>
    <t>新手2350分</t>
  </si>
  <si>
    <t>新手2500分</t>
  </si>
  <si>
    <t>正式1000分</t>
  </si>
  <si>
    <t>正式1050分</t>
  </si>
  <si>
    <t>正式1150分</t>
  </si>
  <si>
    <t>正式1300分</t>
  </si>
  <si>
    <t>正式1450分</t>
  </si>
  <si>
    <t>正式1600分</t>
  </si>
  <si>
    <t>正式1750分</t>
  </si>
  <si>
    <t>正式1900分</t>
  </si>
  <si>
    <t>正式2050分</t>
  </si>
  <si>
    <t>正式2200分</t>
  </si>
  <si>
    <t>正式2350分</t>
  </si>
  <si>
    <t>正式2500分</t>
  </si>
  <si>
    <t>正式2650分</t>
  </si>
  <si>
    <t>正式2800分</t>
  </si>
  <si>
    <t>正式3000分</t>
  </si>
  <si>
    <t>王者200名</t>
  </si>
  <si>
    <t>王者100名</t>
  </si>
  <si>
    <t>王者20名</t>
  </si>
  <si>
    <t>王者5名</t>
  </si>
  <si>
    <t>[1000,1000]</t>
    <phoneticPr fontId="2" type="noConversion"/>
  </si>
  <si>
    <t>ArenaId</t>
    <phoneticPr fontId="2" type="noConversion"/>
  </si>
  <si>
    <t>竞技场Id</t>
    <phoneticPr fontId="2" type="noConversion"/>
  </si>
  <si>
    <t>101 新手
1001 正式</t>
    <phoneticPr fontId="2" type="noConversion"/>
  </si>
  <si>
    <t>// 新手竞技场</t>
    <phoneticPr fontId="2" type="noConversion"/>
  </si>
  <si>
    <t>头像
道具Id</t>
    <phoneticPr fontId="2" type="noConversion"/>
  </si>
  <si>
    <t>头像框
道具Id</t>
    <phoneticPr fontId="2" type="noConversion"/>
  </si>
  <si>
    <t>名片背景
道具Id</t>
    <phoneticPr fontId="2" type="noConversion"/>
  </si>
  <si>
    <t>NameLibrary1</t>
  </si>
  <si>
    <t>NameLibrary2</t>
  </si>
  <si>
    <t>NameLibrary3</t>
  </si>
  <si>
    <t>NameLibrary4</t>
  </si>
  <si>
    <t>NameLibrary5</t>
  </si>
  <si>
    <t>NameLibrary6</t>
  </si>
  <si>
    <t>NameLibrary7</t>
  </si>
  <si>
    <t>NameLibrary8</t>
  </si>
  <si>
    <t>NameLibrary9</t>
  </si>
  <si>
    <t>NameLibrary10</t>
  </si>
  <si>
    <t>NameLibrary11</t>
  </si>
  <si>
    <t>NameLibrary12</t>
  </si>
  <si>
    <t>NameLibrary13</t>
  </si>
  <si>
    <t>NameLibrary14</t>
  </si>
  <si>
    <t>NameLibrary15</t>
  </si>
  <si>
    <t>NameLibrary16</t>
  </si>
  <si>
    <t>NameLibrary17</t>
  </si>
  <si>
    <t>NameLibrary18</t>
  </si>
  <si>
    <t>NameLibrary19</t>
  </si>
  <si>
    <t>NameLibrary20</t>
  </si>
  <si>
    <t>NameLibrary21</t>
  </si>
  <si>
    <t>NameLibrary22</t>
  </si>
  <si>
    <t>NameLibrary23</t>
  </si>
  <si>
    <t>NameLibrary24</t>
  </si>
  <si>
    <t>NameLibrary25</t>
  </si>
  <si>
    <t>NameLibrary26</t>
  </si>
  <si>
    <t>NameLibrary27</t>
  </si>
  <si>
    <t>NameLibrary28</t>
  </si>
  <si>
    <t>NameLibrary29</t>
  </si>
  <si>
    <t>NameLibrary30</t>
  </si>
  <si>
    <t>NameLibrary31</t>
  </si>
  <si>
    <t>NameLibrary32</t>
  </si>
  <si>
    <t>NameLibrary33</t>
  </si>
  <si>
    <t>NameLibrary34</t>
  </si>
  <si>
    <t>NameLibrary35</t>
  </si>
  <si>
    <t>NameLibrary36</t>
  </si>
  <si>
    <t>NameLibrary37</t>
  </si>
  <si>
    <t>NameLibrary38</t>
  </si>
  <si>
    <t>NameLibrary39</t>
  </si>
  <si>
    <t>NameLibrary40</t>
  </si>
  <si>
    <t>NameLibrary41</t>
  </si>
  <si>
    <t>NameLibrary42</t>
  </si>
  <si>
    <t>NameLibrary43</t>
  </si>
  <si>
    <t>NameLibrary44</t>
  </si>
  <si>
    <t>NameLibrary45</t>
  </si>
  <si>
    <t>NameLibrary46</t>
  </si>
  <si>
    <t>NameLibrary47</t>
  </si>
  <si>
    <t>NameLibrary48</t>
  </si>
  <si>
    <t>NameLibrary49</t>
  </si>
  <si>
    <t>NameLibrary50</t>
  </si>
  <si>
    <t>NameLibrary51</t>
  </si>
  <si>
    <t>NameLibrary52</t>
  </si>
  <si>
    <t>NameLibrary53</t>
  </si>
  <si>
    <t>NameLibrary54</t>
  </si>
  <si>
    <t>NameLibrary55</t>
  </si>
  <si>
    <t>NameLibrary56</t>
  </si>
  <si>
    <t>NameLibrary57</t>
  </si>
  <si>
    <t>NameLibrary58</t>
  </si>
  <si>
    <t>NameLibrary59</t>
  </si>
  <si>
    <t>NameLibrary60</t>
  </si>
  <si>
    <t>NameLibrary61</t>
  </si>
  <si>
    <t>NameLibrary62</t>
  </si>
  <si>
    <t>NameLibrary63</t>
  </si>
  <si>
    <t>NameLibrary64</t>
  </si>
  <si>
    <t>NameLibrary65</t>
  </si>
  <si>
    <t>NameLibrary66</t>
  </si>
  <si>
    <t>NameLibrary67</t>
  </si>
  <si>
    <t>NameLibrary68</t>
  </si>
  <si>
    <t>NameLibrary69</t>
  </si>
  <si>
    <t>NameLibrary70</t>
  </si>
  <si>
    <t>NameLibrary71</t>
  </si>
  <si>
    <t>NameLibrary72</t>
  </si>
  <si>
    <t>NameLibrary73</t>
  </si>
  <si>
    <t>NameLibrary74</t>
  </si>
  <si>
    <t>NameLibrary75</t>
  </si>
  <si>
    <t>NameLibrary76</t>
  </si>
  <si>
    <t>NameLibrary77</t>
  </si>
  <si>
    <t>NameLibrary78</t>
  </si>
  <si>
    <t>NameLibrary79</t>
  </si>
  <si>
    <t>NameLibrary80</t>
  </si>
  <si>
    <t>NameLibrary81</t>
  </si>
  <si>
    <t>NameLibrary82</t>
  </si>
  <si>
    <t>NameLibrary83</t>
  </si>
  <si>
    <t>NameLibrary84</t>
  </si>
  <si>
    <t>NameLibrary85</t>
  </si>
  <si>
    <t>NameLibrary86</t>
  </si>
  <si>
    <t>NameLibrary87</t>
  </si>
  <si>
    <t>NameLibrary88</t>
  </si>
  <si>
    <t>NameLibrary89</t>
  </si>
  <si>
    <t>NameLibrary90</t>
  </si>
  <si>
    <t>NameLibrary91</t>
  </si>
  <si>
    <t>NameLibrary92</t>
  </si>
  <si>
    <t>NameLibrary93</t>
  </si>
  <si>
    <t>NameLibrary94</t>
  </si>
  <si>
    <t>NameLibrary95</t>
  </si>
  <si>
    <t>NameLibrary96</t>
  </si>
  <si>
    <t>NameLibrary97</t>
  </si>
  <si>
    <t>NameLibrary98</t>
  </si>
  <si>
    <t>NameLibrary99</t>
  </si>
  <si>
    <t>NameLibrary100</t>
  </si>
  <si>
    <t>NameLibrary101</t>
  </si>
  <si>
    <t>NameLibrary102</t>
  </si>
  <si>
    <t>NameLibrary103</t>
  </si>
  <si>
    <t>NameLibrary104</t>
  </si>
  <si>
    <t>NameLibrary105</t>
  </si>
  <si>
    <t>NameLibrary106</t>
  </si>
  <si>
    <t>NameLibrary107</t>
  </si>
  <si>
    <t>NameLibrary108</t>
  </si>
  <si>
    <t>NameLibrary109</t>
  </si>
  <si>
    <t>NameLibrary110</t>
  </si>
  <si>
    <t>NameLibrary111</t>
  </si>
  <si>
    <t>NameLibrary112</t>
  </si>
  <si>
    <t>NameLibrary113</t>
  </si>
  <si>
    <t>NameLibrary114</t>
  </si>
  <si>
    <t>NameLibrary115</t>
  </si>
  <si>
    <t>NameLibrary116</t>
  </si>
  <si>
    <t>NameLibrary117</t>
  </si>
  <si>
    <t>NameLibrary118</t>
  </si>
  <si>
    <t>NameLibrary119</t>
  </si>
  <si>
    <t>NameLibrary120</t>
  </si>
  <si>
    <t>NameLibrary121</t>
  </si>
  <si>
    <t>NameLibrary122</t>
  </si>
  <si>
    <t>NameLibrary123</t>
  </si>
  <si>
    <t>NameLibrary124</t>
  </si>
  <si>
    <t>NameLibrary125</t>
  </si>
  <si>
    <t>NameLibrary126</t>
  </si>
  <si>
    <t>NameLibrary127</t>
  </si>
  <si>
    <t>NameLibrary128</t>
  </si>
  <si>
    <t>NameLibrary129</t>
  </si>
  <si>
    <t>NameLibrary130</t>
  </si>
  <si>
    <t>NameLibrary131</t>
  </si>
  <si>
    <t>NameLibrary132</t>
  </si>
  <si>
    <t>NameLibrary133</t>
  </si>
  <si>
    <t>NameLibrary134</t>
  </si>
  <si>
    <t>NameLibrary135</t>
  </si>
  <si>
    <t>NameLibrary136</t>
  </si>
  <si>
    <t>NameLibrary137</t>
  </si>
  <si>
    <t>NameLibrary138</t>
  </si>
  <si>
    <t>NameLibrary139</t>
  </si>
  <si>
    <t>NameLibrary140</t>
  </si>
  <si>
    <t>NameLibrary141</t>
  </si>
  <si>
    <t>NameLibrary142</t>
  </si>
  <si>
    <t>NameLibrary143</t>
  </si>
  <si>
    <t>NameLibrary144</t>
  </si>
  <si>
    <t>NameLibrary145</t>
  </si>
  <si>
    <t>NameLibrary146</t>
  </si>
  <si>
    <t>NameLibrary147</t>
  </si>
  <si>
    <t>NameLibrary148</t>
  </si>
  <si>
    <t>NameLibrary149</t>
  </si>
  <si>
    <t>NameLibrary150</t>
  </si>
  <si>
    <t>NameLibrary151</t>
  </si>
  <si>
    <t>NameLibrary152</t>
  </si>
  <si>
    <t>NameLibrary153</t>
  </si>
  <si>
    <t>NameLibrary154</t>
  </si>
  <si>
    <t>NameLibrary155</t>
  </si>
  <si>
    <t>NameLibrary156</t>
  </si>
  <si>
    <t>NameLibrary157</t>
  </si>
  <si>
    <t>NameLibrary158</t>
  </si>
  <si>
    <t>NameLibrary159</t>
  </si>
  <si>
    <t>NameLibrary160</t>
  </si>
  <si>
    <t>NameLibrary161</t>
  </si>
  <si>
    <t>NameLibrary162</t>
  </si>
  <si>
    <t>NameLibrary163</t>
  </si>
  <si>
    <t>NameLibrary164</t>
  </si>
  <si>
    <t>NameLibrary165</t>
  </si>
  <si>
    <t>NameLibrary166</t>
  </si>
  <si>
    <t>NameLibrary167</t>
  </si>
  <si>
    <t>NameLibrary168</t>
  </si>
  <si>
    <t>NameLibrary169</t>
  </si>
  <si>
    <t>NameLibrary170</t>
  </si>
  <si>
    <t>NameLibrary171</t>
  </si>
  <si>
    <t>NameLibrary172</t>
  </si>
  <si>
    <t>NameLibrary173</t>
  </si>
  <si>
    <t>NameLibrary174</t>
  </si>
  <si>
    <t>NameLibrary175</t>
  </si>
  <si>
    <t>NameLibrary176</t>
  </si>
  <si>
    <t>NameLibrary177</t>
  </si>
  <si>
    <t>NameLibrary178</t>
  </si>
  <si>
    <t>NameLibrary179</t>
  </si>
  <si>
    <t>NameLibrary180</t>
  </si>
  <si>
    <t>NameLibrary181</t>
  </si>
  <si>
    <t>NameLibrary182</t>
  </si>
  <si>
    <t>NameLibrary183</t>
  </si>
  <si>
    <t>NameLibrary184</t>
  </si>
  <si>
    <t>NameLibrary185</t>
  </si>
  <si>
    <t>NameLibrary186</t>
  </si>
  <si>
    <t>NameLibrary187</t>
  </si>
  <si>
    <t>NameLibrary188</t>
  </si>
  <si>
    <t>NameLibrary189</t>
  </si>
  <si>
    <t>NameLibrary190</t>
  </si>
  <si>
    <t>NameLibrary191</t>
  </si>
  <si>
    <t>NameLibrary192</t>
  </si>
  <si>
    <t>NameLibrary193</t>
  </si>
  <si>
    <t>NameLibrary194</t>
  </si>
  <si>
    <t>NameLibrary195</t>
  </si>
  <si>
    <t>NameLibrary196</t>
  </si>
  <si>
    <t>NameLibrary197</t>
  </si>
  <si>
    <t>NameLibrary198</t>
  </si>
  <si>
    <t>NameLibrary199</t>
  </si>
  <si>
    <t>NameLibrary200</t>
  </si>
  <si>
    <t>NameLibrary201</t>
  </si>
  <si>
    <t>NameLibrary202</t>
  </si>
  <si>
    <t>NameLibrary203</t>
  </si>
  <si>
    <t>NameLibrary204</t>
  </si>
  <si>
    <t>NameLibrary205</t>
  </si>
  <si>
    <t>NameLibrary206</t>
  </si>
  <si>
    <t>NameLibrary207</t>
  </si>
  <si>
    <t>NameLibrary208</t>
  </si>
  <si>
    <t>NameLibrary209</t>
  </si>
  <si>
    <t>NameLibrary210</t>
  </si>
  <si>
    <t>NameLibrary211</t>
  </si>
  <si>
    <t>NameLibrary212</t>
  </si>
  <si>
    <t>NameLibrary213</t>
  </si>
  <si>
    <t>NameLibrary214</t>
  </si>
  <si>
    <t>NameLibrary215</t>
  </si>
  <si>
    <t>NameLibrary216</t>
  </si>
  <si>
    <t>NameLibrary217</t>
  </si>
  <si>
    <t>NameLibrary218</t>
  </si>
  <si>
    <t>NameLibrary219</t>
  </si>
  <si>
    <t>NameLibrary220</t>
  </si>
  <si>
    <t>NameLibrary221</t>
  </si>
  <si>
    <t>NameLibrary222</t>
  </si>
  <si>
    <t>NameLibrary223</t>
  </si>
  <si>
    <t>NameLibrary224</t>
  </si>
  <si>
    <t>NameLibrary225</t>
  </si>
  <si>
    <t>NameLibrary226</t>
  </si>
  <si>
    <t>NameLibrary227</t>
  </si>
  <si>
    <t>NameLibrary228</t>
  </si>
  <si>
    <t>NameLibrary229</t>
  </si>
  <si>
    <t>NameLibrary230</t>
  </si>
  <si>
    <t>NameLibrary231</t>
  </si>
  <si>
    <t>NameLibrary232</t>
  </si>
  <si>
    <t>NameLibrary233</t>
  </si>
  <si>
    <t>NameLibrary234</t>
  </si>
  <si>
    <t>NameLibrary235</t>
  </si>
  <si>
    <t>NameLibrary236</t>
  </si>
  <si>
    <t>NameLibrary237</t>
  </si>
  <si>
    <t>NameLibrary238</t>
  </si>
  <si>
    <t>NameLibrary239</t>
  </si>
  <si>
    <t>NameLibrary240</t>
  </si>
  <si>
    <t>NameLibrary241</t>
  </si>
  <si>
    <t>NameLibrary242</t>
  </si>
  <si>
    <t>NameLibrary243</t>
  </si>
  <si>
    <t>NameLibrary244</t>
  </si>
  <si>
    <t>NameLibrary245</t>
  </si>
  <si>
    <t>NameLibrary246</t>
  </si>
  <si>
    <t>NameLibrary247</t>
  </si>
  <si>
    <t>NameLibrary248</t>
  </si>
  <si>
    <t>NameLibrary249</t>
  </si>
  <si>
    <t>NameLibrary250</t>
  </si>
  <si>
    <t>NameLibrary251</t>
  </si>
  <si>
    <t>NameLibrary252</t>
  </si>
  <si>
    <t>NameLibrary253</t>
  </si>
  <si>
    <t>NameLibrary254</t>
  </si>
  <si>
    <t>NameLibrary255</t>
  </si>
  <si>
    <t>NameLibrary256</t>
  </si>
  <si>
    <t>NameLibrary257</t>
  </si>
  <si>
    <t>NameLibrary258</t>
  </si>
  <si>
    <t>NameLibrary259</t>
  </si>
  <si>
    <t>NameLibrary260</t>
  </si>
  <si>
    <t>NameLibrary261</t>
  </si>
  <si>
    <t>NameLibrary262</t>
  </si>
  <si>
    <t>NameLibrary263</t>
  </si>
  <si>
    <t>NameLibrary264</t>
  </si>
  <si>
    <t>NameLibrary265</t>
  </si>
  <si>
    <t>NameLibrary266</t>
  </si>
  <si>
    <t>NameLibrary267</t>
  </si>
  <si>
    <t>NameLibrary268</t>
  </si>
  <si>
    <t>NameLibrary269</t>
  </si>
  <si>
    <t>NameLibrary270</t>
  </si>
  <si>
    <t>NameLibrary271</t>
  </si>
  <si>
    <t>NameLibrary272</t>
  </si>
  <si>
    <t>NameLibrary273</t>
  </si>
  <si>
    <t>NameLibrary274</t>
  </si>
  <si>
    <t>NameLibrary275</t>
  </si>
  <si>
    <t>NameLibrary276</t>
  </si>
  <si>
    <t>NameLibrary277</t>
  </si>
  <si>
    <t>NameLibrary278</t>
  </si>
  <si>
    <t>NameLibrary279</t>
  </si>
  <si>
    <t>NameLibrary280</t>
  </si>
  <si>
    <t>NameLibrary281</t>
  </si>
  <si>
    <t>NameLibrary282</t>
  </si>
  <si>
    <t>NameLibrary283</t>
  </si>
  <si>
    <t>NameLibrary284</t>
  </si>
  <si>
    <t>NameLibrary285</t>
  </si>
  <si>
    <t>NameLibrary286</t>
  </si>
  <si>
    <t>NameLibrary287</t>
  </si>
  <si>
    <t>NameLibrary288</t>
  </si>
  <si>
    <t>NameLibrary289</t>
  </si>
  <si>
    <t>NameLibrary290</t>
  </si>
  <si>
    <t>NameLibrary291</t>
  </si>
  <si>
    <t>NameLibrary292</t>
  </si>
  <si>
    <t>NameLibrary293</t>
  </si>
  <si>
    <t>NameLibrary294</t>
  </si>
  <si>
    <t>NameLibrary295</t>
  </si>
  <si>
    <t>NameLibrary296</t>
  </si>
  <si>
    <t>NameLibrary297</t>
  </si>
  <si>
    <t>NameLibrary298</t>
  </si>
  <si>
    <t>NameLibrary299</t>
  </si>
  <si>
    <t>NameLibrary300</t>
  </si>
  <si>
    <t>NameLibrary301</t>
  </si>
  <si>
    <t>NameLibrary302</t>
  </si>
  <si>
    <t>NameLibrary303</t>
  </si>
  <si>
    <t>NameLibrary304</t>
  </si>
  <si>
    <t>NameLibrary305</t>
  </si>
  <si>
    <t>NameLibrary306</t>
  </si>
  <si>
    <t>NameLibrary307</t>
  </si>
  <si>
    <t>NameLibrary308</t>
  </si>
  <si>
    <t>NameLibrary309</t>
  </si>
  <si>
    <t>NameLibrary310</t>
  </si>
  <si>
    <t>NameLibrary311</t>
  </si>
  <si>
    <t>NameLibrary312</t>
  </si>
  <si>
    <t>NameLibrary313</t>
  </si>
  <si>
    <t>NameLibrary314</t>
  </si>
  <si>
    <t>NameLibrary315</t>
  </si>
  <si>
    <t>NameLibrary316</t>
  </si>
  <si>
    <t>NameLibrary317</t>
  </si>
  <si>
    <t>NameLibrary318</t>
  </si>
  <si>
    <t>NameLibrary319</t>
  </si>
  <si>
    <t>NameLibrary320</t>
  </si>
  <si>
    <t>NameLibrary321</t>
  </si>
  <si>
    <t>NameLibrary322</t>
  </si>
  <si>
    <t>NameLibrary323</t>
  </si>
  <si>
    <t>NameLibrary324</t>
  </si>
  <si>
    <t>NameLibrary325</t>
  </si>
  <si>
    <t>NameLibrary326</t>
  </si>
  <si>
    <t>NameLibrary327</t>
  </si>
  <si>
    <t>NameLibrary328</t>
  </si>
  <si>
    <t>NameLibrary329</t>
  </si>
  <si>
    <t>NameLibrary330</t>
  </si>
  <si>
    <t>NameLibrary331</t>
  </si>
  <si>
    <t>NameLibrary332</t>
  </si>
  <si>
    <t>NameLibrary333</t>
  </si>
  <si>
    <t>NameLibrary334</t>
  </si>
  <si>
    <t>NameLibrary335</t>
  </si>
  <si>
    <t>NameLibrary336</t>
  </si>
  <si>
    <t>NameLibrary337</t>
  </si>
  <si>
    <t>NameLibrary338</t>
  </si>
  <si>
    <t>NameLibrary339</t>
  </si>
  <si>
    <t>NameLibrary340</t>
  </si>
  <si>
    <t>NameLibrary341</t>
  </si>
  <si>
    <t>NameLibrary342</t>
  </si>
  <si>
    <t>NameLibrary343</t>
  </si>
  <si>
    <t>NameLibrary344</t>
  </si>
  <si>
    <t>NameLibrary345</t>
  </si>
  <si>
    <t>NameLibrary346</t>
  </si>
  <si>
    <t>NameLibrary347</t>
  </si>
  <si>
    <t>NameLibrary348</t>
  </si>
  <si>
    <t>NameLibrary349</t>
  </si>
  <si>
    <t>NameLibrary350</t>
  </si>
  <si>
    <t>NameLibrary351</t>
  </si>
  <si>
    <t>NameLibrary352</t>
  </si>
  <si>
    <t>NameLibrary353</t>
  </si>
  <si>
    <t>NameLibrary354</t>
  </si>
  <si>
    <t>NameLibrary355</t>
  </si>
  <si>
    <t>NameLibrary356</t>
  </si>
  <si>
    <t>NameLibrary357</t>
  </si>
  <si>
    <t>NameLibrary358</t>
  </si>
  <si>
    <t>NameLibrary359</t>
  </si>
  <si>
    <t>NameLibrary360</t>
  </si>
  <si>
    <t>NameLibrary361</t>
  </si>
  <si>
    <t>NameLibrary362</t>
  </si>
  <si>
    <t>NameLibrary363</t>
  </si>
  <si>
    <t>NameLibrary364</t>
  </si>
  <si>
    <t>NameLibrary365</t>
  </si>
  <si>
    <t>NameLibrary366</t>
  </si>
  <si>
    <t>NameLibrary367</t>
  </si>
  <si>
    <t>NameLibrary368</t>
  </si>
  <si>
    <t>NameLibrary369</t>
  </si>
  <si>
    <t>NameLibrary370</t>
  </si>
  <si>
    <t>NameLibrary371</t>
  </si>
  <si>
    <t>NameLibrary372</t>
  </si>
  <si>
    <t>NameLibrary373</t>
  </si>
  <si>
    <t>NameLibrary374</t>
  </si>
  <si>
    <t>NameLibrary375</t>
  </si>
  <si>
    <t>NameLibrary376</t>
  </si>
  <si>
    <t>NameLibrary377</t>
  </si>
  <si>
    <t>NameLibrary378</t>
  </si>
  <si>
    <t>NameLibrary379</t>
  </si>
  <si>
    <t>NameLibrary380</t>
  </si>
  <si>
    <t>NameLibrary381</t>
  </si>
  <si>
    <t>NameLibrary382</t>
  </si>
  <si>
    <t>NameLibrary383</t>
  </si>
  <si>
    <t>NameLibrary384</t>
  </si>
  <si>
    <t>NameLibrary385</t>
  </si>
  <si>
    <t>NameLibrary386</t>
  </si>
  <si>
    <t>NameLibrary387</t>
  </si>
  <si>
    <t>NameLibrary388</t>
  </si>
  <si>
    <t>NameLibrary389</t>
  </si>
  <si>
    <t>NameLibrary390</t>
  </si>
  <si>
    <t>NameLibrary391</t>
  </si>
  <si>
    <t>NameLibrary392</t>
  </si>
  <si>
    <t>NameLibrary393</t>
  </si>
  <si>
    <t>NameLibrary394</t>
  </si>
  <si>
    <t>NameLibrary395</t>
  </si>
  <si>
    <t>NameLibrary396</t>
  </si>
  <si>
    <t>NameLibrary397</t>
  </si>
  <si>
    <t>NameLibrary398</t>
  </si>
  <si>
    <t>NameLibrary399</t>
  </si>
  <si>
    <t>NameLibrary400</t>
  </si>
  <si>
    <t>NameLibrary401</t>
  </si>
  <si>
    <t>NameLibrary402</t>
  </si>
  <si>
    <t>NameLibrary403</t>
  </si>
  <si>
    <t>NameLibrary404</t>
  </si>
  <si>
    <t>NameLibrary405</t>
  </si>
  <si>
    <t>NameLibrary406</t>
  </si>
  <si>
    <t>NameLibrary407</t>
  </si>
  <si>
    <t>NameLibrary408</t>
  </si>
  <si>
    <t>NameLibrary409</t>
  </si>
  <si>
    <t>NameLibrary410</t>
  </si>
  <si>
    <t>NameLibrary411</t>
  </si>
  <si>
    <t>NameLibrary412</t>
  </si>
  <si>
    <t>NameLibrary413</t>
  </si>
  <si>
    <t>NameLibrary414</t>
  </si>
  <si>
    <t>NameLibrary415</t>
  </si>
  <si>
    <t>NameLibrary416</t>
  </si>
  <si>
    <t>NameLibrary417</t>
  </si>
  <si>
    <t>NameLibrary418</t>
  </si>
  <si>
    <t>NameLibrary419</t>
  </si>
  <si>
    <t>NameLibrary421</t>
  </si>
  <si>
    <t>NameLibrary422</t>
  </si>
  <si>
    <t>NameLibrary423</t>
  </si>
  <si>
    <t>NameLibrary424</t>
  </si>
  <si>
    <t>NameLibrary425</t>
  </si>
  <si>
    <t>NameLibrary426</t>
  </si>
  <si>
    <t>NameLibrary427</t>
  </si>
  <si>
    <t>NameLibrary428</t>
  </si>
  <si>
    <t>NameLibrary429</t>
  </si>
  <si>
    <t>NameLibrary430</t>
  </si>
  <si>
    <t>NameLibrary431</t>
  </si>
  <si>
    <t>NameLibrary432</t>
  </si>
  <si>
    <t>NameLibrary433</t>
  </si>
  <si>
    <t>NameLibrary434</t>
  </si>
  <si>
    <t>NameLibrary435</t>
  </si>
  <si>
    <t>NameLibrary436</t>
  </si>
  <si>
    <t>NameLibrary437</t>
  </si>
  <si>
    <t>NameLibrary438</t>
  </si>
  <si>
    <t>NameLibrary439</t>
  </si>
  <si>
    <t>NameLibrary440</t>
  </si>
  <si>
    <t>NameLibrary441</t>
  </si>
  <si>
    <t>NameLibrary442</t>
  </si>
  <si>
    <t>NameLibrary443</t>
  </si>
  <si>
    <t>NameLibrary444</t>
  </si>
  <si>
    <t>NameLibrary445</t>
  </si>
  <si>
    <t>NameLibrary446</t>
  </si>
  <si>
    <t>NameLibrary447</t>
  </si>
  <si>
    <t>NameLibrary448</t>
  </si>
  <si>
    <t>NameLibrary449</t>
  </si>
  <si>
    <t>NameLibrary450</t>
  </si>
  <si>
    <t>NameLibrary451</t>
  </si>
  <si>
    <t>NameLibrary452</t>
  </si>
  <si>
    <t>NameLibrary453</t>
  </si>
  <si>
    <t>NameLibrary454</t>
  </si>
  <si>
    <t>NameLibrary455</t>
  </si>
  <si>
    <t>NameLibrary456</t>
  </si>
  <si>
    <t>NameLibrary457</t>
  </si>
  <si>
    <t>NameLibrary458</t>
  </si>
  <si>
    <t>NameLibrary459</t>
  </si>
  <si>
    <t>NameLibrary460</t>
  </si>
  <si>
    <t>NameLibrary461</t>
  </si>
  <si>
    <t>NameLibrary462</t>
  </si>
  <si>
    <t>NameLibrary463</t>
  </si>
  <si>
    <t>NameLibrary464</t>
  </si>
  <si>
    <t>NameLibrary465</t>
  </si>
  <si>
    <t>NameLibrary466</t>
  </si>
  <si>
    <t>NameLibrary467</t>
  </si>
  <si>
    <t>NameLibrary468</t>
  </si>
  <si>
    <t>NameLibrary469</t>
  </si>
  <si>
    <t>NameLibrary470</t>
  </si>
  <si>
    <t>NameLibrary471</t>
  </si>
  <si>
    <t>NameLibrary472</t>
  </si>
  <si>
    <t>NameLibrary473</t>
  </si>
  <si>
    <t>NameLibrary474</t>
  </si>
  <si>
    <t>NameLibrary475</t>
  </si>
  <si>
    <t>NameLibrary476</t>
  </si>
  <si>
    <t>NameLibrary477</t>
  </si>
  <si>
    <t>NameLibrary478</t>
  </si>
  <si>
    <t>NameLibrary479</t>
  </si>
  <si>
    <t>NameLibrary480</t>
  </si>
  <si>
    <t>NameLibrary481</t>
  </si>
  <si>
    <t>NameLibrary482</t>
  </si>
  <si>
    <t>NameLibrary483</t>
  </si>
  <si>
    <t>NameLibrary484</t>
  </si>
  <si>
    <t>NameLibrary485</t>
  </si>
  <si>
    <t>NameLibrary486</t>
  </si>
  <si>
    <t>NameLibrary487</t>
  </si>
  <si>
    <t>NameLibrary488</t>
  </si>
  <si>
    <t>NameLibrary489</t>
  </si>
  <si>
    <t>NameLibrary490</t>
  </si>
  <si>
    <t>NameLibrary491</t>
  </si>
  <si>
    <t>NameLibrary492</t>
  </si>
  <si>
    <t>NameLibrary493</t>
  </si>
  <si>
    <t>NameLibrary494</t>
  </si>
  <si>
    <t>NameLibrary495</t>
  </si>
  <si>
    <t>NameLibrary496</t>
  </si>
  <si>
    <t>NameLibrary497</t>
  </si>
  <si>
    <t>NameLibrary498</t>
  </si>
  <si>
    <t>NameLibrary499</t>
  </si>
  <si>
    <t>NameLibrary500</t>
  </si>
  <si>
    <t>米瑞尔</t>
  </si>
  <si>
    <t>卢修斯</t>
  </si>
  <si>
    <t>维纶</t>
  </si>
  <si>
    <t>噜噜</t>
  </si>
  <si>
    <t>卡卡</t>
  </si>
  <si>
    <t>雪女</t>
  </si>
  <si>
    <t>骨蛇</t>
  </si>
  <si>
    <t>老羊</t>
  </si>
  <si>
    <t>埃隆</t>
  </si>
  <si>
    <t>骨王</t>
  </si>
  <si>
    <t>尼汝</t>
  </si>
  <si>
    <t>水法</t>
  </si>
  <si>
    <t>罗万</t>
  </si>
  <si>
    <t>婆婆</t>
  </si>
  <si>
    <t>伊温</t>
  </si>
  <si>
    <t>大树</t>
  </si>
  <si>
    <t>狮子</t>
  </si>
  <si>
    <t>阿德</t>
  </si>
  <si>
    <t>阿薰和懵懵</t>
  </si>
  <si>
    <t>波尼</t>
  </si>
  <si>
    <t>TotalPower</t>
    <phoneticPr fontId="2" type="noConversion"/>
  </si>
  <si>
    <t>车库战力</t>
    <phoneticPr fontId="2" type="noConversion"/>
  </si>
  <si>
    <t>// 正式竞技场</t>
    <phoneticPr fontId="2" type="noConversion"/>
  </si>
  <si>
    <t>新手1025分</t>
    <phoneticPr fontId="2" type="noConversion"/>
  </si>
  <si>
    <t>新手1075分</t>
    <phoneticPr fontId="2" type="noConversion"/>
  </si>
  <si>
    <t>新手1225分</t>
    <phoneticPr fontId="2" type="noConversion"/>
  </si>
  <si>
    <t>新手1500分</t>
    <phoneticPr fontId="2" type="noConversion"/>
  </si>
  <si>
    <t>新手1550分</t>
    <phoneticPr fontId="2" type="noConversion"/>
  </si>
  <si>
    <t>新手1050分</t>
    <phoneticPr fontId="2" type="noConversion"/>
  </si>
  <si>
    <t>新手1375分</t>
    <phoneticPr fontId="2" type="noConversion"/>
  </si>
  <si>
    <t>NameLibrary420</t>
  </si>
  <si>
    <t>// 测试用</t>
    <phoneticPr fontId="2" type="noConversion"/>
  </si>
  <si>
    <t>[1001,1025]</t>
    <phoneticPr fontId="2" type="noConversion"/>
  </si>
  <si>
    <t>[1026,1050]</t>
    <phoneticPr fontId="2" type="noConversion"/>
  </si>
  <si>
    <t>[1051,1075]</t>
    <phoneticPr fontId="2" type="noConversion"/>
  </si>
  <si>
    <t>[1076,1150]</t>
    <phoneticPr fontId="2" type="noConversion"/>
  </si>
  <si>
    <t>[1151,1225]</t>
    <phoneticPr fontId="2" type="noConversion"/>
  </si>
  <si>
    <t>[1226,1300]</t>
    <phoneticPr fontId="2" type="noConversion"/>
  </si>
  <si>
    <t>[1301,1375]</t>
    <phoneticPr fontId="2" type="noConversion"/>
  </si>
  <si>
    <t>[1376,1450]</t>
    <phoneticPr fontId="2" type="noConversion"/>
  </si>
  <si>
    <t>[1451,1500]</t>
    <phoneticPr fontId="2" type="noConversion"/>
  </si>
  <si>
    <t>[1501,1550]</t>
    <phoneticPr fontId="2" type="noConversion"/>
  </si>
  <si>
    <t>[1551,1600]</t>
    <phoneticPr fontId="2" type="noConversion"/>
  </si>
  <si>
    <t>[1601,1750]</t>
    <phoneticPr fontId="2" type="noConversion"/>
  </si>
  <si>
    <t>新手1000分</t>
    <phoneticPr fontId="2" type="noConversion"/>
  </si>
  <si>
    <t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t>
  </si>
  <si>
    <t>"CharacterType":3</t>
  </si>
  <si>
    <t>"CardId":140108</t>
  </si>
  <si>
    <t>"Point":0</t>
  </si>
  <si>
    <t>"AttrId":20011</t>
  </si>
  <si>
    <t/>
  </si>
  <si>
    <t>{"CharacterType":3,"CardId":140108,"Point":0,"AttrId":20011}</t>
  </si>
  <si>
    <t>"CardId":140101</t>
  </si>
  <si>
    <t>"Point":1</t>
  </si>
  <si>
    <t>"AttrId":20021</t>
  </si>
  <si>
    <t>{"CharacterType":3,"CardId":140101,"Point":1,"AttrId":20021}</t>
  </si>
  <si>
    <t>"CardId":140106</t>
  </si>
  <si>
    <t>"Point":2</t>
  </si>
  <si>
    <t>"AttrId":20031</t>
  </si>
  <si>
    <t>{"CharacterType":3,"CardId":140106,"Point":2,"AttrId":20031}</t>
  </si>
  <si>
    <t>"CardId":141018</t>
  </si>
  <si>
    <t>"Point":3</t>
  </si>
  <si>
    <t>"AttrId":20041</t>
  </si>
  <si>
    <t>{"CharacterType":3,"CardId":141018,"Point":3,"AttrId":20041}</t>
  </si>
  <si>
    <t>"CardId":141015</t>
  </si>
  <si>
    <t>"Point":4</t>
  </si>
  <si>
    <t>"AttrId":20051</t>
  </si>
  <si>
    <t>{"CharacterType":3,"CardId":141015,"Point":4,"AttrId":20051}</t>
  </si>
  <si>
    <t>[{"CharacterType":3,"CardId":141019,"Point":0,"AttrId":22002},{"CharacterType":3,"CardId":140109,"Point":1,"AttrId":22002},{"CharacterType":3,"CardId":141015,"Point":2,"AttrId":23002},{"CharacterType":3,"CardId":141008,"Point":3,"AttrId":21002},{"CharacterType":3,"CardId":140106,"Point":4,"AttrId":21002}]</t>
  </si>
  <si>
    <t>"CardId":141019</t>
  </si>
  <si>
    <t>"AttrId":22002</t>
  </si>
  <si>
    <t>{"CharacterType":3,"CardId":141019,"Point":0,"AttrId":22002}</t>
  </si>
  <si>
    <t>"CardId":140109</t>
  </si>
  <si>
    <t>{"CharacterType":3,"CardId":140109,"Point":1,"AttrId":22002}</t>
  </si>
  <si>
    <t>"AttrId":23002</t>
  </si>
  <si>
    <t>{"CharacterType":3,"CardId":141015,"Point":2,"AttrId":23002}</t>
  </si>
  <si>
    <t>"CardId":141008</t>
  </si>
  <si>
    <t>"AttrId":21002</t>
  </si>
  <si>
    <t>{"CharacterType":3,"CardId":141008,"Point":3,"AttrId":21002}</t>
  </si>
  <si>
    <t>{"CharacterType":3,"CardId":140106,"Point":4,"AttrId":21002}</t>
  </si>
  <si>
    <t>[{"CharacterType":3,"CardId":141015,"Point":0,"AttrId":22003},{"CharacterType":3,"CardId":141019,"Point":1,"AttrId":22003},{"CharacterType":3,"CardId":141018,"Point":2,"AttrId":23003},{"CharacterType":3,"CardId":140111,"Point":3,"AttrId":21003},{"CharacterType":3,"CardId":140106,"Point":4,"AttrId":21003}]</t>
  </si>
  <si>
    <t>"AttrId":22003</t>
  </si>
  <si>
    <t>{"CharacterType":3,"CardId":141015,"Point":0,"AttrId":22003}</t>
  </si>
  <si>
    <t>{"CharacterType":3,"CardId":141019,"Point":1,"AttrId":22003}</t>
  </si>
  <si>
    <t>"AttrId":23003</t>
  </si>
  <si>
    <t>{"CharacterType":3,"CardId":141018,"Point":2,"AttrId":23003}</t>
  </si>
  <si>
    <t>"CardId":140111</t>
  </si>
  <si>
    <t>"AttrId":21003</t>
  </si>
  <si>
    <t>{"CharacterType":3,"CardId":140111,"Point":3,"AttrId":21003}</t>
  </si>
  <si>
    <t>{"CharacterType":3,"CardId":140106,"Point":4,"AttrId":21003}</t>
  </si>
  <si>
    <t>[{"CharacterType":3,"CardId":140108,"Point":0,"AttrId":22004},{"CharacterType":3,"CardId":140106,"Point":1,"AttrId":22004},{"CharacterType":3,"CardId":141015,"Point":2,"AttrId":23004},{"CharacterType":3,"CardId":140109,"Point":3,"AttrId":21004},{"CharacterType":3,"CardId":141003,"Point":4,"AttrId":21004}]</t>
  </si>
  <si>
    <t>"AttrId":22004</t>
  </si>
  <si>
    <t>{"CharacterType":3,"CardId":140108,"Point":0,"AttrId":22004}</t>
  </si>
  <si>
    <t>{"CharacterType":3,"CardId":140106,"Point":1,"AttrId":22004}</t>
  </si>
  <si>
    <t>"AttrId":23004</t>
  </si>
  <si>
    <t>{"CharacterType":3,"CardId":141015,"Point":2,"AttrId":23004}</t>
  </si>
  <si>
    <t>"AttrId":21004</t>
  </si>
  <si>
    <t>{"CharacterType":3,"CardId":140109,"Point":3,"AttrId":21004}</t>
  </si>
  <si>
    <t>"CardId":141003</t>
  </si>
  <si>
    <t>{"CharacterType":3,"CardId":141003,"Point":4,"AttrId":21004}</t>
  </si>
  <si>
    <t>[{"CharacterType":3,"CardId":141019,"Point":0,"AttrId":22005},{"CharacterType":3,"CardId":140109,"Point":1,"AttrId":22005},{"CharacterType":3,"CardId":141018,"Point":2,"AttrId":23005},{"CharacterType":3,"CardId":140111,"Point":3,"AttrId":21005},{"CharacterType":3,"CardId":141003,"Point":4,"AttrId":21005}]</t>
  </si>
  <si>
    <t>"AttrId":22005</t>
  </si>
  <si>
    <t>{"CharacterType":3,"CardId":141019,"Point":0,"AttrId":22005}</t>
  </si>
  <si>
    <t>{"CharacterType":3,"CardId":140109,"Point":1,"AttrId":22005}</t>
  </si>
  <si>
    <t>"AttrId":23005</t>
  </si>
  <si>
    <t>{"CharacterType":3,"CardId":141018,"Point":2,"AttrId":23005}</t>
  </si>
  <si>
    <t>"AttrId":21005</t>
  </si>
  <si>
    <t>{"CharacterType":3,"CardId":140111,"Point":3,"AttrId":21005}</t>
  </si>
  <si>
    <t>{"CharacterType":3,"CardId":141003,"Point":4,"AttrId":21005}</t>
  </si>
  <si>
    <t>[{"CharacterType":3,"CardId":140111,"Point":0,"AttrId":22006},{"CharacterType":3,"CardId":141003,"Point":1,"AttrId":22006},{"CharacterType":3,"CardId":141008,"Point":2,"AttrId":23006},{"CharacterType":3,"CardId":140106,"Point":3,"AttrId":21006},{"CharacterType":3,"CardId":141018,"Point":4,"AttrId":21006}]</t>
  </si>
  <si>
    <t>"AttrId":22006</t>
  </si>
  <si>
    <t>{"CharacterType":3,"CardId":140111,"Point":0,"AttrId":22006}</t>
  </si>
  <si>
    <t>{"CharacterType":3,"CardId":141003,"Point":1,"AttrId":22006}</t>
  </si>
  <si>
    <t>"AttrId":23006</t>
  </si>
  <si>
    <t>{"CharacterType":3,"CardId":141008,"Point":2,"AttrId":23006}</t>
  </si>
  <si>
    <t>"AttrId":21006</t>
  </si>
  <si>
    <t>{"CharacterType":3,"CardId":140106,"Point":3,"AttrId":21006}</t>
  </si>
  <si>
    <t>{"CharacterType":3,"CardId":141018,"Point":4,"AttrId":21006}</t>
  </si>
  <si>
    <t>[{"CharacterType":3,"CardId":140108,"Point":0,"AttrId":22007},{"CharacterType":3,"CardId":140101,"Point":1,"AttrId":22007},{"CharacterType":3,"CardId":141018,"Point":2,"AttrId":23007},{"CharacterType":3,"CardId":140109,"Point":3,"AttrId":21007},{"CharacterType":3,"CardId":141008,"Point":4,"AttrId":21007}]</t>
  </si>
  <si>
    <t>"AttrId":22007</t>
  </si>
  <si>
    <t>{"CharacterType":3,"CardId":140108,"Point":0,"AttrId":22007}</t>
  </si>
  <si>
    <t>{"CharacterType":3,"CardId":140101,"Point":1,"AttrId":22007}</t>
  </si>
  <si>
    <t>"AttrId":23007</t>
  </si>
  <si>
    <t>{"CharacterType":3,"CardId":141018,"Point":2,"AttrId":23007}</t>
  </si>
  <si>
    <t>"AttrId":21007</t>
  </si>
  <si>
    <t>{"CharacterType":3,"CardId":140109,"Point":3,"AttrId":21007}</t>
  </si>
  <si>
    <t>{"CharacterType":3,"CardId":141008,"Point":4,"AttrId":21007}</t>
  </si>
  <si>
    <t>[{"CharacterType":3,"CardId":141019,"Point":0,"AttrId":22008},{"CharacterType":3,"CardId":141003,"Point":1,"AttrId":22008},{"CharacterType":3,"CardId":140111,"Point":2,"AttrId":23008},{"CharacterType":3,"CardId":141015,"Point":3,"AttrId":21008},{"CharacterType":3,"CardId":140106,"Point":4,"AttrId":21008}]</t>
  </si>
  <si>
    <t>"AttrId":22008</t>
  </si>
  <si>
    <t>{"CharacterType":3,"CardId":141019,"Point":0,"AttrId":22008}</t>
  </si>
  <si>
    <t>{"CharacterType":3,"CardId":141003,"Point":1,"AttrId":22008}</t>
  </si>
  <si>
    <t>"AttrId":23008</t>
  </si>
  <si>
    <t>{"CharacterType":3,"CardId":140111,"Point":2,"AttrId":23008}</t>
  </si>
  <si>
    <t>"AttrId":21008</t>
  </si>
  <si>
    <t>{"CharacterType":3,"CardId":141015,"Point":3,"AttrId":21008}</t>
  </si>
  <si>
    <t>{"CharacterType":3,"CardId":140106,"Point":4,"AttrId":21008}</t>
  </si>
  <si>
    <t>[{"CharacterType":3,"CardId":140108,"Point":0,"AttrId":22009},{"CharacterType":3,"CardId":140101,"Point":1,"AttrId":22009},{"CharacterType":3,"CardId":140111,"Point":2,"AttrId":23009},{"CharacterType":3,"CardId":141015,"Point":3,"AttrId":21009},{"CharacterType":3,"CardId":140106,"Point":4,"AttrId":21009}]</t>
  </si>
  <si>
    <t>"AttrId":22009</t>
  </si>
  <si>
    <t>{"CharacterType":3,"CardId":140108,"Point":0,"AttrId":22009}</t>
  </si>
  <si>
    <t>{"CharacterType":3,"CardId":140101,"Point":1,"AttrId":22009}</t>
  </si>
  <si>
    <t>"AttrId":23009</t>
  </si>
  <si>
    <t>{"CharacterType":3,"CardId":140111,"Point":2,"AttrId":23009}</t>
  </si>
  <si>
    <t>"AttrId":21009</t>
  </si>
  <si>
    <t>{"CharacterType":3,"CardId":141015,"Point":3,"AttrId":21009}</t>
  </si>
  <si>
    <t>{"CharacterType":3,"CardId":140106,"Point":4,"AttrId":21009}</t>
  </si>
  <si>
    <t>[{"CharacterType":3,"CardId":141019,"Point":0,"AttrId":22010},{"CharacterType":3,"CardId":141003,"Point":1,"AttrId":22010},{"CharacterType":3,"CardId":141018,"Point":2,"AttrId":23010},{"CharacterType":3,"CardId":140109,"Point":3,"AttrId":21010},{"CharacterType":3,"CardId":141008,"Point":4,"AttrId":21010}]</t>
  </si>
  <si>
    <t>"AttrId":22010</t>
  </si>
  <si>
    <t>{"CharacterType":3,"CardId":141019,"Point":0,"AttrId":22010}</t>
  </si>
  <si>
    <t>{"CharacterType":3,"CardId":141003,"Point":1,"AttrId":22010}</t>
  </si>
  <si>
    <t>"AttrId":23010</t>
  </si>
  <si>
    <t>{"CharacterType":3,"CardId":141018,"Point":2,"AttrId":23010}</t>
  </si>
  <si>
    <t>"AttrId":21010</t>
  </si>
  <si>
    <t>{"CharacterType":3,"CardId":140109,"Point":3,"AttrId":21010}</t>
  </si>
  <si>
    <t>{"CharacterType":3,"CardId":141008,"Point":4,"AttrId":21010}</t>
  </si>
  <si>
    <t>[{"CharacterType":3,"CardId":140111,"Point":0,"AttrId":22011},{"CharacterType":3,"CardId":141015,"Point":1,"AttrId":22011},{"CharacterType":3,"CardId":141018,"Point":2,"AttrId":23011},{"CharacterType":3,"CardId":140109,"Point":3,"AttrId":21011},{"CharacterType":3,"CardId":141008,"Point":4,"AttrId":21011}]</t>
  </si>
  <si>
    <t>"AttrId":22011</t>
  </si>
  <si>
    <t>{"CharacterType":3,"CardId":140111,"Point":0,"AttrId":22011}</t>
  </si>
  <si>
    <t>{"CharacterType":3,"CardId":141015,"Point":1,"AttrId":22011}</t>
  </si>
  <si>
    <t>"AttrId":23011</t>
  </si>
  <si>
    <t>{"CharacterType":3,"CardId":141018,"Point":2,"AttrId":23011}</t>
  </si>
  <si>
    <t>"AttrId":21011</t>
  </si>
  <si>
    <t>{"CharacterType":3,"CardId":140109,"Point":3,"AttrId":21011}</t>
  </si>
  <si>
    <t>{"CharacterType":3,"CardId":141008,"Point":4,"AttrId":21011}</t>
  </si>
  <si>
    <t>[{"CharacterType":3,"CardId":141018,"Point":0,"AttrId":22012},{"CharacterType":3,"CardId":140109,"Point":1,"AttrId":22012},{"CharacterType":3,"CardId":140111,"Point":2,"AttrId":23012},{"CharacterType":3,"CardId":141015,"Point":3,"AttrId":21012},{"CharacterType":3,"CardId":140106,"Point":4,"AttrId":21012}]</t>
  </si>
  <si>
    <t>"AttrId":22012</t>
  </si>
  <si>
    <t>{"CharacterType":3,"CardId":141018,"Point":0,"AttrId":22012}</t>
  </si>
  <si>
    <t>{"CharacterType":3,"CardId":140109,"Point":1,"AttrId":22012}</t>
  </si>
  <si>
    <t>"AttrId":23012</t>
  </si>
  <si>
    <t>{"CharacterType":3,"CardId":140111,"Point":2,"AttrId":23012}</t>
  </si>
  <si>
    <t>"AttrId":21012</t>
  </si>
  <si>
    <t>{"CharacterType":3,"CardId":141015,"Point":3,"AttrId":21012}</t>
  </si>
  <si>
    <t>{"CharacterType":3,"CardId":140106,"Point":4,"AttrId":21012}</t>
  </si>
  <si>
    <t>[{"CharacterType":3,"CardId":141019,"Point":0,"AttrId":22013},{"CharacterType":3,"CardId":140101,"Point":1,"AttrId":22013},{"CharacterType":3,"CardId":140111,"Point":2,"AttrId":23013},{"CharacterType":3,"CardId":141015,"Point":3,"AttrId":21013},{"CharacterType":3,"CardId":140106,"Point":4,"AttrId":21013}]</t>
  </si>
  <si>
    <t>"AttrId":22013</t>
  </si>
  <si>
    <t>{"CharacterType":3,"CardId":141019,"Point":0,"AttrId":22013}</t>
  </si>
  <si>
    <t>{"CharacterType":3,"CardId":140101,"Point":1,"AttrId":22013}</t>
  </si>
  <si>
    <t>"AttrId":23013</t>
  </si>
  <si>
    <t>{"CharacterType":3,"CardId":140111,"Point":2,"AttrId":23013}</t>
  </si>
  <si>
    <t>"AttrId":21013</t>
  </si>
  <si>
    <t>{"CharacterType":3,"CardId":141015,"Point":3,"AttrId":21013}</t>
  </si>
  <si>
    <t>{"CharacterType":3,"CardId":140106,"Point":4,"AttrId":21013}</t>
  </si>
  <si>
    <t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t>
  </si>
  <si>
    <t>"AttrId":22014</t>
  </si>
  <si>
    <t>{"CharacterType":3,"CardId":140108,"Point":0,"AttrId":22014}</t>
  </si>
  <si>
    <t>{"CharacterType":3,"CardId":141003,"Point":1,"AttrId":22014}</t>
  </si>
  <si>
    <t>"AttrId":23014</t>
  </si>
  <si>
    <t>{"CharacterType":3,"CardId":141018,"Point":2,"AttrId":23014}</t>
  </si>
  <si>
    <t>"AttrId":21014</t>
  </si>
  <si>
    <t>{"CharacterType":3,"CardId":140109,"Point":3,"AttrId":21014}</t>
  </si>
  <si>
    <t>{"CharacterType":3,"CardId":141008,"Point":4,"AttrId":21014}</t>
  </si>
  <si>
    <t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t>
  </si>
  <si>
    <t>"CardId":140104</t>
  </si>
  <si>
    <t>"AttrId":22015</t>
  </si>
  <si>
    <t>{"CharacterType":3,"CardId":140104,"Point":0,"AttrId":22015}</t>
  </si>
  <si>
    <t>{"CharacterType":3,"CardId":140101,"Point":1,"AttrId":22015}</t>
  </si>
  <si>
    <t>"AttrId":23015</t>
  </si>
  <si>
    <t>{"CharacterType":3,"CardId":141003,"Point":2,"AttrId":23015}</t>
  </si>
  <si>
    <t>"CardId":141001</t>
  </si>
  <si>
    <t>"AttrId":21015</t>
  </si>
  <si>
    <t>{"CharacterType":3,"CardId":141001,"Point":3,"AttrId":21015}</t>
  </si>
  <si>
    <t>"CardId":140103</t>
  </si>
  <si>
    <t>{"CharacterType":3,"CardId":140103,"Point":4,"AttrId":21015}</t>
  </si>
  <si>
    <t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t>
  </si>
  <si>
    <t>"AttrId":22016</t>
  </si>
  <si>
    <t>{"CharacterType":3,"CardId":140108,"Point":0,"AttrId":22016}</t>
  </si>
  <si>
    <t>{"CharacterType":3,"CardId":140106,"Point":1,"AttrId":22016}</t>
  </si>
  <si>
    <t>"CardId":141009</t>
  </si>
  <si>
    <t>"AttrId":23016</t>
  </si>
  <si>
    <t>{"CharacterType":3,"CardId":141009,"Point":2,"AttrId":23016}</t>
  </si>
  <si>
    <t>"CardId":140105</t>
  </si>
  <si>
    <t>"AttrId":21016</t>
  </si>
  <si>
    <t>{"CharacterType":3,"CardId":140105,"Point":3,"AttrId":21016}</t>
  </si>
  <si>
    <t>{"CharacterType":3,"CardId":141008,"Point":4,"AttrId":21016}</t>
  </si>
  <si>
    <t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t>
  </si>
  <si>
    <t>"CardId":141011</t>
  </si>
  <si>
    <t>"AttrId":22017</t>
  </si>
  <si>
    <t>{"CharacterType":3,"CardId":141011,"Point":0,"AttrId":22017}</t>
  </si>
  <si>
    <t>"CardId":140113</t>
  </si>
  <si>
    <t>{"CharacterType":3,"CardId":140113,"Point":1,"AttrId":22017}</t>
  </si>
  <si>
    <t>"CardId":141006</t>
  </si>
  <si>
    <t>"AttrId":23017</t>
  </si>
  <si>
    <t>{"CharacterType":3,"CardId":141006,"Point":2,"AttrId":23017}</t>
  </si>
  <si>
    <t>"AttrId":21017</t>
  </si>
  <si>
    <t>{"CharacterType":3,"CardId":141018,"Point":3,"AttrId":21017}</t>
  </si>
  <si>
    <t>{"CharacterType":3,"CardId":141015,"Point":4,"AttrId":21017}</t>
  </si>
  <si>
    <t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t>
  </si>
  <si>
    <t>"AttrId":22018</t>
  </si>
  <si>
    <t>{"CharacterType":3,"CardId":141011,"Point":0,"AttrId":22018}</t>
  </si>
  <si>
    <t>{"CharacterType":3,"CardId":140109,"Point":1,"AttrId":22018}</t>
  </si>
  <si>
    <t>"AttrId":23018</t>
  </si>
  <si>
    <t>{"CharacterType":3,"CardId":140111,"Point":2,"AttrId":23018}</t>
  </si>
  <si>
    <t>"AttrId":21018</t>
  </si>
  <si>
    <t>{"CharacterType":3,"CardId":141006,"Point":3,"AttrId":21018}</t>
  </si>
  <si>
    <t>{"CharacterType":3,"CardId":141015,"Point":4,"AttrId":21018}</t>
  </si>
  <si>
    <t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t>
  </si>
  <si>
    <t>"AttrId":22019</t>
  </si>
  <si>
    <t>{"CharacterType":3,"CardId":140104,"Point":0,"AttrId":22019}</t>
  </si>
  <si>
    <t>{"CharacterType":3,"CardId":140101,"Point":1,"AttrId":22019}</t>
  </si>
  <si>
    <t>"AttrId":23019</t>
  </si>
  <si>
    <t>{"CharacterType":3,"CardId":141003,"Point":2,"AttrId":23019}</t>
  </si>
  <si>
    <t>"AttrId":21019</t>
  </si>
  <si>
    <t>{"CharacterType":3,"CardId":141001,"Point":3,"AttrId":21019}</t>
  </si>
  <si>
    <t>{"CharacterType":3,"CardId":140103,"Point":4,"AttrId":21019}</t>
  </si>
  <si>
    <t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t>
  </si>
  <si>
    <t>"AttrId":22020</t>
  </si>
  <si>
    <t>{"CharacterType":3,"CardId":140108,"Point":0,"AttrId":22020}</t>
  </si>
  <si>
    <t>{"CharacterType":3,"CardId":140106,"Point":1,"AttrId":22020}</t>
  </si>
  <si>
    <t>"AttrId":23020</t>
  </si>
  <si>
    <t>{"CharacterType":3,"CardId":141009,"Point":2,"AttrId":23020}</t>
  </si>
  <si>
    <t>"AttrId":21020</t>
  </si>
  <si>
    <t>{"CharacterType":3,"CardId":140105,"Point":3,"AttrId":21020}</t>
  </si>
  <si>
    <t>{"CharacterType":3,"CardId":141008,"Point":4,"AttrId":21020}</t>
  </si>
  <si>
    <t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t>
  </si>
  <si>
    <t>"AttrId":22021</t>
  </si>
  <si>
    <t>{"CharacterType":3,"CardId":141011,"Point":0,"AttrId":22021}</t>
  </si>
  <si>
    <t>{"CharacterType":3,"CardId":140113,"Point":1,"AttrId":22021}</t>
  </si>
  <si>
    <t>"AttrId":23021</t>
  </si>
  <si>
    <t>{"CharacterType":3,"CardId":141006,"Point":2,"AttrId":23021}</t>
  </si>
  <si>
    <t>"AttrId":21021</t>
  </si>
  <si>
    <t>{"CharacterType":3,"CardId":141018,"Point":3,"AttrId":21021}</t>
  </si>
  <si>
    <t>{"CharacterType":3,"CardId":141015,"Point":4,"AttrId":21021}</t>
  </si>
  <si>
    <t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t>
  </si>
  <si>
    <t>"AttrId":22022</t>
  </si>
  <si>
    <t>{"CharacterType":3,"CardId":141011,"Point":0,"AttrId":22022}</t>
  </si>
  <si>
    <t>{"CharacterType":3,"CardId":140109,"Point":1,"AttrId":22022}</t>
  </si>
  <si>
    <t>"AttrId":23022</t>
  </si>
  <si>
    <t>{"CharacterType":3,"CardId":140111,"Point":2,"AttrId":23022}</t>
  </si>
  <si>
    <t>"AttrId":21022</t>
  </si>
  <si>
    <t>{"CharacterType":3,"CardId":141006,"Point":3,"AttrId":21022}</t>
  </si>
  <si>
    <t>{"CharacterType":3,"CardId":141015,"Point":4,"AttrId":21022}</t>
  </si>
  <si>
    <t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t>
  </si>
  <si>
    <t>"AttrId":22023</t>
  </si>
  <si>
    <t>{"CharacterType":3,"CardId":140104,"Point":0,"AttrId":22023}</t>
  </si>
  <si>
    <t>{"CharacterType":3,"CardId":140101,"Point":1,"AttrId":22023}</t>
  </si>
  <si>
    <t>"AttrId":23023</t>
  </si>
  <si>
    <t>{"CharacterType":3,"CardId":141003,"Point":2,"AttrId":23023}</t>
  </si>
  <si>
    <t>"AttrId":21023</t>
  </si>
  <si>
    <t>{"CharacterType":3,"CardId":141001,"Point":3,"AttrId":21023}</t>
  </si>
  <si>
    <t>{"CharacterType":3,"CardId":140103,"Point":4,"AttrId":21023}</t>
  </si>
  <si>
    <t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t>
  </si>
  <si>
    <t>"AttrId":22024</t>
  </si>
  <si>
    <t>{"CharacterType":3,"CardId":140108,"Point":0,"AttrId":22024}</t>
  </si>
  <si>
    <t>{"CharacterType":3,"CardId":140106,"Point":1,"AttrId":22024}</t>
  </si>
  <si>
    <t>"AttrId":23024</t>
  </si>
  <si>
    <t>{"CharacterType":3,"CardId":141009,"Point":2,"AttrId":23024}</t>
  </si>
  <si>
    <t>"AttrId":21024</t>
  </si>
  <si>
    <t>{"CharacterType":3,"CardId":140105,"Point":3,"AttrId":21024}</t>
  </si>
  <si>
    <t>{"CharacterType":3,"CardId":141008,"Point":4,"AttrId":21024}</t>
  </si>
  <si>
    <t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t>
  </si>
  <si>
    <t>"AttrId":22025</t>
  </si>
  <si>
    <t>{"CharacterType":3,"CardId":141011,"Point":0,"AttrId":22025}</t>
  </si>
  <si>
    <t>{"CharacterType":3,"CardId":140113,"Point":1,"AttrId":22025}</t>
  </si>
  <si>
    <t>"AttrId":23025</t>
  </si>
  <si>
    <t>{"CharacterType":3,"CardId":141006,"Point":2,"AttrId":23025}</t>
  </si>
  <si>
    <t>"AttrId":21025</t>
  </si>
  <si>
    <t>{"CharacterType":3,"CardId":141018,"Point":3,"AttrId":21025}</t>
  </si>
  <si>
    <t>{"CharacterType":3,"CardId":141015,"Point":4,"AttrId":21025}</t>
  </si>
  <si>
    <t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t>
  </si>
  <si>
    <t>"AttrId":22026</t>
  </si>
  <si>
    <t>{"CharacterType":3,"CardId":141011,"Point":0,"AttrId":22026}</t>
  </si>
  <si>
    <t>{"CharacterType":3,"CardId":140109,"Point":1,"AttrId":22026}</t>
  </si>
  <si>
    <t>"AttrId":23026</t>
  </si>
  <si>
    <t>{"CharacterType":3,"CardId":140111,"Point":2,"AttrId":23026}</t>
  </si>
  <si>
    <t>"AttrId":21026</t>
  </si>
  <si>
    <t>{"CharacterType":3,"CardId":141006,"Point":3,"AttrId":21026}</t>
  </si>
  <si>
    <t>{"CharacterType":3,"CardId":141015,"Point":4,"AttrId":21026}</t>
  </si>
  <si>
    <t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t>
  </si>
  <si>
    <t>"AttrId":22027</t>
  </si>
  <si>
    <t>{"CharacterType":3,"CardId":140104,"Point":0,"AttrId":22027}</t>
  </si>
  <si>
    <t>{"CharacterType":3,"CardId":140101,"Point":1,"AttrId":22027}</t>
  </si>
  <si>
    <t>"AttrId":23027</t>
  </si>
  <si>
    <t>{"CharacterType":3,"CardId":141003,"Point":2,"AttrId":23027}</t>
  </si>
  <si>
    <t>"AttrId":21027</t>
  </si>
  <si>
    <t>{"CharacterType":3,"CardId":141001,"Point":3,"AttrId":21027}</t>
  </si>
  <si>
    <t>{"CharacterType":3,"CardId":140103,"Point":4,"AttrId":21027}</t>
  </si>
  <si>
    <t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t>
  </si>
  <si>
    <t>"AttrId":22028</t>
  </si>
  <si>
    <t>{"CharacterType":3,"CardId":140108,"Point":0,"AttrId":22028}</t>
  </si>
  <si>
    <t>{"CharacterType":3,"CardId":140106,"Point":1,"AttrId":22028}</t>
  </si>
  <si>
    <t>"AttrId":23028</t>
  </si>
  <si>
    <t>{"CharacterType":3,"CardId":141009,"Point":2,"AttrId":23028}</t>
  </si>
  <si>
    <t>"AttrId":21028</t>
  </si>
  <si>
    <t>{"CharacterType":3,"CardId":140105,"Point":3,"AttrId":21028}</t>
  </si>
  <si>
    <t>{"CharacterType":3,"CardId":141008,"Point":4,"AttrId":21028}</t>
  </si>
  <si>
    <t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t>
  </si>
  <si>
    <t>"AttrId":22029</t>
  </si>
  <si>
    <t>{"CharacterType":3,"CardId":141011,"Point":0,"AttrId":22029}</t>
  </si>
  <si>
    <t>{"CharacterType":3,"CardId":140113,"Point":1,"AttrId":22029}</t>
  </si>
  <si>
    <t>"AttrId":23029</t>
  </si>
  <si>
    <t>{"CharacterType":3,"CardId":141006,"Point":2,"AttrId":23029}</t>
  </si>
  <si>
    <t>"AttrId":21029</t>
  </si>
  <si>
    <t>{"CharacterType":3,"CardId":141018,"Point":3,"AttrId":21029}</t>
  </si>
  <si>
    <t>{"CharacterType":3,"CardId":141015,"Point":4,"AttrId":21029}</t>
  </si>
  <si>
    <t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t>
  </si>
  <si>
    <t>"AttrId":22030</t>
  </si>
  <si>
    <t>{"CharacterType":3,"CardId":141011,"Point":0,"AttrId":22030}</t>
  </si>
  <si>
    <t>{"CharacterType":3,"CardId":140109,"Point":1,"AttrId":22030}</t>
  </si>
  <si>
    <t>"AttrId":23030</t>
  </si>
  <si>
    <t>{"CharacterType":3,"CardId":140111,"Point":2,"AttrId":23030}</t>
  </si>
  <si>
    <t>"AttrId":21030</t>
  </si>
  <si>
    <t>{"CharacterType":3,"CardId":141006,"Point":3,"AttrId":21030}</t>
  </si>
  <si>
    <t>{"CharacterType":3,"CardId":141015,"Point":4,"AttrId":21030}</t>
  </si>
  <si>
    <t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t>
  </si>
  <si>
    <t>"CardId":140115</t>
  </si>
  <si>
    <t>"AttrId":22031</t>
  </si>
  <si>
    <t>{"CharacterType":3,"CardId":140115,"Point":0,"AttrId":22031}</t>
  </si>
  <si>
    <t>{"CharacterType":3,"CardId":141019,"Point":1,"AttrId":22031}</t>
  </si>
  <si>
    <t>"AttrId":23031</t>
  </si>
  <si>
    <t>{"CharacterType":3,"CardId":140113,"Point":2,"AttrId":23031}</t>
  </si>
  <si>
    <t>"CardId":140116</t>
  </si>
  <si>
    <t>"AttrId":21031</t>
  </si>
  <si>
    <t>{"CharacterType":3,"CardId":140116,"Point":3,"AttrId":21031}</t>
  </si>
  <si>
    <t>{"CharacterType":3,"CardId":141018,"Point":4,"AttrId":21031}</t>
  </si>
  <si>
    <t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t>
  </si>
  <si>
    <t>"AttrId":22032</t>
  </si>
  <si>
    <t>{"CharacterType":3,"CardId":140104,"Point":0,"AttrId":22032}</t>
  </si>
  <si>
    <t>{"CharacterType":3,"CardId":140101,"Point":1,"AttrId":22032}</t>
  </si>
  <si>
    <t>"AttrId":23032</t>
  </si>
  <si>
    <t>{"CharacterType":3,"CardId":141003,"Point":2,"AttrId":23032}</t>
  </si>
  <si>
    <t>"AttrId":21032</t>
  </si>
  <si>
    <t>{"CharacterType":3,"CardId":141001,"Point":3,"AttrId":21032}</t>
  </si>
  <si>
    <t>{"CharacterType":3,"CardId":140103,"Point":4,"AttrId":21032}</t>
  </si>
  <si>
    <t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t>
  </si>
  <si>
    <t>"AttrId":22033</t>
  </si>
  <si>
    <t>{"CharacterType":3,"CardId":140108,"Point":0,"AttrId":22033}</t>
  </si>
  <si>
    <t>{"CharacterType":3,"CardId":140106,"Point":1,"AttrId":22033}</t>
  </si>
  <si>
    <t>"AttrId":23033</t>
  </si>
  <si>
    <t>{"CharacterType":3,"CardId":141009,"Point":2,"AttrId":23033}</t>
  </si>
  <si>
    <t>"AttrId":21033</t>
  </si>
  <si>
    <t>{"CharacterType":3,"CardId":140105,"Point":3,"AttrId":21033}</t>
  </si>
  <si>
    <t>{"CharacterType":3,"CardId":141008,"Point":4,"AttrId":21033}</t>
  </si>
  <si>
    <t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t>
  </si>
  <si>
    <t>"AttrId":22034</t>
  </si>
  <si>
    <t>{"CharacterType":3,"CardId":141011,"Point":0,"AttrId":22034}</t>
  </si>
  <si>
    <t>{"CharacterType":3,"CardId":140113,"Point":1,"AttrId":22034}</t>
  </si>
  <si>
    <t>"AttrId":23034</t>
  </si>
  <si>
    <t>{"CharacterType":3,"CardId":141006,"Point":2,"AttrId":23034}</t>
  </si>
  <si>
    <t>"AttrId":21034</t>
  </si>
  <si>
    <t>{"CharacterType":3,"CardId":141018,"Point":3,"AttrId":21034}</t>
  </si>
  <si>
    <t>{"CharacterType":3,"CardId":141015,"Point":4,"AttrId":21034}</t>
  </si>
  <si>
    <t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t>
  </si>
  <si>
    <t>"AttrId":22035</t>
  </si>
  <si>
    <t>{"CharacterType":3,"CardId":141011,"Point":0,"AttrId":22035}</t>
  </si>
  <si>
    <t>{"CharacterType":3,"CardId":140109,"Point":1,"AttrId":22035}</t>
  </si>
  <si>
    <t>"AttrId":23035</t>
  </si>
  <si>
    <t>{"CharacterType":3,"CardId":140111,"Point":2,"AttrId":23035}</t>
  </si>
  <si>
    <t>"AttrId":21035</t>
  </si>
  <si>
    <t>{"CharacterType":3,"CardId":141006,"Point":3,"AttrId":21035}</t>
  </si>
  <si>
    <t>{"CharacterType":3,"CardId":141015,"Point":4,"AttrId":21035}</t>
  </si>
  <si>
    <t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t>
  </si>
  <si>
    <t>"AttrId":22036</t>
  </si>
  <si>
    <t>{"CharacterType":3,"CardId":140104,"Point":0,"AttrId":22036}</t>
  </si>
  <si>
    <t>{"CharacterType":3,"CardId":140101,"Point":1,"AttrId":22036}</t>
  </si>
  <si>
    <t>"AttrId":23036</t>
  </si>
  <si>
    <t>{"CharacterType":3,"CardId":141003,"Point":2,"AttrId":23036}</t>
  </si>
  <si>
    <t>"AttrId":21036</t>
  </si>
  <si>
    <t>{"CharacterType":3,"CardId":141001,"Point":3,"AttrId":21036}</t>
  </si>
  <si>
    <t>{"CharacterType":3,"CardId":140103,"Point":4,"AttrId":21036}</t>
  </si>
  <si>
    <t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t>
  </si>
  <si>
    <t>"AttrId":22037</t>
  </si>
  <si>
    <t>{"CharacterType":3,"CardId":140115,"Point":0,"AttrId":22037}</t>
  </si>
  <si>
    <t>{"CharacterType":3,"CardId":141019,"Point":1,"AttrId":22037}</t>
  </si>
  <si>
    <t>"AttrId":23037</t>
  </si>
  <si>
    <t>{"CharacterType":3,"CardId":140113,"Point":2,"AttrId":23037}</t>
  </si>
  <si>
    <t>"AttrId":21037</t>
  </si>
  <si>
    <t>{"CharacterType":3,"CardId":140116,"Point":3,"AttrId":21037}</t>
  </si>
  <si>
    <t>{"CharacterType":3,"CardId":141018,"Point":4,"AttrId":21037}</t>
  </si>
  <si>
    <t>新手1025分1</t>
    <phoneticPr fontId="2" type="noConversion"/>
  </si>
  <si>
    <t>新手1025分2</t>
    <phoneticPr fontId="2" type="noConversion"/>
  </si>
  <si>
    <t>新手1050分1</t>
    <phoneticPr fontId="2" type="noConversion"/>
  </si>
  <si>
    <t>新手1050分2</t>
    <phoneticPr fontId="2" type="noConversion"/>
  </si>
  <si>
    <t>新手1075分1</t>
    <phoneticPr fontId="2" type="noConversion"/>
  </si>
  <si>
    <t>新手1075分2</t>
    <phoneticPr fontId="2" type="noConversion"/>
  </si>
  <si>
    <t>新手1150分1</t>
    <phoneticPr fontId="2" type="noConversion"/>
  </si>
  <si>
    <t>新手1150分2</t>
    <phoneticPr fontId="2" type="noConversion"/>
  </si>
  <si>
    <t>新手1225分1</t>
    <phoneticPr fontId="2" type="noConversion"/>
  </si>
  <si>
    <t>新手1225分2</t>
    <phoneticPr fontId="2" type="noConversion"/>
  </si>
  <si>
    <t>新手1300分1</t>
    <phoneticPr fontId="2" type="noConversion"/>
  </si>
  <si>
    <t>新手1300分2</t>
    <phoneticPr fontId="2" type="noConversion"/>
  </si>
  <si>
    <t>新手1375分1</t>
    <phoneticPr fontId="2" type="noConversion"/>
  </si>
  <si>
    <t>新手1450分</t>
    <phoneticPr fontId="2" type="noConversion"/>
  </si>
  <si>
    <t>新手1375分2</t>
    <phoneticPr fontId="2" type="noConversion"/>
  </si>
  <si>
    <t>新手1450分1</t>
    <phoneticPr fontId="2" type="noConversion"/>
  </si>
  <si>
    <t>新手1450分2</t>
    <phoneticPr fontId="2" type="noConversion"/>
  </si>
  <si>
    <t>新手1500分1</t>
    <phoneticPr fontId="2" type="noConversion"/>
  </si>
  <si>
    <t>新手1500分2</t>
    <phoneticPr fontId="2" type="noConversion"/>
  </si>
  <si>
    <t>新手1550分1</t>
    <phoneticPr fontId="2" type="noConversion"/>
  </si>
  <si>
    <t>新手1550分2</t>
    <phoneticPr fontId="2" type="noConversion"/>
  </si>
  <si>
    <t>新手1600分1</t>
    <phoneticPr fontId="2" type="noConversion"/>
  </si>
  <si>
    <t>新手1600分2</t>
    <phoneticPr fontId="2" type="noConversion"/>
  </si>
  <si>
    <t>新手1750分1</t>
    <phoneticPr fontId="2" type="noConversion"/>
  </si>
  <si>
    <t>新手1750分2</t>
    <phoneticPr fontId="2" type="noConversion"/>
  </si>
  <si>
    <t>正式1000分1</t>
    <phoneticPr fontId="2" type="noConversion"/>
  </si>
  <si>
    <t>正式1000分2</t>
    <phoneticPr fontId="2" type="noConversion"/>
  </si>
  <si>
    <t>正式1050分1</t>
    <phoneticPr fontId="2" type="noConversion"/>
  </si>
  <si>
    <t>正式1050分2</t>
    <phoneticPr fontId="2" type="noConversion"/>
  </si>
  <si>
    <t>正式1150分1</t>
    <phoneticPr fontId="2" type="noConversion"/>
  </si>
  <si>
    <t>正式1150分2</t>
    <phoneticPr fontId="2" type="noConversion"/>
  </si>
  <si>
    <t>正式1300分1</t>
    <phoneticPr fontId="2" type="noConversion"/>
  </si>
  <si>
    <t>正式1300分2</t>
    <phoneticPr fontId="2" type="noConversion"/>
  </si>
  <si>
    <t>正式1450分1</t>
    <phoneticPr fontId="2" type="noConversion"/>
  </si>
  <si>
    <t>正式1450分2</t>
    <phoneticPr fontId="2" type="noConversion"/>
  </si>
  <si>
    <t>正式1600分1</t>
    <phoneticPr fontId="2" type="noConversion"/>
  </si>
  <si>
    <t>正式1600分2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</si>
</sst>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</fonts>
  <fills count="11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A9A3BF"/>
        <bgColor indexed="64"/>
      </patternFill>
    </fill>
  </fills>
  <borders count="3">
    <border>
      <left/>
      <right/>
      <top/>
      <bottom/>
      <diagonal/>
    </border>
    <border>
      <left style="thin">
        <color rgb="FF91ABDF"/>
      </left>
      <right style="thin">
        <color rgb="FF91ABDF"/>
      </right>
      <top style="thin">
        <color rgb="FF91ABDF"/>
      </top>
      <bottom style="thin">
        <color rgb="FF91ABD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4" fillId="0" borderId="0" xfId="1" applyAlignment="1">
      <alignment horizontal="center" vertical="center"/>
    </xf>
    <xf numFmtId="0" fontId="4" fillId="4" borderId="2" xfId="1" applyFill="1" applyBorder="1" applyAlignment="1">
      <alignment horizontal="center" vertical="center"/>
    </xf>
    <xf numFmtId="0" fontId="4" fillId="6" borderId="2" xfId="1" applyFill="1" applyBorder="1" applyAlignment="1">
      <alignment horizontal="center" vertical="center"/>
    </xf>
    <xf numFmtId="0" fontId="4" fillId="7" borderId="2" xfId="1" applyFill="1" applyBorder="1" applyAlignment="1">
      <alignment horizontal="center" vertical="center"/>
    </xf>
    <xf numFmtId="0" fontId="4" fillId="8" borderId="2" xfId="1" applyFill="1" applyBorder="1" applyAlignment="1">
      <alignment horizontal="center" vertical="center"/>
    </xf>
    <xf numFmtId="0" fontId="4" fillId="0" borderId="0" xfId="1" applyAlignment="1">
      <alignment horizontal="left" vertical="center"/>
    </xf>
    <xf numFmtId="0" fontId="4" fillId="5" borderId="0" xfId="1" applyFill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7" borderId="2" xfId="1" applyFill="1" applyBorder="1" applyAlignment="1">
      <alignment horizontal="center" vertical="center"/>
    </xf>
    <xf numFmtId="0" fontId="4" fillId="5" borderId="2" xfId="1" applyFill="1" applyBorder="1" applyAlignment="1">
      <alignment horizontal="center" vertical="center"/>
    </xf>
    <xf numFmtId="0" fontId="4" fillId="4" borderId="2" xfId="1" applyFill="1" applyBorder="1" applyAlignment="1">
      <alignment horizontal="center" vertical="center"/>
    </xf>
    <xf numFmtId="0" fontId="4" fillId="6" borderId="2" xfId="1" applyFill="1" applyBorder="1" applyAlignment="1">
      <alignment horizontal="center" vertical="center"/>
    </xf>
  </cellXfs>
  <cellStyles count="2">
    <cellStyle name="常规" xfId="0" builtinId="0"/>
    <cellStyle name="常规 2" xfId="1" xr:uid="{449205F0-6D91-4144-BAFC-9FDE6A99B6B9}"/>
  </cellStyles>
  <dxfs count="0"/>
  <tableStyles count="0" defaultTableStyle="TableStyleMedium2" defaultPivotStyle="PivotStyleLight16"/>
  <colors>
    <mruColors>
      <color rgb="FFA9A3B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haracterBasicConfi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配置"/>
      <sheetName val="中转"/>
    </sheetNames>
    <sheetDataSet>
      <sheetData sheetId="0">
        <row r="1">
          <cell r="B1" t="str">
            <v>CharacterId</v>
          </cell>
        </row>
        <row r="8">
          <cell r="B8">
            <v>41004</v>
          </cell>
          <cell r="D8" t="str">
            <v>黄蜂剃刀</v>
          </cell>
        </row>
        <row r="9">
          <cell r="B9">
            <v>100004</v>
          </cell>
          <cell r="D9" t="str">
            <v>警轿车-木桩</v>
          </cell>
        </row>
        <row r="10">
          <cell r="B10">
            <v>140001</v>
          </cell>
          <cell r="D10" t="str">
            <v>黑大面包警察-木桩</v>
          </cell>
        </row>
        <row r="11">
          <cell r="B11">
            <v>140002</v>
          </cell>
          <cell r="D11" t="str">
            <v>毒蝎女王</v>
          </cell>
        </row>
        <row r="12">
          <cell r="B12">
            <v>140003</v>
          </cell>
          <cell r="D12"/>
        </row>
        <row r="13">
          <cell r="B13">
            <v>140004</v>
          </cell>
          <cell r="D13"/>
        </row>
        <row r="14">
          <cell r="B14">
            <v>140101</v>
          </cell>
          <cell r="D14" t="str">
            <v>噜噜</v>
          </cell>
        </row>
        <row r="15">
          <cell r="B15">
            <v>140102</v>
          </cell>
          <cell r="D15"/>
        </row>
        <row r="16">
          <cell r="B16">
            <v>140103</v>
          </cell>
          <cell r="D16" t="str">
            <v>阿德</v>
          </cell>
        </row>
        <row r="17">
          <cell r="B17">
            <v>140104</v>
          </cell>
          <cell r="D17" t="str">
            <v>狮子</v>
          </cell>
        </row>
        <row r="18">
          <cell r="B18">
            <v>140105</v>
          </cell>
          <cell r="D18" t="str">
            <v>罗万</v>
          </cell>
        </row>
        <row r="19">
          <cell r="B19">
            <v>140106</v>
          </cell>
          <cell r="D19" t="str">
            <v>米瑞尔</v>
          </cell>
        </row>
        <row r="20">
          <cell r="B20">
            <v>140107</v>
          </cell>
          <cell r="D20" t="str">
            <v>狮子</v>
          </cell>
        </row>
        <row r="21">
          <cell r="B21">
            <v>140108</v>
          </cell>
          <cell r="D21" t="str">
            <v>卢修斯</v>
          </cell>
        </row>
        <row r="22">
          <cell r="B22">
            <v>140109</v>
          </cell>
          <cell r="D22" t="str">
            <v>尼汝</v>
          </cell>
        </row>
        <row r="23">
          <cell r="B23">
            <v>140110</v>
          </cell>
          <cell r="D23"/>
        </row>
        <row r="24">
          <cell r="B24">
            <v>140111</v>
          </cell>
          <cell r="D24" t="str">
            <v>波尼</v>
          </cell>
        </row>
        <row r="25">
          <cell r="B25">
            <v>140112</v>
          </cell>
          <cell r="D25" t="str">
            <v>尼汝</v>
          </cell>
        </row>
        <row r="26">
          <cell r="B26">
            <v>140113</v>
          </cell>
          <cell r="D26" t="str">
            <v>埃隆</v>
          </cell>
        </row>
        <row r="27">
          <cell r="B27">
            <v>140114</v>
          </cell>
          <cell r="D27" t="str">
            <v>波尼</v>
          </cell>
        </row>
        <row r="28">
          <cell r="B28">
            <v>140115</v>
          </cell>
          <cell r="D28" t="str">
            <v>婆婆</v>
          </cell>
        </row>
        <row r="29">
          <cell r="B29">
            <v>140116</v>
          </cell>
          <cell r="D29" t="str">
            <v>伊温</v>
          </cell>
        </row>
        <row r="30">
          <cell r="B30">
            <v>141001</v>
          </cell>
          <cell r="D30" t="str">
            <v>阿薰和懵懵</v>
          </cell>
        </row>
        <row r="31">
          <cell r="B31">
            <v>141002</v>
          </cell>
          <cell r="D31" t="str">
            <v>婆婆</v>
          </cell>
        </row>
        <row r="32">
          <cell r="B32">
            <v>141003</v>
          </cell>
          <cell r="D32" t="str">
            <v>卡卡</v>
          </cell>
        </row>
        <row r="33">
          <cell r="B33">
            <v>141004</v>
          </cell>
          <cell r="D33" t="str">
            <v>阿薰和懵懵</v>
          </cell>
        </row>
        <row r="34">
          <cell r="B34">
            <v>141005</v>
          </cell>
          <cell r="D34"/>
        </row>
        <row r="35">
          <cell r="B35">
            <v>141006</v>
          </cell>
          <cell r="D35" t="str">
            <v>雪女</v>
          </cell>
        </row>
        <row r="36">
          <cell r="B36">
            <v>141007</v>
          </cell>
          <cell r="D36"/>
        </row>
        <row r="37">
          <cell r="B37">
            <v>141008</v>
          </cell>
          <cell r="D37" t="str">
            <v>维纶</v>
          </cell>
        </row>
        <row r="38">
          <cell r="B38">
            <v>141009</v>
          </cell>
          <cell r="D38" t="str">
            <v>水法</v>
          </cell>
        </row>
        <row r="39">
          <cell r="B39">
            <v>141010</v>
          </cell>
          <cell r="D39"/>
        </row>
        <row r="40">
          <cell r="B40">
            <v>141011</v>
          </cell>
          <cell r="D40" t="str">
            <v>骨王</v>
          </cell>
        </row>
        <row r="41">
          <cell r="B41">
            <v>141012</v>
          </cell>
          <cell r="D41" t="str">
            <v>水法</v>
          </cell>
        </row>
        <row r="42">
          <cell r="B42">
            <v>141013</v>
          </cell>
          <cell r="D42"/>
        </row>
        <row r="43">
          <cell r="B43">
            <v>141014</v>
          </cell>
          <cell r="D43" t="str">
            <v>骨王</v>
          </cell>
        </row>
        <row r="44">
          <cell r="B44">
            <v>141015</v>
          </cell>
          <cell r="D44" t="str">
            <v>骨蛇</v>
          </cell>
        </row>
        <row r="45">
          <cell r="B45">
            <v>141016</v>
          </cell>
          <cell r="D45"/>
        </row>
        <row r="46">
          <cell r="B46">
            <v>141017</v>
          </cell>
          <cell r="D46"/>
        </row>
        <row r="47">
          <cell r="B47">
            <v>141018</v>
          </cell>
          <cell r="D47" t="str">
            <v>老羊</v>
          </cell>
        </row>
        <row r="48">
          <cell r="B48">
            <v>141019</v>
          </cell>
          <cell r="D48" t="str">
            <v>大树</v>
          </cell>
        </row>
        <row r="49">
          <cell r="B49">
            <v>141020</v>
          </cell>
          <cell r="D49"/>
        </row>
        <row r="50">
          <cell r="B50">
            <v>141018</v>
          </cell>
          <cell r="D50" t="str">
            <v>老羊</v>
          </cell>
        </row>
        <row r="51">
          <cell r="B51">
            <v>143001</v>
          </cell>
          <cell r="D51" t="str">
            <v>泥路狂徒</v>
          </cell>
        </row>
        <row r="52">
          <cell r="B52">
            <v>143002</v>
          </cell>
          <cell r="D52" t="str">
            <v>废城蛮牛</v>
          </cell>
        </row>
        <row r="53">
          <cell r="B53">
            <v>143003</v>
          </cell>
          <cell r="D53" t="str">
            <v>街头恶霸</v>
          </cell>
        </row>
        <row r="54">
          <cell r="B54">
            <v>143004</v>
          </cell>
          <cell r="D54" t="str">
            <v>铁面疯狗</v>
          </cell>
        </row>
        <row r="55">
          <cell r="B55">
            <v>143005</v>
          </cell>
          <cell r="D55" t="str">
            <v>救援先锋</v>
          </cell>
        </row>
        <row r="56">
          <cell r="B56">
            <v>143003</v>
          </cell>
          <cell r="D56" t="str">
            <v>街头恶霸</v>
          </cell>
        </row>
        <row r="57">
          <cell r="B57">
            <v>101</v>
          </cell>
          <cell r="D57" t="str">
            <v>运钞车</v>
          </cell>
        </row>
        <row r="58">
          <cell r="B58">
            <v>1001</v>
          </cell>
          <cell r="D58" t="str">
            <v>运钞车</v>
          </cell>
        </row>
        <row r="59">
          <cell r="B59">
            <v>1002</v>
          </cell>
          <cell r="D59" t="str">
            <v>运钞车</v>
          </cell>
        </row>
        <row r="60">
          <cell r="B60">
            <v>50001</v>
          </cell>
          <cell r="D60" t="str">
            <v>警轿车</v>
          </cell>
        </row>
        <row r="61">
          <cell r="B61">
            <v>50002</v>
          </cell>
          <cell r="D61" t="str">
            <v>红色涂鸦</v>
          </cell>
        </row>
        <row r="62">
          <cell r="B62">
            <v>50003</v>
          </cell>
          <cell r="D62" t="str">
            <v>黄色涂鸦</v>
          </cell>
        </row>
        <row r="63">
          <cell r="B63">
            <v>50004</v>
          </cell>
          <cell r="D63" t="str">
            <v>紫色涂鸦</v>
          </cell>
        </row>
        <row r="64">
          <cell r="B64">
            <v>50005</v>
          </cell>
          <cell r="D64" t="str">
            <v>黑车</v>
          </cell>
        </row>
        <row r="65">
          <cell r="B65">
            <v>50006</v>
          </cell>
          <cell r="D65" t="str">
            <v>拖拉机</v>
          </cell>
        </row>
        <row r="66">
          <cell r="B66">
            <v>50007</v>
          </cell>
          <cell r="D66" t="str">
            <v>箱车</v>
          </cell>
        </row>
        <row r="67">
          <cell r="B67">
            <v>50008</v>
          </cell>
          <cell r="D67" t="str">
            <v>敞篷跑车</v>
          </cell>
        </row>
        <row r="68">
          <cell r="B68">
            <v>50009</v>
          </cell>
          <cell r="D68" t="str">
            <v>黑面包</v>
          </cell>
        </row>
        <row r="69">
          <cell r="B69">
            <v>50010</v>
          </cell>
          <cell r="D69" t="str">
            <v>面包警车</v>
          </cell>
        </row>
        <row r="70">
          <cell r="B70">
            <v>50011</v>
          </cell>
          <cell r="D70" t="str">
            <v>蓝轿</v>
          </cell>
        </row>
        <row r="71">
          <cell r="B71">
            <v>50012</v>
          </cell>
          <cell r="D71" t="str">
            <v>橘轿</v>
          </cell>
        </row>
        <row r="72">
          <cell r="B72">
            <v>50013</v>
          </cell>
          <cell r="D72" t="str">
            <v>灰轿</v>
          </cell>
        </row>
        <row r="73">
          <cell r="B73">
            <v>50014</v>
          </cell>
          <cell r="D73" t="str">
            <v>白轿</v>
          </cell>
        </row>
        <row r="74">
          <cell r="B74">
            <v>50015</v>
          </cell>
          <cell r="D74" t="str">
            <v>蓝轿双白条</v>
          </cell>
        </row>
        <row r="75">
          <cell r="B75">
            <v>50016</v>
          </cell>
          <cell r="D75" t="str">
            <v>绿轿双白条</v>
          </cell>
        </row>
        <row r="76">
          <cell r="B76">
            <v>50017</v>
          </cell>
          <cell r="D76" t="str">
            <v>黑大面包警察</v>
          </cell>
        </row>
        <row r="77">
          <cell r="B77">
            <v>50018</v>
          </cell>
          <cell r="D77" t="str">
            <v>红色小面包</v>
          </cell>
        </row>
        <row r="78">
          <cell r="B78">
            <v>50019</v>
          </cell>
          <cell r="D78" t="str">
            <v>黄越野</v>
          </cell>
        </row>
        <row r="79">
          <cell r="B79">
            <v>50020</v>
          </cell>
          <cell r="D79" t="str">
            <v>粉轿</v>
          </cell>
        </row>
        <row r="80">
          <cell r="B80">
            <v>50021</v>
          </cell>
          <cell r="D80" t="str">
            <v>蓝轿</v>
          </cell>
        </row>
        <row r="81">
          <cell r="B81">
            <v>50022</v>
          </cell>
          <cell r="D81" t="str">
            <v>天蓝轿</v>
          </cell>
        </row>
        <row r="82">
          <cell r="B82">
            <v>50023</v>
          </cell>
          <cell r="D82" t="str">
            <v>黄轿</v>
          </cell>
        </row>
        <row r="83">
          <cell r="B83">
            <v>50024</v>
          </cell>
          <cell r="D83" t="str">
            <v>炸鸡车</v>
          </cell>
        </row>
        <row r="84">
          <cell r="B84">
            <v>50025</v>
          </cell>
          <cell r="D84" t="str">
            <v>大半挂</v>
          </cell>
        </row>
        <row r="85">
          <cell r="B85">
            <v>50026</v>
          </cell>
          <cell r="D85" t="str">
            <v>狗车</v>
          </cell>
        </row>
        <row r="86">
          <cell r="B86">
            <v>50027</v>
          </cell>
          <cell r="D86" t="str">
            <v>运钞车（改色）</v>
          </cell>
        </row>
        <row r="87">
          <cell r="B87">
            <v>50028</v>
          </cell>
          <cell r="D87" t="str">
            <v>加长轿车</v>
          </cell>
        </row>
        <row r="88">
          <cell r="B88">
            <v>50029</v>
          </cell>
          <cell r="D88" t="str">
            <v>警摩托</v>
          </cell>
        </row>
        <row r="89">
          <cell r="B89">
            <v>50030</v>
          </cell>
          <cell r="D89" t="str">
            <v>绿摩托</v>
          </cell>
        </row>
        <row r="90">
          <cell r="B90">
            <v>50031</v>
          </cell>
          <cell r="D90" t="str">
            <v>白摩托</v>
          </cell>
        </row>
        <row r="91">
          <cell r="B91">
            <v>50032</v>
          </cell>
          <cell r="D91" t="str">
            <v>红白肌肉</v>
          </cell>
        </row>
        <row r="92">
          <cell r="B92">
            <v>50033</v>
          </cell>
          <cell r="D92" t="str">
            <v>av车</v>
          </cell>
        </row>
        <row r="93">
          <cell r="B93">
            <v>50034</v>
          </cell>
          <cell r="D93" t="str">
            <v>1.25倍版黑金典范</v>
          </cell>
        </row>
        <row r="94">
          <cell r="B94">
            <v>50032</v>
          </cell>
          <cell r="D94" t="str">
            <v>红白肌肉</v>
          </cell>
        </row>
        <row r="95">
          <cell r="B95">
            <v>70001</v>
          </cell>
          <cell r="D95" t="str">
            <v>飞天巨眼</v>
          </cell>
        </row>
        <row r="96">
          <cell r="B96">
            <v>70002</v>
          </cell>
          <cell r="D96" t="str">
            <v>机械狗</v>
          </cell>
        </row>
        <row r="97">
          <cell r="B97">
            <v>70003</v>
          </cell>
          <cell r="D97" t="str">
            <v>蝎子</v>
          </cell>
        </row>
        <row r="98">
          <cell r="B98">
            <v>71003</v>
          </cell>
          <cell r="D98" t="str">
            <v>蝎子</v>
          </cell>
        </row>
        <row r="99">
          <cell r="B99">
            <v>72003</v>
          </cell>
          <cell r="D99" t="str">
            <v>蝎子</v>
          </cell>
        </row>
        <row r="100">
          <cell r="B100">
            <v>73003</v>
          </cell>
          <cell r="D100" t="str">
            <v>蝎子</v>
          </cell>
        </row>
        <row r="101">
          <cell r="B101">
            <v>74003</v>
          </cell>
          <cell r="D101" t="str">
            <v>蝎子</v>
          </cell>
        </row>
        <row r="102">
          <cell r="B102">
            <v>75003</v>
          </cell>
          <cell r="D102" t="str">
            <v>蝎子</v>
          </cell>
        </row>
        <row r="103">
          <cell r="B103">
            <v>7000301</v>
          </cell>
          <cell r="D103" t="str">
            <v>蝎子-召唤物</v>
          </cell>
        </row>
        <row r="104">
          <cell r="B104">
            <v>70004</v>
          </cell>
          <cell r="D104" t="str">
            <v>沙虫</v>
          </cell>
        </row>
        <row r="105">
          <cell r="B105">
            <v>75003</v>
          </cell>
          <cell r="D105" t="str">
            <v>蝎子</v>
          </cell>
        </row>
        <row r="106">
          <cell r="B106">
            <v>7000301</v>
          </cell>
          <cell r="D106" t="str">
            <v>蝎子-召唤物</v>
          </cell>
        </row>
        <row r="107">
          <cell r="B107">
            <v>70004</v>
          </cell>
          <cell r="D107" t="str">
            <v>沙虫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11"/>
  <sheetViews>
    <sheetView tabSelected="1" zoomScaleNormal="100" workbookViewId="0">
      <pane xSplit="4" ySplit="5" topLeftCell="E211" activePane="bottomRight" state="frozen"/>
      <selection pane="topRight" activeCell="E1" sqref="E1"/>
      <selection pane="bottomLeft" activeCell="A6" sqref="A6"/>
      <selection pane="bottomRight" activeCell="K223" sqref="K223"/>
    </sheetView>
  </sheetViews>
  <sheetFormatPr defaultColWidth="9" defaultRowHeight="13.5" x14ac:dyDescent="0.15"/>
  <cols>
    <col min="1" max="1" width="14.25" style="3" bestFit="1" customWidth="1"/>
    <col min="2" max="4" width="15.875" style="3" customWidth="1"/>
    <col min="5" max="6" width="18.75" style="3" customWidth="1"/>
    <col min="7" max="15" width="15.875" style="3" customWidth="1"/>
    <col min="16" max="16384" width="9" style="1"/>
  </cols>
  <sheetData>
    <row r="1" spans="1:15" x14ac:dyDescent="0.15">
      <c r="A1" s="4" t="s">
        <v>0</v>
      </c>
      <c r="B1" s="4" t="s">
        <v>15</v>
      </c>
      <c r="C1" s="4" t="s">
        <v>93</v>
      </c>
      <c r="D1" s="6" t="s">
        <v>12</v>
      </c>
      <c r="E1" s="4" t="s">
        <v>31</v>
      </c>
      <c r="F1" s="4" t="s">
        <v>29</v>
      </c>
      <c r="G1" s="4" t="s">
        <v>19</v>
      </c>
      <c r="H1" s="4" t="s">
        <v>22</v>
      </c>
      <c r="I1" s="4" t="s">
        <v>24</v>
      </c>
      <c r="J1" s="4" t="s">
        <v>26</v>
      </c>
      <c r="K1" s="4" t="s">
        <v>619</v>
      </c>
      <c r="L1" s="4" t="s">
        <v>17</v>
      </c>
      <c r="M1" s="6"/>
      <c r="N1" s="6"/>
      <c r="O1" s="6"/>
    </row>
    <row r="2" spans="1:15" x14ac:dyDescent="0.15">
      <c r="A2" s="4" t="s">
        <v>1</v>
      </c>
      <c r="B2" s="6" t="s">
        <v>11</v>
      </c>
      <c r="C2" s="4" t="s">
        <v>11</v>
      </c>
      <c r="D2" s="6" t="s">
        <v>13</v>
      </c>
      <c r="E2" s="4" t="s">
        <v>33</v>
      </c>
      <c r="F2" s="4" t="s">
        <v>33</v>
      </c>
      <c r="G2" s="4" t="s">
        <v>13</v>
      </c>
      <c r="H2" s="4" t="s">
        <v>13</v>
      </c>
      <c r="I2" s="4" t="s">
        <v>13</v>
      </c>
      <c r="J2" s="4" t="s">
        <v>13</v>
      </c>
      <c r="K2" s="4" t="s">
        <v>11</v>
      </c>
      <c r="L2" s="4" t="s">
        <v>11</v>
      </c>
      <c r="M2" s="6"/>
      <c r="N2" s="6"/>
      <c r="O2" s="6"/>
    </row>
    <row r="3" spans="1:15" x14ac:dyDescent="0.15">
      <c r="A3" s="4" t="s">
        <v>2</v>
      </c>
      <c r="B3" s="5" t="s">
        <v>16</v>
      </c>
      <c r="C3" s="5" t="s">
        <v>94</v>
      </c>
      <c r="D3" s="6" t="s">
        <v>14</v>
      </c>
      <c r="E3" s="5" t="s">
        <v>28</v>
      </c>
      <c r="F3" s="5" t="s">
        <v>34</v>
      </c>
      <c r="G3" s="5" t="s">
        <v>20</v>
      </c>
      <c r="H3" s="5" t="s">
        <v>23</v>
      </c>
      <c r="I3" s="5" t="s">
        <v>25</v>
      </c>
      <c r="J3" s="5" t="s">
        <v>27</v>
      </c>
      <c r="K3" s="5" t="s">
        <v>620</v>
      </c>
      <c r="L3" s="4" t="s">
        <v>18</v>
      </c>
      <c r="M3" s="6"/>
      <c r="N3" s="6"/>
      <c r="O3" s="6"/>
    </row>
    <row r="4" spans="1:15" s="2" customFormat="1" ht="92.25" customHeight="1" x14ac:dyDescent="0.15">
      <c r="A4" s="5" t="s">
        <v>3</v>
      </c>
      <c r="B4" s="5" t="s">
        <v>16</v>
      </c>
      <c r="C4" s="5" t="s">
        <v>95</v>
      </c>
      <c r="D4" s="7" t="s">
        <v>14</v>
      </c>
      <c r="E4" s="5" t="s">
        <v>30</v>
      </c>
      <c r="F4" s="5" t="s">
        <v>35</v>
      </c>
      <c r="G4" s="5" t="s">
        <v>21</v>
      </c>
      <c r="H4" s="5" t="s">
        <v>97</v>
      </c>
      <c r="I4" s="5" t="s">
        <v>98</v>
      </c>
      <c r="J4" s="5" t="s">
        <v>99</v>
      </c>
      <c r="K4" s="5" t="s">
        <v>620</v>
      </c>
      <c r="L4" s="5" t="s">
        <v>18</v>
      </c>
      <c r="M4" s="7"/>
      <c r="N4" s="7"/>
      <c r="O4" s="7"/>
    </row>
    <row r="5" spans="1:15" x14ac:dyDescent="0.15">
      <c r="A5" s="18" t="s">
        <v>96</v>
      </c>
      <c r="B5" s="5"/>
      <c r="C5" s="5"/>
      <c r="D5" s="6"/>
      <c r="E5" s="5"/>
      <c r="F5" s="5"/>
      <c r="G5" s="5"/>
      <c r="H5" s="5"/>
      <c r="I5" s="5"/>
      <c r="J5" s="5"/>
      <c r="K5" s="5"/>
      <c r="L5" s="4"/>
      <c r="M5" s="6"/>
      <c r="N5" s="6"/>
      <c r="O5" s="6"/>
    </row>
    <row r="6" spans="1:15" x14ac:dyDescent="0.15">
      <c r="A6" s="3">
        <f>B6</f>
        <v>10100001</v>
      </c>
      <c r="B6" s="3">
        <f>IF(C6=C5,B5+1,C6*100000+1)</f>
        <v>10100001</v>
      </c>
      <c r="C6" s="3">
        <v>101</v>
      </c>
      <c r="D6" s="22" t="s">
        <v>643</v>
      </c>
      <c r="E6" s="3" t="s">
        <v>92</v>
      </c>
      <c r="F6" s="3" t="s">
        <v>50</v>
      </c>
      <c r="G6" s="3" t="s">
        <v>100</v>
      </c>
      <c r="H6" s="3">
        <v>10143003</v>
      </c>
      <c r="I6" s="3">
        <v>110001</v>
      </c>
      <c r="J6" s="3">
        <v>120001</v>
      </c>
      <c r="K6" s="3">
        <f>_xlfn.XLOOKUP(D6,队伍中转!$C$7:$C$117,队伍中转!$A$7:$A$117)</f>
        <v>3000</v>
      </c>
      <c r="L6" s="17" t="str">
        <f>_xlfn.XLOOKUP(D6,队伍中转!$C$7:$C$117,队伍中转!$AC$7:$AC$117)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  <c r="M6" s="8"/>
      <c r="N6" s="8"/>
      <c r="O6" s="8"/>
    </row>
    <row r="7" spans="1:15" x14ac:dyDescent="0.15">
      <c r="A7" s="3">
        <f t="shared" ref="A7:A8" si="0">B7</f>
        <v>10100002</v>
      </c>
      <c r="B7" s="3">
        <f t="shared" ref="B7:B8" si="1">IF(C7=C6,B6+1,C7*100000+1)</f>
        <v>10100002</v>
      </c>
      <c r="C7" s="3">
        <v>101</v>
      </c>
      <c r="D7" s="3" t="s">
        <v>61</v>
      </c>
      <c r="E7" s="3" t="str">
        <f>E6</f>
        <v>[1000,1000]</v>
      </c>
      <c r="F7" s="3" t="str">
        <f>F6</f>
        <v>[-1,-1]</v>
      </c>
      <c r="G7" s="3" t="s">
        <v>101</v>
      </c>
      <c r="H7" s="3">
        <v>10143004</v>
      </c>
      <c r="I7" s="3">
        <f>I6</f>
        <v>110001</v>
      </c>
      <c r="J7" s="3">
        <f>J6</f>
        <v>120001</v>
      </c>
      <c r="K7" s="3">
        <f>_xlfn.XLOOKUP(D7,队伍中转!$C$7:$C$117,队伍中转!$A$7:$A$117)</f>
        <v>3000</v>
      </c>
      <c r="L7" s="17" t="str">
        <f>_xlfn.XLOOKUP(D7,队伍中转!$C$7:$C$117,队伍中转!$AC$7:$AC$117)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  <c r="M7" s="9"/>
      <c r="N7" s="9"/>
      <c r="O7" s="9"/>
    </row>
    <row r="8" spans="1:15" x14ac:dyDescent="0.15">
      <c r="A8" s="3">
        <f t="shared" si="0"/>
        <v>10100003</v>
      </c>
      <c r="B8" s="3">
        <f t="shared" si="1"/>
        <v>10100003</v>
      </c>
      <c r="C8" s="3">
        <v>101</v>
      </c>
      <c r="D8" s="3" t="s">
        <v>61</v>
      </c>
      <c r="E8" s="3" t="str">
        <f t="shared" ref="E8:F8" si="2">E7</f>
        <v>[1000,1000]</v>
      </c>
      <c r="F8" s="3" t="str">
        <f t="shared" si="2"/>
        <v>[-1,-1]</v>
      </c>
      <c r="G8" s="3" t="s">
        <v>102</v>
      </c>
      <c r="H8" s="3">
        <v>10143005</v>
      </c>
      <c r="I8" s="3">
        <f t="shared" ref="I8:I46" si="3">I7</f>
        <v>110001</v>
      </c>
      <c r="J8" s="3">
        <f t="shared" ref="J8:J46" si="4">J7</f>
        <v>120001</v>
      </c>
      <c r="K8" s="3">
        <f>_xlfn.XLOOKUP(D8,队伍中转!$C$7:$C$117,队伍中转!$A$7:$A$117)</f>
        <v>3000</v>
      </c>
      <c r="L8" s="17" t="str">
        <f>_xlfn.XLOOKUP(D8,队伍中转!$C$7:$C$117,队伍中转!$AC$7:$AC$117)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</row>
    <row r="9" spans="1:15" x14ac:dyDescent="0.15">
      <c r="A9" s="3">
        <f t="shared" ref="A9:A10" si="5">B9</f>
        <v>10100004</v>
      </c>
      <c r="B9" s="3">
        <f t="shared" ref="B9:B46" si="6">IF(C9=C8,B8+1,C9*100000+1)</f>
        <v>10100004</v>
      </c>
      <c r="C9" s="3">
        <v>101</v>
      </c>
      <c r="D9" s="3" t="s">
        <v>61</v>
      </c>
      <c r="E9" s="3" t="str">
        <f>E8</f>
        <v>[1000,1000]</v>
      </c>
      <c r="F9" s="3" t="str">
        <f>F8</f>
        <v>[-1,-1]</v>
      </c>
      <c r="G9" s="3" t="s">
        <v>103</v>
      </c>
      <c r="H9" s="3">
        <v>10143004</v>
      </c>
      <c r="I9" s="3">
        <f>I8</f>
        <v>110001</v>
      </c>
      <c r="J9" s="3">
        <f>J8</f>
        <v>120001</v>
      </c>
      <c r="K9" s="3">
        <f>_xlfn.XLOOKUP(D9,队伍中转!$C$7:$C$117,队伍中转!$A$7:$A$117)</f>
        <v>3000</v>
      </c>
      <c r="L9" s="17" t="str">
        <f>_xlfn.XLOOKUP(D9,队伍中转!$C$7:$C$117,队伍中转!$AC$7:$AC$117)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  <c r="M9" s="9"/>
      <c r="N9" s="9"/>
      <c r="O9" s="9"/>
    </row>
    <row r="10" spans="1:15" x14ac:dyDescent="0.15">
      <c r="A10" s="3">
        <f t="shared" si="5"/>
        <v>10100005</v>
      </c>
      <c r="B10" s="3">
        <f t="shared" si="6"/>
        <v>10100005</v>
      </c>
      <c r="C10" s="3">
        <v>101</v>
      </c>
      <c r="D10" s="3" t="s">
        <v>61</v>
      </c>
      <c r="E10" s="3" t="str">
        <f t="shared" ref="D8:F10" si="7">E9</f>
        <v>[1000,1000]</v>
      </c>
      <c r="F10" s="3" t="str">
        <f t="shared" si="7"/>
        <v>[-1,-1]</v>
      </c>
      <c r="G10" s="3" t="s">
        <v>104</v>
      </c>
      <c r="H10" s="3">
        <v>10143005</v>
      </c>
      <c r="I10" s="3">
        <f t="shared" si="3"/>
        <v>110001</v>
      </c>
      <c r="J10" s="3">
        <f t="shared" si="4"/>
        <v>120001</v>
      </c>
      <c r="K10" s="3">
        <f>_xlfn.XLOOKUP(D10,队伍中转!$C$7:$C$117,队伍中转!$A$7:$A$117)</f>
        <v>3000</v>
      </c>
      <c r="L10" s="17" t="str">
        <f>_xlfn.XLOOKUP(D10,队伍中转!$C$7:$C$117,队伍中转!$AC$7:$AC$117)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</row>
    <row r="11" spans="1:15" x14ac:dyDescent="0.15">
      <c r="A11" s="3">
        <f>B11</f>
        <v>10100006</v>
      </c>
      <c r="B11" s="3">
        <f t="shared" si="6"/>
        <v>10100006</v>
      </c>
      <c r="C11" s="3">
        <v>101</v>
      </c>
      <c r="D11" s="22" t="s">
        <v>622</v>
      </c>
      <c r="E11" s="3" t="s">
        <v>631</v>
      </c>
      <c r="F11" s="3" t="str">
        <f>F8</f>
        <v>[-1,-1]</v>
      </c>
      <c r="G11" s="3" t="s">
        <v>105</v>
      </c>
      <c r="H11" s="3">
        <v>10140101</v>
      </c>
      <c r="I11" s="3">
        <f>I8</f>
        <v>110001</v>
      </c>
      <c r="J11" s="3">
        <f>J8</f>
        <v>120001</v>
      </c>
      <c r="K11" s="3">
        <f>_xlfn.XLOOKUP(D11,队伍中转!$C$7:$C$117,队伍中转!$A$7:$A$117)</f>
        <v>3250</v>
      </c>
      <c r="L11" s="17" t="str">
        <f>_xlfn.XLOOKUP(D11,队伍中转!$C$7:$C$117,队伍中转!$AC$7:$AC$117)</f>
        <v>[{"CharacterType":3,"CardId":141019,"Point":0,"AttrId":22002},{"CharacterType":3,"CardId":140109,"Point":1,"AttrId":22002},{"CharacterType":3,"CardId":141015,"Point":2,"AttrId":23002},{"CharacterType":3,"CardId":141008,"Point":3,"AttrId":21002},{"CharacterType":3,"CardId":140106,"Point":4,"AttrId":21002}]</v>
      </c>
      <c r="M11" s="8"/>
      <c r="N11" s="8"/>
      <c r="O11" s="8"/>
    </row>
    <row r="12" spans="1:15" x14ac:dyDescent="0.15">
      <c r="A12" s="3">
        <f t="shared" ref="A12:A13" si="8">B12</f>
        <v>10100007</v>
      </c>
      <c r="B12" s="3">
        <f t="shared" si="6"/>
        <v>10100007</v>
      </c>
      <c r="C12" s="3">
        <v>101</v>
      </c>
      <c r="D12" s="3" t="s">
        <v>1006</v>
      </c>
      <c r="E12" s="3" t="str">
        <f>E11</f>
        <v>[1001,1025]</v>
      </c>
      <c r="F12" s="3" t="str">
        <f t="shared" ref="F12" si="9">F11</f>
        <v>[-1,-1]</v>
      </c>
      <c r="G12" s="3" t="s">
        <v>106</v>
      </c>
      <c r="H12" s="3">
        <v>10140103</v>
      </c>
      <c r="I12" s="3">
        <f t="shared" si="3"/>
        <v>110001</v>
      </c>
      <c r="J12" s="3">
        <f t="shared" si="4"/>
        <v>120001</v>
      </c>
      <c r="K12" s="3">
        <f>_xlfn.XLOOKUP(D12,队伍中转!$C$7:$C$117,队伍中转!$A$7:$A$117)</f>
        <v>3250</v>
      </c>
      <c r="L12" s="17" t="str">
        <f>_xlfn.XLOOKUP(D12,队伍中转!$C$7:$C$117,队伍中转!$AC$7:$AC$117)</f>
        <v>[{"CharacterType":3,"CardId":141019,"Point":0,"AttrId":22002},{"CharacterType":3,"CardId":140109,"Point":1,"AttrId":22002},{"CharacterType":3,"CardId":141015,"Point":2,"AttrId":23002},{"CharacterType":3,"CardId":141008,"Point":3,"AttrId":21002},{"CharacterType":3,"CardId":140106,"Point":4,"AttrId":21002}]</v>
      </c>
      <c r="M12" s="9"/>
      <c r="N12" s="9"/>
      <c r="O12" s="9"/>
    </row>
    <row r="13" spans="1:15" x14ac:dyDescent="0.15">
      <c r="A13" s="3">
        <f t="shared" si="8"/>
        <v>10100008</v>
      </c>
      <c r="B13" s="3">
        <f t="shared" si="6"/>
        <v>10100008</v>
      </c>
      <c r="C13" s="3">
        <v>101</v>
      </c>
      <c r="D13" s="3" t="s">
        <v>1007</v>
      </c>
      <c r="E13" s="3" t="str">
        <f t="shared" ref="D13:F13" si="10">E12</f>
        <v>[1001,1025]</v>
      </c>
      <c r="F13" s="3" t="str">
        <f t="shared" si="10"/>
        <v>[-1,-1]</v>
      </c>
      <c r="G13" s="3" t="s">
        <v>107</v>
      </c>
      <c r="H13" s="3">
        <v>10140104</v>
      </c>
      <c r="I13" s="3">
        <f t="shared" si="3"/>
        <v>110001</v>
      </c>
      <c r="J13" s="3">
        <f t="shared" si="4"/>
        <v>120001</v>
      </c>
      <c r="K13" s="3">
        <f>_xlfn.XLOOKUP(D13,队伍中转!$C$7:$C$117,队伍中转!$A$7:$A$117)</f>
        <v>3250</v>
      </c>
      <c r="L13" s="17" t="str">
        <f>_xlfn.XLOOKUP(D13,队伍中转!$C$7:$C$117,队伍中转!$AC$7:$AC$117)</f>
        <v>[{"CharacterType":3,"CardId":141019,"Point":0,"AttrId":22002},{"CharacterType":3,"CardId":140109,"Point":1,"AttrId":22002},{"CharacterType":3,"CardId":141015,"Point":2,"AttrId":23002},{"CharacterType":3,"CardId":141008,"Point":3,"AttrId":21002},{"CharacterType":3,"CardId":140106,"Point":4,"AttrId":21002}]</v>
      </c>
    </row>
    <row r="14" spans="1:15" x14ac:dyDescent="0.15">
      <c r="A14" s="3">
        <f t="shared" ref="A14:A16" si="11">B14</f>
        <v>10100009</v>
      </c>
      <c r="B14" s="3">
        <f t="shared" si="6"/>
        <v>10100009</v>
      </c>
      <c r="C14" s="3">
        <v>101</v>
      </c>
      <c r="D14" s="22" t="s">
        <v>627</v>
      </c>
      <c r="E14" s="3" t="s">
        <v>632</v>
      </c>
      <c r="F14" s="3" t="str">
        <f t="shared" ref="F14" si="12">F13</f>
        <v>[-1,-1]</v>
      </c>
      <c r="G14" s="3" t="s">
        <v>108</v>
      </c>
      <c r="H14" s="3">
        <v>10140105</v>
      </c>
      <c r="I14" s="3">
        <f t="shared" si="3"/>
        <v>110001</v>
      </c>
      <c r="J14" s="3">
        <f t="shared" si="4"/>
        <v>120001</v>
      </c>
      <c r="K14" s="3">
        <f>_xlfn.XLOOKUP(D14,队伍中转!$C$7:$C$117,队伍中转!$A$7:$A$117)</f>
        <v>3500</v>
      </c>
      <c r="L14" s="17" t="str">
        <f>_xlfn.XLOOKUP(D14,队伍中转!$C$7:$C$117,队伍中转!$AC$7:$AC$117)</f>
        <v>[{"CharacterType":3,"CardId":141015,"Point":0,"AttrId":22003},{"CharacterType":3,"CardId":141019,"Point":1,"AttrId":22003},{"CharacterType":3,"CardId":141018,"Point":2,"AttrId":23003},{"CharacterType":3,"CardId":140111,"Point":3,"AttrId":21003},{"CharacterType":3,"CardId":140106,"Point":4,"AttrId":21003}]</v>
      </c>
    </row>
    <row r="15" spans="1:15" x14ac:dyDescent="0.15">
      <c r="A15" s="3">
        <f t="shared" si="11"/>
        <v>10100010</v>
      </c>
      <c r="B15" s="3">
        <f t="shared" si="6"/>
        <v>10100010</v>
      </c>
      <c r="C15" s="3">
        <v>101</v>
      </c>
      <c r="D15" s="3" t="s">
        <v>1008</v>
      </c>
      <c r="E15" s="3" t="str">
        <f>E14</f>
        <v>[1026,1050]</v>
      </c>
      <c r="F15" s="3" t="str">
        <f t="shared" ref="F15" si="13">F14</f>
        <v>[-1,-1]</v>
      </c>
      <c r="G15" s="3" t="s">
        <v>109</v>
      </c>
      <c r="H15" s="3">
        <v>10140106</v>
      </c>
      <c r="I15" s="3">
        <f t="shared" si="3"/>
        <v>110001</v>
      </c>
      <c r="J15" s="3">
        <f t="shared" si="4"/>
        <v>120001</v>
      </c>
      <c r="K15" s="3">
        <f>_xlfn.XLOOKUP(D15,队伍中转!$C$7:$C$117,队伍中转!$A$7:$A$117)</f>
        <v>3500</v>
      </c>
      <c r="L15" s="17" t="str">
        <f>_xlfn.XLOOKUP(D15,队伍中转!$C$7:$C$117,队伍中转!$AC$7:$AC$117)</f>
        <v>[{"CharacterType":3,"CardId":141015,"Point":0,"AttrId":22003},{"CharacterType":3,"CardId":141019,"Point":1,"AttrId":22003},{"CharacterType":3,"CardId":141018,"Point":2,"AttrId":23003},{"CharacterType":3,"CardId":140111,"Point":3,"AttrId":21003},{"CharacterType":3,"CardId":140106,"Point":4,"AttrId":21003}]</v>
      </c>
    </row>
    <row r="16" spans="1:15" x14ac:dyDescent="0.15">
      <c r="A16" s="3">
        <f t="shared" si="11"/>
        <v>10100011</v>
      </c>
      <c r="B16" s="3">
        <f t="shared" si="6"/>
        <v>10100011</v>
      </c>
      <c r="C16" s="3">
        <v>101</v>
      </c>
      <c r="D16" s="3" t="s">
        <v>1009</v>
      </c>
      <c r="E16" s="3" t="str">
        <f>E15</f>
        <v>[1026,1050]</v>
      </c>
      <c r="F16" s="3" t="str">
        <f t="shared" ref="F16" si="14">F15</f>
        <v>[-1,-1]</v>
      </c>
      <c r="G16" s="3" t="s">
        <v>110</v>
      </c>
      <c r="H16" s="3">
        <v>10140108</v>
      </c>
      <c r="I16" s="3">
        <f t="shared" si="3"/>
        <v>110001</v>
      </c>
      <c r="J16" s="3">
        <f t="shared" si="4"/>
        <v>120001</v>
      </c>
      <c r="K16" s="3">
        <f>_xlfn.XLOOKUP(D16,队伍中转!$C$7:$C$117,队伍中转!$A$7:$A$117)</f>
        <v>3500</v>
      </c>
      <c r="L16" s="17" t="str">
        <f>_xlfn.XLOOKUP(D16,队伍中转!$C$7:$C$117,队伍中转!$AC$7:$AC$117)</f>
        <v>[{"CharacterType":3,"CardId":141015,"Point":0,"AttrId":22003},{"CharacterType":3,"CardId":141019,"Point":1,"AttrId":22003},{"CharacterType":3,"CardId":141018,"Point":2,"AttrId":23003},{"CharacterType":3,"CardId":140111,"Point":3,"AttrId":21003},{"CharacterType":3,"CardId":140106,"Point":4,"AttrId":21003}]</v>
      </c>
    </row>
    <row r="17" spans="1:12" x14ac:dyDescent="0.15">
      <c r="A17" s="3">
        <f t="shared" ref="A17:A19" si="15">B17</f>
        <v>10100012</v>
      </c>
      <c r="B17" s="3">
        <f t="shared" si="6"/>
        <v>10100012</v>
      </c>
      <c r="C17" s="3">
        <v>101</v>
      </c>
      <c r="D17" s="22" t="s">
        <v>623</v>
      </c>
      <c r="E17" s="3" t="s">
        <v>633</v>
      </c>
      <c r="F17" s="3" t="str">
        <f t="shared" ref="F17" si="16">F16</f>
        <v>[-1,-1]</v>
      </c>
      <c r="G17" s="3" t="s">
        <v>111</v>
      </c>
      <c r="H17" s="3">
        <v>10140109</v>
      </c>
      <c r="I17" s="3">
        <f t="shared" si="3"/>
        <v>110001</v>
      </c>
      <c r="J17" s="3">
        <f t="shared" si="4"/>
        <v>120001</v>
      </c>
      <c r="K17" s="3">
        <f>_xlfn.XLOOKUP(D17,队伍中转!$C$7:$C$117,队伍中转!$A$7:$A$117)</f>
        <v>3750</v>
      </c>
      <c r="L17" s="17" t="str">
        <f>_xlfn.XLOOKUP(D17,队伍中转!$C$7:$C$117,队伍中转!$AC$7:$AC$117)</f>
        <v>[{"CharacterType":3,"CardId":140108,"Point":0,"AttrId":22004},{"CharacterType":3,"CardId":140106,"Point":1,"AttrId":22004},{"CharacterType":3,"CardId":141015,"Point":2,"AttrId":23004},{"CharacterType":3,"CardId":140109,"Point":3,"AttrId":21004},{"CharacterType":3,"CardId":141003,"Point":4,"AttrId":21004}]</v>
      </c>
    </row>
    <row r="18" spans="1:12" x14ac:dyDescent="0.15">
      <c r="A18" s="3">
        <f t="shared" si="15"/>
        <v>10100013</v>
      </c>
      <c r="B18" s="3">
        <f t="shared" si="6"/>
        <v>10100013</v>
      </c>
      <c r="C18" s="3">
        <v>101</v>
      </c>
      <c r="D18" s="3" t="s">
        <v>1010</v>
      </c>
      <c r="E18" s="3" t="str">
        <f>E17</f>
        <v>[1051,1075]</v>
      </c>
      <c r="F18" s="3" t="str">
        <f t="shared" ref="F18" si="17">F17</f>
        <v>[-1,-1]</v>
      </c>
      <c r="G18" s="3" t="s">
        <v>112</v>
      </c>
      <c r="H18" s="3">
        <v>10140111</v>
      </c>
      <c r="I18" s="3">
        <f t="shared" si="3"/>
        <v>110001</v>
      </c>
      <c r="J18" s="3">
        <f t="shared" si="4"/>
        <v>120001</v>
      </c>
      <c r="K18" s="3">
        <f>_xlfn.XLOOKUP(D18,队伍中转!$C$7:$C$117,队伍中转!$A$7:$A$117)</f>
        <v>3750</v>
      </c>
      <c r="L18" s="17" t="str">
        <f>_xlfn.XLOOKUP(D18,队伍中转!$C$7:$C$117,队伍中转!$AC$7:$AC$117)</f>
        <v>[{"CharacterType":3,"CardId":140108,"Point":0,"AttrId":22004},{"CharacterType":3,"CardId":140106,"Point":1,"AttrId":22004},{"CharacterType":3,"CardId":141015,"Point":2,"AttrId":23004},{"CharacterType":3,"CardId":140109,"Point":3,"AttrId":21004},{"CharacterType":3,"CardId":141003,"Point":4,"AttrId":21004}]</v>
      </c>
    </row>
    <row r="19" spans="1:12" x14ac:dyDescent="0.15">
      <c r="A19" s="3">
        <f t="shared" si="15"/>
        <v>10100014</v>
      </c>
      <c r="B19" s="3">
        <f t="shared" si="6"/>
        <v>10100014</v>
      </c>
      <c r="C19" s="3">
        <v>101</v>
      </c>
      <c r="D19" s="3" t="s">
        <v>1011</v>
      </c>
      <c r="E19" s="3" t="str">
        <f>E18</f>
        <v>[1051,1075]</v>
      </c>
      <c r="F19" s="3" t="str">
        <f t="shared" ref="F19" si="18">F18</f>
        <v>[-1,-1]</v>
      </c>
      <c r="G19" s="3" t="s">
        <v>113</v>
      </c>
      <c r="H19" s="3">
        <v>10140113</v>
      </c>
      <c r="I19" s="3">
        <f t="shared" si="3"/>
        <v>110001</v>
      </c>
      <c r="J19" s="3">
        <f t="shared" si="4"/>
        <v>120001</v>
      </c>
      <c r="K19" s="3">
        <f>_xlfn.XLOOKUP(D19,队伍中转!$C$7:$C$117,队伍中转!$A$7:$A$117)</f>
        <v>3750</v>
      </c>
      <c r="L19" s="17" t="str">
        <f>_xlfn.XLOOKUP(D19,队伍中转!$C$7:$C$117,队伍中转!$AC$7:$AC$117)</f>
        <v>[{"CharacterType":3,"CardId":140108,"Point":0,"AttrId":22004},{"CharacterType":3,"CardId":140106,"Point":1,"AttrId":22004},{"CharacterType":3,"CardId":141015,"Point":2,"AttrId":23004},{"CharacterType":3,"CardId":140109,"Point":3,"AttrId":21004},{"CharacterType":3,"CardId":141003,"Point":4,"AttrId":21004}]</v>
      </c>
    </row>
    <row r="20" spans="1:12" x14ac:dyDescent="0.15">
      <c r="A20" s="3">
        <f t="shared" ref="A20:A25" si="19">B20</f>
        <v>10100015</v>
      </c>
      <c r="B20" s="3">
        <f t="shared" si="6"/>
        <v>10100015</v>
      </c>
      <c r="C20" s="3">
        <v>101</v>
      </c>
      <c r="D20" s="22" t="s">
        <v>63</v>
      </c>
      <c r="E20" s="3" t="s">
        <v>634</v>
      </c>
      <c r="F20" s="3" t="str">
        <f t="shared" ref="F20" si="20">F19</f>
        <v>[-1,-1]</v>
      </c>
      <c r="G20" s="3" t="s">
        <v>114</v>
      </c>
      <c r="H20" s="3">
        <v>10140115</v>
      </c>
      <c r="I20" s="3">
        <f t="shared" si="3"/>
        <v>110001</v>
      </c>
      <c r="J20" s="3">
        <f t="shared" si="4"/>
        <v>120001</v>
      </c>
      <c r="K20" s="3">
        <f>_xlfn.XLOOKUP(D20,队伍中转!$C$7:$C$117,队伍中转!$A$7:$A$117)</f>
        <v>4000</v>
      </c>
      <c r="L20" s="17" t="str">
        <f>_xlfn.XLOOKUP(D20,队伍中转!$C$7:$C$117,队伍中转!$AC$7:$AC$117)</f>
        <v>[{"CharacterType":3,"CardId":141019,"Point":0,"AttrId":22005},{"CharacterType":3,"CardId":140109,"Point":1,"AttrId":22005},{"CharacterType":3,"CardId":141018,"Point":2,"AttrId":23005},{"CharacterType":3,"CardId":140111,"Point":3,"AttrId":21005},{"CharacterType":3,"CardId":141003,"Point":4,"AttrId":21005}]</v>
      </c>
    </row>
    <row r="21" spans="1:12" x14ac:dyDescent="0.15">
      <c r="A21" s="3">
        <f t="shared" si="19"/>
        <v>10100016</v>
      </c>
      <c r="B21" s="3">
        <f t="shared" si="6"/>
        <v>10100016</v>
      </c>
      <c r="C21" s="3">
        <v>101</v>
      </c>
      <c r="D21" s="3" t="s">
        <v>1012</v>
      </c>
      <c r="E21" s="3" t="str">
        <f>E20</f>
        <v>[1076,1150]</v>
      </c>
      <c r="F21" s="3" t="str">
        <f t="shared" ref="F21" si="21">F20</f>
        <v>[-1,-1]</v>
      </c>
      <c r="G21" s="3" t="s">
        <v>115</v>
      </c>
      <c r="H21" s="3">
        <v>10140116</v>
      </c>
      <c r="I21" s="3">
        <f t="shared" si="3"/>
        <v>110001</v>
      </c>
      <c r="J21" s="3">
        <f t="shared" si="4"/>
        <v>120001</v>
      </c>
      <c r="K21" s="3">
        <f>_xlfn.XLOOKUP(D21,队伍中转!$C$7:$C$117,队伍中转!$A$7:$A$117)</f>
        <v>4000</v>
      </c>
      <c r="L21" s="17" t="str">
        <f>_xlfn.XLOOKUP(D21,队伍中转!$C$7:$C$117,队伍中转!$AC$7:$AC$117)</f>
        <v>[{"CharacterType":3,"CardId":141019,"Point":0,"AttrId":22005},{"CharacterType":3,"CardId":140109,"Point":1,"AttrId":22005},{"CharacterType":3,"CardId":141018,"Point":2,"AttrId":23005},{"CharacterType":3,"CardId":140111,"Point":3,"AttrId":21005},{"CharacterType":3,"CardId":141003,"Point":4,"AttrId":21005}]</v>
      </c>
    </row>
    <row r="22" spans="1:12" x14ac:dyDescent="0.15">
      <c r="A22" s="3">
        <f t="shared" si="19"/>
        <v>10100017</v>
      </c>
      <c r="B22" s="3">
        <f t="shared" si="6"/>
        <v>10100017</v>
      </c>
      <c r="C22" s="3">
        <v>101</v>
      </c>
      <c r="D22" s="3" t="s">
        <v>1013</v>
      </c>
      <c r="E22" s="3" t="str">
        <f>E21</f>
        <v>[1076,1150]</v>
      </c>
      <c r="F22" s="3" t="str">
        <f t="shared" ref="F22" si="22">F21</f>
        <v>[-1,-1]</v>
      </c>
      <c r="G22" s="3" t="s">
        <v>116</v>
      </c>
      <c r="H22" s="3">
        <v>10141001</v>
      </c>
      <c r="I22" s="3">
        <f t="shared" si="3"/>
        <v>110001</v>
      </c>
      <c r="J22" s="3">
        <f t="shared" si="4"/>
        <v>120001</v>
      </c>
      <c r="K22" s="3">
        <f>_xlfn.XLOOKUP(D22,队伍中转!$C$7:$C$117,队伍中转!$A$7:$A$117)</f>
        <v>4000</v>
      </c>
      <c r="L22" s="17" t="str">
        <f>_xlfn.XLOOKUP(D22,队伍中转!$C$7:$C$117,队伍中转!$AC$7:$AC$117)</f>
        <v>[{"CharacterType":3,"CardId":141019,"Point":0,"AttrId":22005},{"CharacterType":3,"CardId":140109,"Point":1,"AttrId":22005},{"CharacterType":3,"CardId":141018,"Point":2,"AttrId":23005},{"CharacterType":3,"CardId":140111,"Point":3,"AttrId":21005},{"CharacterType":3,"CardId":141003,"Point":4,"AttrId":21005}]</v>
      </c>
    </row>
    <row r="23" spans="1:12" x14ac:dyDescent="0.15">
      <c r="A23" s="3">
        <f t="shared" si="19"/>
        <v>10100018</v>
      </c>
      <c r="B23" s="3">
        <f t="shared" si="6"/>
        <v>10100018</v>
      </c>
      <c r="C23" s="3">
        <v>101</v>
      </c>
      <c r="D23" s="22" t="s">
        <v>624</v>
      </c>
      <c r="E23" s="3" t="s">
        <v>635</v>
      </c>
      <c r="F23" s="3" t="str">
        <f t="shared" ref="F23" si="23">F22</f>
        <v>[-1,-1]</v>
      </c>
      <c r="G23" s="3" t="s">
        <v>117</v>
      </c>
      <c r="H23" s="3">
        <v>10141003</v>
      </c>
      <c r="I23" s="3">
        <f t="shared" si="3"/>
        <v>110001</v>
      </c>
      <c r="J23" s="3">
        <f t="shared" si="4"/>
        <v>120001</v>
      </c>
      <c r="K23" s="3">
        <f>_xlfn.XLOOKUP(D23,队伍中转!$C$7:$C$117,队伍中转!$A$7:$A$117)</f>
        <v>4250</v>
      </c>
      <c r="L23" s="17" t="str">
        <f>_xlfn.XLOOKUP(D23,队伍中转!$C$7:$C$117,队伍中转!$AC$7:$AC$117)</f>
        <v>[{"CharacterType":3,"CardId":140111,"Point":0,"AttrId":22006},{"CharacterType":3,"CardId":141003,"Point":1,"AttrId":22006},{"CharacterType":3,"CardId":141008,"Point":2,"AttrId":23006},{"CharacterType":3,"CardId":140106,"Point":3,"AttrId":21006},{"CharacterType":3,"CardId":141018,"Point":4,"AttrId":21006}]</v>
      </c>
    </row>
    <row r="24" spans="1:12" x14ac:dyDescent="0.15">
      <c r="A24" s="3">
        <f t="shared" si="19"/>
        <v>10100019</v>
      </c>
      <c r="B24" s="3">
        <f t="shared" si="6"/>
        <v>10100019</v>
      </c>
      <c r="C24" s="3">
        <v>101</v>
      </c>
      <c r="D24" s="3" t="s">
        <v>1014</v>
      </c>
      <c r="E24" s="3" t="str">
        <f>E23</f>
        <v>[1151,1225]</v>
      </c>
      <c r="F24" s="3" t="str">
        <f t="shared" ref="F24" si="24">F23</f>
        <v>[-1,-1]</v>
      </c>
      <c r="G24" s="3" t="s">
        <v>118</v>
      </c>
      <c r="H24" s="3">
        <v>10141006</v>
      </c>
      <c r="I24" s="3">
        <f t="shared" si="3"/>
        <v>110001</v>
      </c>
      <c r="J24" s="3">
        <f t="shared" si="4"/>
        <v>120001</v>
      </c>
      <c r="K24" s="3">
        <f>_xlfn.XLOOKUP(D24,队伍中转!$C$7:$C$117,队伍中转!$A$7:$A$117)</f>
        <v>4250</v>
      </c>
      <c r="L24" s="17" t="str">
        <f>_xlfn.XLOOKUP(D24,队伍中转!$C$7:$C$117,队伍中转!$AC$7:$AC$117)</f>
        <v>[{"CharacterType":3,"CardId":140111,"Point":0,"AttrId":22006},{"CharacterType":3,"CardId":141003,"Point":1,"AttrId":22006},{"CharacterType":3,"CardId":141008,"Point":2,"AttrId":23006},{"CharacterType":3,"CardId":140106,"Point":3,"AttrId":21006},{"CharacterType":3,"CardId":141018,"Point":4,"AttrId":21006}]</v>
      </c>
    </row>
    <row r="25" spans="1:12" x14ac:dyDescent="0.15">
      <c r="A25" s="3">
        <f t="shared" si="19"/>
        <v>10100020</v>
      </c>
      <c r="B25" s="3">
        <f t="shared" si="6"/>
        <v>10100020</v>
      </c>
      <c r="C25" s="3">
        <v>101</v>
      </c>
      <c r="D25" s="3" t="s">
        <v>1015</v>
      </c>
      <c r="E25" s="3" t="str">
        <f>E24</f>
        <v>[1151,1225]</v>
      </c>
      <c r="F25" s="3" t="str">
        <f t="shared" ref="F25" si="25">F24</f>
        <v>[-1,-1]</v>
      </c>
      <c r="G25" s="3" t="s">
        <v>119</v>
      </c>
      <c r="H25" s="3">
        <v>10141008</v>
      </c>
      <c r="I25" s="3">
        <f t="shared" si="3"/>
        <v>110001</v>
      </c>
      <c r="J25" s="3">
        <f t="shared" si="4"/>
        <v>120001</v>
      </c>
      <c r="K25" s="3">
        <f>_xlfn.XLOOKUP(D25,队伍中转!$C$7:$C$117,队伍中转!$A$7:$A$117)</f>
        <v>4250</v>
      </c>
      <c r="L25" s="17" t="str">
        <f>_xlfn.XLOOKUP(D25,队伍中转!$C$7:$C$117,队伍中转!$AC$7:$AC$117)</f>
        <v>[{"CharacterType":3,"CardId":140111,"Point":0,"AttrId":22006},{"CharacterType":3,"CardId":141003,"Point":1,"AttrId":22006},{"CharacterType":3,"CardId":141008,"Point":2,"AttrId":23006},{"CharacterType":3,"CardId":140106,"Point":3,"AttrId":21006},{"CharacterType":3,"CardId":141018,"Point":4,"AttrId":21006}]</v>
      </c>
    </row>
    <row r="26" spans="1:12" x14ac:dyDescent="0.15">
      <c r="A26" s="3">
        <f t="shared" ref="A26" si="26">B26</f>
        <v>10100021</v>
      </c>
      <c r="B26" s="3">
        <f t="shared" si="6"/>
        <v>10100021</v>
      </c>
      <c r="C26" s="3">
        <v>101</v>
      </c>
      <c r="D26" s="22" t="s">
        <v>64</v>
      </c>
      <c r="E26" s="3" t="s">
        <v>636</v>
      </c>
      <c r="F26" s="3" t="str">
        <f t="shared" ref="F26" si="27">F25</f>
        <v>[-1,-1]</v>
      </c>
      <c r="G26" s="3" t="s">
        <v>120</v>
      </c>
      <c r="H26" s="3">
        <v>10141009</v>
      </c>
      <c r="I26" s="3">
        <f t="shared" si="3"/>
        <v>110001</v>
      </c>
      <c r="J26" s="3">
        <f t="shared" si="4"/>
        <v>120001</v>
      </c>
      <c r="K26" s="3">
        <f>_xlfn.XLOOKUP(D26,队伍中转!$C$7:$C$117,队伍中转!$A$7:$A$117)</f>
        <v>4500</v>
      </c>
      <c r="L26" s="17" t="str">
        <f>_xlfn.XLOOKUP(D26,队伍中转!$C$7:$C$117,队伍中转!$AC$7:$AC$117)</f>
        <v>[{"CharacterType":3,"CardId":140108,"Point":0,"AttrId":22007},{"CharacterType":3,"CardId":140101,"Point":1,"AttrId":22007},{"CharacterType":3,"CardId":141018,"Point":2,"AttrId":23007},{"CharacterType":3,"CardId":140109,"Point":3,"AttrId":21007},{"CharacterType":3,"CardId":141008,"Point":4,"AttrId":21007}]</v>
      </c>
    </row>
    <row r="27" spans="1:12" x14ac:dyDescent="0.15">
      <c r="A27" s="3">
        <f>B27</f>
        <v>10100022</v>
      </c>
      <c r="B27" s="3">
        <f t="shared" si="6"/>
        <v>10100022</v>
      </c>
      <c r="C27" s="3">
        <v>101</v>
      </c>
      <c r="D27" s="3" t="s">
        <v>1016</v>
      </c>
      <c r="E27" s="3" t="str">
        <f>E26</f>
        <v>[1226,1300]</v>
      </c>
      <c r="F27" s="3" t="str">
        <f t="shared" ref="F27" si="28">F26</f>
        <v>[-1,-1]</v>
      </c>
      <c r="G27" s="3" t="s">
        <v>121</v>
      </c>
      <c r="H27" s="3">
        <v>10141011</v>
      </c>
      <c r="I27" s="3">
        <f t="shared" si="3"/>
        <v>110001</v>
      </c>
      <c r="J27" s="3">
        <f t="shared" si="4"/>
        <v>120001</v>
      </c>
      <c r="K27" s="3">
        <f>_xlfn.XLOOKUP(D27,队伍中转!$C$7:$C$117,队伍中转!$A$7:$A$117)</f>
        <v>4500</v>
      </c>
      <c r="L27" s="17" t="str">
        <f>_xlfn.XLOOKUP(D27,队伍中转!$C$7:$C$117,队伍中转!$AC$7:$AC$117)</f>
        <v>[{"CharacterType":3,"CardId":140108,"Point":0,"AttrId":22007},{"CharacterType":3,"CardId":140101,"Point":1,"AttrId":22007},{"CharacterType":3,"CardId":141018,"Point":2,"AttrId":23007},{"CharacterType":3,"CardId":140109,"Point":3,"AttrId":21007},{"CharacterType":3,"CardId":141008,"Point":4,"AttrId":21007}]</v>
      </c>
    </row>
    <row r="28" spans="1:12" x14ac:dyDescent="0.15">
      <c r="A28" s="3">
        <f t="shared" ref="A28" si="29">B28</f>
        <v>10100023</v>
      </c>
      <c r="B28" s="3">
        <f t="shared" si="6"/>
        <v>10100023</v>
      </c>
      <c r="C28" s="3">
        <v>101</v>
      </c>
      <c r="D28" s="3" t="s">
        <v>1017</v>
      </c>
      <c r="E28" s="3" t="str">
        <f>E27</f>
        <v>[1226,1300]</v>
      </c>
      <c r="F28" s="3" t="str">
        <f t="shared" ref="F28" si="30">F27</f>
        <v>[-1,-1]</v>
      </c>
      <c r="G28" s="3" t="s">
        <v>122</v>
      </c>
      <c r="H28" s="3">
        <v>10141015</v>
      </c>
      <c r="I28" s="3">
        <f t="shared" si="3"/>
        <v>110001</v>
      </c>
      <c r="J28" s="3">
        <f t="shared" si="4"/>
        <v>120001</v>
      </c>
      <c r="K28" s="3">
        <f>_xlfn.XLOOKUP(D28,队伍中转!$C$7:$C$117,队伍中转!$A$7:$A$117)</f>
        <v>4500</v>
      </c>
      <c r="L28" s="17" t="str">
        <f>_xlfn.XLOOKUP(D28,队伍中转!$C$7:$C$117,队伍中转!$AC$7:$AC$117)</f>
        <v>[{"CharacterType":3,"CardId":140108,"Point":0,"AttrId":22007},{"CharacterType":3,"CardId":140101,"Point":1,"AttrId":22007},{"CharacterType":3,"CardId":141018,"Point":2,"AttrId":23007},{"CharacterType":3,"CardId":140109,"Point":3,"AttrId":21007},{"CharacterType":3,"CardId":141008,"Point":4,"AttrId":21007}]</v>
      </c>
    </row>
    <row r="29" spans="1:12" x14ac:dyDescent="0.15">
      <c r="A29" s="3">
        <f t="shared" ref="A29" si="31">B29</f>
        <v>10100024</v>
      </c>
      <c r="B29" s="3">
        <f t="shared" si="6"/>
        <v>10100024</v>
      </c>
      <c r="C29" s="3">
        <v>101</v>
      </c>
      <c r="D29" s="22" t="s">
        <v>628</v>
      </c>
      <c r="E29" s="3" t="s">
        <v>637</v>
      </c>
      <c r="F29" s="3" t="str">
        <f t="shared" ref="F29" si="32">F28</f>
        <v>[-1,-1]</v>
      </c>
      <c r="G29" s="3" t="s">
        <v>123</v>
      </c>
      <c r="H29" s="3">
        <v>10141018</v>
      </c>
      <c r="I29" s="3">
        <f t="shared" si="3"/>
        <v>110001</v>
      </c>
      <c r="J29" s="3">
        <f t="shared" si="4"/>
        <v>120001</v>
      </c>
      <c r="K29" s="3">
        <f>_xlfn.XLOOKUP(D29,队伍中转!$C$7:$C$117,队伍中转!$A$7:$A$117)</f>
        <v>4750</v>
      </c>
      <c r="L29" s="17" t="str">
        <f>_xlfn.XLOOKUP(D29,队伍中转!$C$7:$C$117,队伍中转!$AC$7:$AC$117)</f>
        <v>[{"CharacterType":3,"CardId":141019,"Point":0,"AttrId":22008},{"CharacterType":3,"CardId":141003,"Point":1,"AttrId":22008},{"CharacterType":3,"CardId":140111,"Point":2,"AttrId":23008},{"CharacterType":3,"CardId":141015,"Point":3,"AttrId":21008},{"CharacterType":3,"CardId":140106,"Point":4,"AttrId":21008}]</v>
      </c>
    </row>
    <row r="30" spans="1:12" x14ac:dyDescent="0.15">
      <c r="A30" s="3">
        <f>B30</f>
        <v>10100025</v>
      </c>
      <c r="B30" s="3">
        <f t="shared" si="6"/>
        <v>10100025</v>
      </c>
      <c r="C30" s="3">
        <v>101</v>
      </c>
      <c r="D30" s="3" t="s">
        <v>1018</v>
      </c>
      <c r="E30" s="3" t="str">
        <f>E29</f>
        <v>[1301,1375]</v>
      </c>
      <c r="F30" s="3" t="str">
        <f t="shared" ref="F30" si="33">F29</f>
        <v>[-1,-1]</v>
      </c>
      <c r="G30" s="3" t="s">
        <v>124</v>
      </c>
      <c r="H30" s="3">
        <v>10141019</v>
      </c>
      <c r="I30" s="3">
        <f t="shared" si="3"/>
        <v>110001</v>
      </c>
      <c r="J30" s="3">
        <f t="shared" si="4"/>
        <v>120001</v>
      </c>
      <c r="K30" s="3">
        <f>_xlfn.XLOOKUP(D30,队伍中转!$C$7:$C$117,队伍中转!$A$7:$A$117)</f>
        <v>4750</v>
      </c>
      <c r="L30" s="17" t="str">
        <f>_xlfn.XLOOKUP(D30,队伍中转!$C$7:$C$117,队伍中转!$AC$7:$AC$117)</f>
        <v>[{"CharacterType":3,"CardId":141019,"Point":0,"AttrId":22008},{"CharacterType":3,"CardId":141003,"Point":1,"AttrId":22008},{"CharacterType":3,"CardId":140111,"Point":2,"AttrId":23008},{"CharacterType":3,"CardId":141015,"Point":3,"AttrId":21008},{"CharacterType":3,"CardId":140106,"Point":4,"AttrId":21008}]</v>
      </c>
    </row>
    <row r="31" spans="1:12" x14ac:dyDescent="0.15">
      <c r="A31" s="3">
        <f t="shared" ref="A31" si="34">B31</f>
        <v>10100026</v>
      </c>
      <c r="B31" s="3">
        <f t="shared" si="6"/>
        <v>10100026</v>
      </c>
      <c r="C31" s="3">
        <v>101</v>
      </c>
      <c r="D31" s="3" t="s">
        <v>1020</v>
      </c>
      <c r="E31" s="3" t="str">
        <f>E30</f>
        <v>[1301,1375]</v>
      </c>
      <c r="F31" s="3" t="str">
        <f t="shared" ref="F31" si="35">F30</f>
        <v>[-1,-1]</v>
      </c>
      <c r="G31" s="3" t="s">
        <v>125</v>
      </c>
      <c r="H31" s="3">
        <f>H11</f>
        <v>10140101</v>
      </c>
      <c r="I31" s="3">
        <f t="shared" si="3"/>
        <v>110001</v>
      </c>
      <c r="J31" s="3">
        <f t="shared" si="4"/>
        <v>120001</v>
      </c>
      <c r="K31" s="3">
        <f>_xlfn.XLOOKUP(D31,队伍中转!$C$7:$C$117,队伍中转!$A$7:$A$117)</f>
        <v>4750</v>
      </c>
      <c r="L31" s="17" t="str">
        <f>_xlfn.XLOOKUP(D31,队伍中转!$C$7:$C$117,队伍中转!$AC$7:$AC$117)</f>
        <v>[{"CharacterType":3,"CardId":141019,"Point":0,"AttrId":22008},{"CharacterType":3,"CardId":141003,"Point":1,"AttrId":22008},{"CharacterType":3,"CardId":140111,"Point":2,"AttrId":23008},{"CharacterType":3,"CardId":141015,"Point":3,"AttrId":21008},{"CharacterType":3,"CardId":140106,"Point":4,"AttrId":21008}]</v>
      </c>
    </row>
    <row r="32" spans="1:12" x14ac:dyDescent="0.15">
      <c r="A32" s="3">
        <f t="shared" ref="A32:A37" si="36">B32</f>
        <v>10100027</v>
      </c>
      <c r="B32" s="3">
        <f t="shared" si="6"/>
        <v>10100027</v>
      </c>
      <c r="C32" s="3">
        <v>101</v>
      </c>
      <c r="D32" s="22" t="s">
        <v>1019</v>
      </c>
      <c r="E32" s="3" t="s">
        <v>638</v>
      </c>
      <c r="F32" s="3" t="str">
        <f t="shared" ref="F32" si="37">F31</f>
        <v>[-1,-1]</v>
      </c>
      <c r="G32" s="3" t="s">
        <v>126</v>
      </c>
      <c r="H32" s="3">
        <f t="shared" ref="H32:H46" si="38">H12</f>
        <v>10140103</v>
      </c>
      <c r="I32" s="3">
        <f t="shared" si="3"/>
        <v>110001</v>
      </c>
      <c r="J32" s="3">
        <f t="shared" si="4"/>
        <v>120001</v>
      </c>
      <c r="K32" s="3">
        <f>_xlfn.XLOOKUP(D32,队伍中转!$C$7:$C$117,队伍中转!$A$7:$A$117)</f>
        <v>5000</v>
      </c>
      <c r="L32" s="17" t="str">
        <f>_xlfn.XLOOKUP(D32,队伍中转!$C$7:$C$117,队伍中转!$AC$7:$AC$117)</f>
        <v>[{"CharacterType":3,"CardId":140108,"Point":0,"AttrId":22009},{"CharacterType":3,"CardId":140101,"Point":1,"AttrId":22009},{"CharacterType":3,"CardId":140111,"Point":2,"AttrId":23009},{"CharacterType":3,"CardId":141015,"Point":3,"AttrId":21009},{"CharacterType":3,"CardId":140106,"Point":4,"AttrId":21009}]</v>
      </c>
    </row>
    <row r="33" spans="1:15" x14ac:dyDescent="0.15">
      <c r="A33" s="3">
        <f t="shared" si="36"/>
        <v>10100028</v>
      </c>
      <c r="B33" s="3">
        <f t="shared" si="6"/>
        <v>10100028</v>
      </c>
      <c r="C33" s="3">
        <v>101</v>
      </c>
      <c r="D33" s="3" t="s">
        <v>1021</v>
      </c>
      <c r="E33" s="3" t="str">
        <f>E32</f>
        <v>[1376,1450]</v>
      </c>
      <c r="F33" s="3" t="str">
        <f t="shared" ref="F33" si="39">F32</f>
        <v>[-1,-1]</v>
      </c>
      <c r="G33" s="3" t="s">
        <v>127</v>
      </c>
      <c r="H33" s="3">
        <f t="shared" si="38"/>
        <v>10140104</v>
      </c>
      <c r="I33" s="3">
        <f t="shared" si="3"/>
        <v>110001</v>
      </c>
      <c r="J33" s="3">
        <f t="shared" si="4"/>
        <v>120001</v>
      </c>
      <c r="K33" s="3">
        <f>_xlfn.XLOOKUP(D33,队伍中转!$C$7:$C$117,队伍中转!$A$7:$A$117)</f>
        <v>5000</v>
      </c>
      <c r="L33" s="17" t="str">
        <f>_xlfn.XLOOKUP(D33,队伍中转!$C$7:$C$117,队伍中转!$AC$7:$AC$117)</f>
        <v>[{"CharacterType":3,"CardId":140108,"Point":0,"AttrId":22009},{"CharacterType":3,"CardId":140101,"Point":1,"AttrId":22009},{"CharacterType":3,"CardId":140111,"Point":2,"AttrId":23009},{"CharacterType":3,"CardId":141015,"Point":3,"AttrId":21009},{"CharacterType":3,"CardId":140106,"Point":4,"AttrId":21009}]</v>
      </c>
    </row>
    <row r="34" spans="1:15" x14ac:dyDescent="0.15">
      <c r="A34" s="3">
        <f t="shared" si="36"/>
        <v>10100029</v>
      </c>
      <c r="B34" s="3">
        <f t="shared" si="6"/>
        <v>10100029</v>
      </c>
      <c r="C34" s="3">
        <v>101</v>
      </c>
      <c r="D34" s="3" t="s">
        <v>1022</v>
      </c>
      <c r="E34" s="3" t="str">
        <f>E33</f>
        <v>[1376,1450]</v>
      </c>
      <c r="F34" s="3" t="str">
        <f t="shared" ref="F34" si="40">F33</f>
        <v>[-1,-1]</v>
      </c>
      <c r="G34" s="3" t="s">
        <v>128</v>
      </c>
      <c r="H34" s="3">
        <f t="shared" si="38"/>
        <v>10140105</v>
      </c>
      <c r="I34" s="3">
        <f t="shared" si="3"/>
        <v>110001</v>
      </c>
      <c r="J34" s="3">
        <f t="shared" si="4"/>
        <v>120001</v>
      </c>
      <c r="K34" s="3">
        <f>_xlfn.XLOOKUP(D34,队伍中转!$C$7:$C$117,队伍中转!$A$7:$A$117)</f>
        <v>5000</v>
      </c>
      <c r="L34" s="17" t="str">
        <f>_xlfn.XLOOKUP(D34,队伍中转!$C$7:$C$117,队伍中转!$AC$7:$AC$117)</f>
        <v>[{"CharacterType":3,"CardId":140108,"Point":0,"AttrId":22009},{"CharacterType":3,"CardId":140101,"Point":1,"AttrId":22009},{"CharacterType":3,"CardId":140111,"Point":2,"AttrId":23009},{"CharacterType":3,"CardId":141015,"Point":3,"AttrId":21009},{"CharacterType":3,"CardId":140106,"Point":4,"AttrId":21009}]</v>
      </c>
    </row>
    <row r="35" spans="1:15" x14ac:dyDescent="0.15">
      <c r="A35" s="3">
        <f t="shared" si="36"/>
        <v>10100030</v>
      </c>
      <c r="B35" s="3">
        <f t="shared" si="6"/>
        <v>10100030</v>
      </c>
      <c r="C35" s="3">
        <v>101</v>
      </c>
      <c r="D35" s="22" t="s">
        <v>625</v>
      </c>
      <c r="E35" s="3" t="s">
        <v>639</v>
      </c>
      <c r="F35" s="3" t="str">
        <f t="shared" ref="F35" si="41">F34</f>
        <v>[-1,-1]</v>
      </c>
      <c r="G35" s="3" t="s">
        <v>129</v>
      </c>
      <c r="H35" s="3">
        <f t="shared" si="38"/>
        <v>10140106</v>
      </c>
      <c r="I35" s="3">
        <f t="shared" si="3"/>
        <v>110001</v>
      </c>
      <c r="J35" s="3">
        <f t="shared" si="4"/>
        <v>120001</v>
      </c>
      <c r="K35" s="3">
        <f>_xlfn.XLOOKUP(D35,队伍中转!$C$7:$C$117,队伍中转!$A$7:$A$117)</f>
        <v>5500</v>
      </c>
      <c r="L35" s="17" t="str">
        <f>_xlfn.XLOOKUP(D35,队伍中转!$C$7:$C$117,队伍中转!$AC$7:$AC$117)</f>
        <v>[{"CharacterType":3,"CardId":141019,"Point":0,"AttrId":22010},{"CharacterType":3,"CardId":141003,"Point":1,"AttrId":22010},{"CharacterType":3,"CardId":141018,"Point":2,"AttrId":23010},{"CharacterType":3,"CardId":140109,"Point":3,"AttrId":21010},{"CharacterType":3,"CardId":141008,"Point":4,"AttrId":21010}]</v>
      </c>
    </row>
    <row r="36" spans="1:15" x14ac:dyDescent="0.15">
      <c r="A36" s="3">
        <f t="shared" si="36"/>
        <v>10100031</v>
      </c>
      <c r="B36" s="3">
        <f t="shared" si="6"/>
        <v>10100031</v>
      </c>
      <c r="C36" s="3">
        <v>101</v>
      </c>
      <c r="D36" s="3" t="s">
        <v>1023</v>
      </c>
      <c r="E36" s="3" t="str">
        <f>E35</f>
        <v>[1451,1500]</v>
      </c>
      <c r="F36" s="3" t="str">
        <f t="shared" ref="F36" si="42">F35</f>
        <v>[-1,-1]</v>
      </c>
      <c r="G36" s="3" t="s">
        <v>130</v>
      </c>
      <c r="H36" s="3">
        <f t="shared" si="38"/>
        <v>10140108</v>
      </c>
      <c r="I36" s="3">
        <f t="shared" si="3"/>
        <v>110001</v>
      </c>
      <c r="J36" s="3">
        <f t="shared" si="4"/>
        <v>120001</v>
      </c>
      <c r="K36" s="3">
        <f>_xlfn.XLOOKUP(D36,队伍中转!$C$7:$C$117,队伍中转!$A$7:$A$117)</f>
        <v>5500</v>
      </c>
      <c r="L36" s="17" t="str">
        <f>_xlfn.XLOOKUP(D36,队伍中转!$C$7:$C$117,队伍中转!$AC$7:$AC$117)</f>
        <v>[{"CharacterType":3,"CardId":141019,"Point":0,"AttrId":22010},{"CharacterType":3,"CardId":141003,"Point":1,"AttrId":22010},{"CharacterType":3,"CardId":141018,"Point":2,"AttrId":23010},{"CharacterType":3,"CardId":140109,"Point":3,"AttrId":21010},{"CharacterType":3,"CardId":141008,"Point":4,"AttrId":21010}]</v>
      </c>
    </row>
    <row r="37" spans="1:15" x14ac:dyDescent="0.15">
      <c r="A37" s="3">
        <f t="shared" si="36"/>
        <v>10100032</v>
      </c>
      <c r="B37" s="3">
        <f t="shared" si="6"/>
        <v>10100032</v>
      </c>
      <c r="C37" s="3">
        <v>101</v>
      </c>
      <c r="D37" s="3" t="s">
        <v>1024</v>
      </c>
      <c r="E37" s="3" t="str">
        <f>E36</f>
        <v>[1451,1500]</v>
      </c>
      <c r="F37" s="3" t="str">
        <f t="shared" ref="F37" si="43">F36</f>
        <v>[-1,-1]</v>
      </c>
      <c r="G37" s="3" t="s">
        <v>131</v>
      </c>
      <c r="H37" s="3">
        <f t="shared" si="38"/>
        <v>10140109</v>
      </c>
      <c r="I37" s="3">
        <f t="shared" si="3"/>
        <v>110001</v>
      </c>
      <c r="J37" s="3">
        <f t="shared" si="4"/>
        <v>120001</v>
      </c>
      <c r="K37" s="3">
        <f>_xlfn.XLOOKUP(D37,队伍中转!$C$7:$C$117,队伍中转!$A$7:$A$117)</f>
        <v>5500</v>
      </c>
      <c r="L37" s="17" t="str">
        <f>_xlfn.XLOOKUP(D37,队伍中转!$C$7:$C$117,队伍中转!$AC$7:$AC$117)</f>
        <v>[{"CharacterType":3,"CardId":141019,"Point":0,"AttrId":22010},{"CharacterType":3,"CardId":141003,"Point":1,"AttrId":22010},{"CharacterType":3,"CardId":141018,"Point":2,"AttrId":23010},{"CharacterType":3,"CardId":140109,"Point":3,"AttrId":21010},{"CharacterType":3,"CardId":141008,"Point":4,"AttrId":21010}]</v>
      </c>
    </row>
    <row r="38" spans="1:15" x14ac:dyDescent="0.15">
      <c r="A38" s="3">
        <f t="shared" ref="A38:A43" si="44">B38</f>
        <v>10100033</v>
      </c>
      <c r="B38" s="3">
        <f t="shared" si="6"/>
        <v>10100033</v>
      </c>
      <c r="C38" s="3">
        <v>101</v>
      </c>
      <c r="D38" s="22" t="s">
        <v>626</v>
      </c>
      <c r="E38" s="3" t="s">
        <v>640</v>
      </c>
      <c r="F38" s="3" t="str">
        <f t="shared" ref="F38" si="45">F37</f>
        <v>[-1,-1]</v>
      </c>
      <c r="G38" s="3" t="s">
        <v>132</v>
      </c>
      <c r="H38" s="3">
        <f t="shared" si="38"/>
        <v>10140111</v>
      </c>
      <c r="I38" s="3">
        <f t="shared" si="3"/>
        <v>110001</v>
      </c>
      <c r="J38" s="3">
        <f t="shared" si="4"/>
        <v>120001</v>
      </c>
      <c r="K38" s="3">
        <f>_xlfn.XLOOKUP(D38,队伍中转!$C$7:$C$117,队伍中转!$A$7:$A$117)</f>
        <v>6000</v>
      </c>
      <c r="L38" s="17" t="str">
        <f>_xlfn.XLOOKUP(D38,队伍中转!$C$7:$C$117,队伍中转!$AC$7:$AC$117)</f>
        <v>[{"CharacterType":3,"CardId":140111,"Point":0,"AttrId":22011},{"CharacterType":3,"CardId":141015,"Point":1,"AttrId":22011},{"CharacterType":3,"CardId":141018,"Point":2,"AttrId":23011},{"CharacterType":3,"CardId":140109,"Point":3,"AttrId":21011},{"CharacterType":3,"CardId":141008,"Point":4,"AttrId":21011}]</v>
      </c>
    </row>
    <row r="39" spans="1:15" x14ac:dyDescent="0.15">
      <c r="A39" s="3">
        <f t="shared" si="44"/>
        <v>10100034</v>
      </c>
      <c r="B39" s="3">
        <f t="shared" si="6"/>
        <v>10100034</v>
      </c>
      <c r="C39" s="3">
        <v>101</v>
      </c>
      <c r="D39" s="3" t="s">
        <v>1025</v>
      </c>
      <c r="E39" s="3" t="str">
        <f>E38</f>
        <v>[1501,1550]</v>
      </c>
      <c r="F39" s="3" t="str">
        <f t="shared" ref="F39" si="46">F38</f>
        <v>[-1,-1]</v>
      </c>
      <c r="G39" s="3" t="s">
        <v>133</v>
      </c>
      <c r="H39" s="3">
        <f t="shared" si="38"/>
        <v>10140113</v>
      </c>
      <c r="I39" s="3">
        <f t="shared" si="3"/>
        <v>110001</v>
      </c>
      <c r="J39" s="3">
        <f t="shared" si="4"/>
        <v>120001</v>
      </c>
      <c r="K39" s="3">
        <f>_xlfn.XLOOKUP(D39,队伍中转!$C$7:$C$117,队伍中转!$A$7:$A$117)</f>
        <v>6000</v>
      </c>
      <c r="L39" s="17" t="str">
        <f>_xlfn.XLOOKUP(D39,队伍中转!$C$7:$C$117,队伍中转!$AC$7:$AC$117)</f>
        <v>[{"CharacterType":3,"CardId":140111,"Point":0,"AttrId":22011},{"CharacterType":3,"CardId":141015,"Point":1,"AttrId":22011},{"CharacterType":3,"CardId":141018,"Point":2,"AttrId":23011},{"CharacterType":3,"CardId":140109,"Point":3,"AttrId":21011},{"CharacterType":3,"CardId":141008,"Point":4,"AttrId":21011}]</v>
      </c>
    </row>
    <row r="40" spans="1:15" x14ac:dyDescent="0.15">
      <c r="A40" s="3">
        <f t="shared" si="44"/>
        <v>10100035</v>
      </c>
      <c r="B40" s="3">
        <f t="shared" si="6"/>
        <v>10100035</v>
      </c>
      <c r="C40" s="3">
        <v>101</v>
      </c>
      <c r="D40" s="3" t="s">
        <v>1026</v>
      </c>
      <c r="E40" s="3" t="str">
        <f>E39</f>
        <v>[1501,1550]</v>
      </c>
      <c r="F40" s="3" t="str">
        <f t="shared" ref="F40" si="47">F39</f>
        <v>[-1,-1]</v>
      </c>
      <c r="G40" s="3" t="s">
        <v>134</v>
      </c>
      <c r="H40" s="3">
        <f t="shared" si="38"/>
        <v>10140115</v>
      </c>
      <c r="I40" s="3">
        <f t="shared" si="3"/>
        <v>110001</v>
      </c>
      <c r="J40" s="3">
        <f t="shared" si="4"/>
        <v>120001</v>
      </c>
      <c r="K40" s="3">
        <f>_xlfn.XLOOKUP(D40,队伍中转!$C$7:$C$117,队伍中转!$A$7:$A$117)</f>
        <v>6000</v>
      </c>
      <c r="L40" s="17" t="str">
        <f>_xlfn.XLOOKUP(D40,队伍中转!$C$7:$C$117,队伍中转!$AC$7:$AC$117)</f>
        <v>[{"CharacterType":3,"CardId":140111,"Point":0,"AttrId":22011},{"CharacterType":3,"CardId":141015,"Point":1,"AttrId":22011},{"CharacterType":3,"CardId":141018,"Point":2,"AttrId":23011},{"CharacterType":3,"CardId":140109,"Point":3,"AttrId":21011},{"CharacterType":3,"CardId":141008,"Point":4,"AttrId":21011}]</v>
      </c>
    </row>
    <row r="41" spans="1:15" x14ac:dyDescent="0.15">
      <c r="A41" s="3">
        <f t="shared" si="44"/>
        <v>10100036</v>
      </c>
      <c r="B41" s="3">
        <f t="shared" si="6"/>
        <v>10100036</v>
      </c>
      <c r="C41" s="3">
        <v>101</v>
      </c>
      <c r="D41" s="22" t="s">
        <v>66</v>
      </c>
      <c r="E41" s="3" t="s">
        <v>641</v>
      </c>
      <c r="F41" s="3" t="str">
        <f t="shared" ref="F41" si="48">F40</f>
        <v>[-1,-1]</v>
      </c>
      <c r="G41" s="3" t="s">
        <v>135</v>
      </c>
      <c r="H41" s="3">
        <f t="shared" si="38"/>
        <v>10140116</v>
      </c>
      <c r="I41" s="3">
        <f t="shared" si="3"/>
        <v>110001</v>
      </c>
      <c r="J41" s="3">
        <f t="shared" si="4"/>
        <v>120001</v>
      </c>
      <c r="K41" s="3">
        <f>_xlfn.XLOOKUP(D41,队伍中转!$C$7:$C$117,队伍中转!$A$7:$A$117)</f>
        <v>7500</v>
      </c>
      <c r="L41" s="17" t="str">
        <f>_xlfn.XLOOKUP(D41,队伍中转!$C$7:$C$117,队伍中转!$AC$7:$AC$117)</f>
        <v>[{"CharacterType":3,"CardId":141018,"Point":0,"AttrId":22012},{"CharacterType":3,"CardId":140109,"Point":1,"AttrId":22012},{"CharacterType":3,"CardId":140111,"Point":2,"AttrId":23012},{"CharacterType":3,"CardId":141015,"Point":3,"AttrId":21012},{"CharacterType":3,"CardId":140106,"Point":4,"AttrId":21012}]</v>
      </c>
    </row>
    <row r="42" spans="1:15" x14ac:dyDescent="0.15">
      <c r="A42" s="3">
        <f t="shared" si="44"/>
        <v>10100037</v>
      </c>
      <c r="B42" s="3">
        <f t="shared" si="6"/>
        <v>10100037</v>
      </c>
      <c r="C42" s="3">
        <v>101</v>
      </c>
      <c r="D42" s="3" t="s">
        <v>1027</v>
      </c>
      <c r="E42" s="3" t="str">
        <f>E41</f>
        <v>[1551,1600]</v>
      </c>
      <c r="F42" s="3" t="str">
        <f t="shared" ref="F42" si="49">F41</f>
        <v>[-1,-1]</v>
      </c>
      <c r="G42" s="3" t="s">
        <v>136</v>
      </c>
      <c r="H42" s="3">
        <f t="shared" si="38"/>
        <v>10141001</v>
      </c>
      <c r="I42" s="3">
        <f t="shared" si="3"/>
        <v>110001</v>
      </c>
      <c r="J42" s="3">
        <f t="shared" si="4"/>
        <v>120001</v>
      </c>
      <c r="K42" s="3">
        <f>_xlfn.XLOOKUP(D42,队伍中转!$C$7:$C$117,队伍中转!$A$7:$A$117)</f>
        <v>7500</v>
      </c>
      <c r="L42" s="17" t="str">
        <f>_xlfn.XLOOKUP(D42,队伍中转!$C$7:$C$117,队伍中转!$AC$7:$AC$117)</f>
        <v>[{"CharacterType":3,"CardId":141018,"Point":0,"AttrId":22012},{"CharacterType":3,"CardId":140109,"Point":1,"AttrId":22012},{"CharacterType":3,"CardId":140111,"Point":2,"AttrId":23012},{"CharacterType":3,"CardId":141015,"Point":3,"AttrId":21012},{"CharacterType":3,"CardId":140106,"Point":4,"AttrId":21012}]</v>
      </c>
    </row>
    <row r="43" spans="1:15" x14ac:dyDescent="0.15">
      <c r="A43" s="3">
        <f t="shared" si="44"/>
        <v>10100038</v>
      </c>
      <c r="B43" s="3">
        <f t="shared" si="6"/>
        <v>10100038</v>
      </c>
      <c r="C43" s="3">
        <v>101</v>
      </c>
      <c r="D43" s="3" t="s">
        <v>1028</v>
      </c>
      <c r="E43" s="3" t="str">
        <f>E42</f>
        <v>[1551,1600]</v>
      </c>
      <c r="F43" s="3" t="str">
        <f t="shared" ref="F43" si="50">F42</f>
        <v>[-1,-1]</v>
      </c>
      <c r="G43" s="3" t="s">
        <v>137</v>
      </c>
      <c r="H43" s="3">
        <f t="shared" si="38"/>
        <v>10141003</v>
      </c>
      <c r="I43" s="3">
        <f t="shared" si="3"/>
        <v>110001</v>
      </c>
      <c r="J43" s="3">
        <f t="shared" si="4"/>
        <v>120001</v>
      </c>
      <c r="K43" s="3">
        <f>_xlfn.XLOOKUP(D43,队伍中转!$C$7:$C$117,队伍中转!$A$7:$A$117)</f>
        <v>7500</v>
      </c>
      <c r="L43" s="17" t="str">
        <f>_xlfn.XLOOKUP(D43,队伍中转!$C$7:$C$117,队伍中转!$AC$7:$AC$117)</f>
        <v>[{"CharacterType":3,"CardId":141018,"Point":0,"AttrId":22012},{"CharacterType":3,"CardId":140109,"Point":1,"AttrId":22012},{"CharacterType":3,"CardId":140111,"Point":2,"AttrId":23012},{"CharacterType":3,"CardId":141015,"Point":3,"AttrId":21012},{"CharacterType":3,"CardId":140106,"Point":4,"AttrId":21012}]</v>
      </c>
    </row>
    <row r="44" spans="1:15" x14ac:dyDescent="0.15">
      <c r="A44" s="3">
        <f t="shared" ref="A44:A46" si="51">B44</f>
        <v>10100039</v>
      </c>
      <c r="B44" s="3">
        <f t="shared" si="6"/>
        <v>10100039</v>
      </c>
      <c r="C44" s="3">
        <v>101</v>
      </c>
      <c r="D44" s="22" t="s">
        <v>67</v>
      </c>
      <c r="E44" s="3" t="s">
        <v>642</v>
      </c>
      <c r="F44" s="3" t="str">
        <f t="shared" ref="F44" si="52">F43</f>
        <v>[-1,-1]</v>
      </c>
      <c r="G44" s="3" t="s">
        <v>138</v>
      </c>
      <c r="H44" s="3">
        <f t="shared" si="38"/>
        <v>10141006</v>
      </c>
      <c r="I44" s="3">
        <f t="shared" si="3"/>
        <v>110001</v>
      </c>
      <c r="J44" s="3">
        <f t="shared" si="4"/>
        <v>120001</v>
      </c>
      <c r="K44" s="3">
        <f>_xlfn.XLOOKUP(D44,队伍中转!$C$7:$C$117,队伍中转!$A$7:$A$117)</f>
        <v>11250</v>
      </c>
      <c r="L44" s="17" t="str">
        <f>_xlfn.XLOOKUP(D44,队伍中转!$C$7:$C$117,队伍中转!$AC$7:$AC$117)</f>
        <v>[{"CharacterType":3,"CardId":141019,"Point":0,"AttrId":22013},{"CharacterType":3,"CardId":140101,"Point":1,"AttrId":22013},{"CharacterType":3,"CardId":140111,"Point":2,"AttrId":23013},{"CharacterType":3,"CardId":141015,"Point":3,"AttrId":21013},{"CharacterType":3,"CardId":140106,"Point":4,"AttrId":21013}]</v>
      </c>
    </row>
    <row r="45" spans="1:15" x14ac:dyDescent="0.15">
      <c r="A45" s="3">
        <f t="shared" si="51"/>
        <v>10100040</v>
      </c>
      <c r="B45" s="3">
        <f t="shared" si="6"/>
        <v>10100040</v>
      </c>
      <c r="C45" s="3">
        <v>101</v>
      </c>
      <c r="D45" s="3" t="s">
        <v>1029</v>
      </c>
      <c r="E45" s="3" t="str">
        <f>E44</f>
        <v>[1601,1750]</v>
      </c>
      <c r="F45" s="3" t="str">
        <f t="shared" ref="F45" si="53">F44</f>
        <v>[-1,-1]</v>
      </c>
      <c r="G45" s="3" t="s">
        <v>139</v>
      </c>
      <c r="H45" s="3">
        <f t="shared" si="38"/>
        <v>10141008</v>
      </c>
      <c r="I45" s="3">
        <f t="shared" si="3"/>
        <v>110001</v>
      </c>
      <c r="J45" s="3">
        <f t="shared" si="4"/>
        <v>120001</v>
      </c>
      <c r="K45" s="3">
        <f>_xlfn.XLOOKUP(D45,队伍中转!$C$7:$C$117,队伍中转!$A$7:$A$117)</f>
        <v>11250</v>
      </c>
      <c r="L45" s="17" t="str">
        <f>_xlfn.XLOOKUP(D45,队伍中转!$C$7:$C$117,队伍中转!$AC$7:$AC$117)</f>
        <v>[{"CharacterType":3,"CardId":141019,"Point":0,"AttrId":22013},{"CharacterType":3,"CardId":140101,"Point":1,"AttrId":22013},{"CharacterType":3,"CardId":140111,"Point":2,"AttrId":23013},{"CharacterType":3,"CardId":141015,"Point":3,"AttrId":21013},{"CharacterType":3,"CardId":140106,"Point":4,"AttrId":21013}]</v>
      </c>
    </row>
    <row r="46" spans="1:15" x14ac:dyDescent="0.15">
      <c r="A46" s="3">
        <f t="shared" si="51"/>
        <v>10100041</v>
      </c>
      <c r="B46" s="3">
        <f t="shared" si="6"/>
        <v>10100041</v>
      </c>
      <c r="C46" s="3">
        <v>101</v>
      </c>
      <c r="D46" s="3" t="s">
        <v>1030</v>
      </c>
      <c r="E46" s="3" t="str">
        <f>E45</f>
        <v>[1601,1750]</v>
      </c>
      <c r="F46" s="3" t="str">
        <f t="shared" ref="F46" si="54">F45</f>
        <v>[-1,-1]</v>
      </c>
      <c r="G46" s="3" t="s">
        <v>140</v>
      </c>
      <c r="H46" s="3">
        <f t="shared" si="38"/>
        <v>10141009</v>
      </c>
      <c r="I46" s="3">
        <f t="shared" si="3"/>
        <v>110001</v>
      </c>
      <c r="J46" s="3">
        <f t="shared" si="4"/>
        <v>120001</v>
      </c>
      <c r="K46" s="3">
        <f>_xlfn.XLOOKUP(D46,队伍中转!$C$7:$C$117,队伍中转!$A$7:$A$117)</f>
        <v>11250</v>
      </c>
      <c r="L46" s="17" t="str">
        <f>_xlfn.XLOOKUP(D46,队伍中转!$C$7:$C$117,队伍中转!$AC$7:$AC$117)</f>
        <v>[{"CharacterType":3,"CardId":141019,"Point":0,"AttrId":22013},{"CharacterType":3,"CardId":140101,"Point":1,"AttrId":22013},{"CharacterType":3,"CardId":140111,"Point":2,"AttrId":23013},{"CharacterType":3,"CardId":141015,"Point":3,"AttrId":21013},{"CharacterType":3,"CardId":140106,"Point":4,"AttrId":21013}]</v>
      </c>
    </row>
    <row r="47" spans="1:15" x14ac:dyDescent="0.15">
      <c r="A47" s="18" t="s">
        <v>630</v>
      </c>
      <c r="B47" s="5"/>
      <c r="C47" s="5"/>
      <c r="D47" s="6"/>
      <c r="E47" s="5"/>
      <c r="F47" s="5"/>
      <c r="G47" s="5"/>
      <c r="H47" s="5"/>
      <c r="I47" s="5"/>
      <c r="J47" s="5"/>
      <c r="K47" s="5"/>
      <c r="L47" s="4"/>
      <c r="M47" s="6"/>
      <c r="N47" s="6"/>
      <c r="O47" s="6"/>
    </row>
    <row r="48" spans="1:15" hidden="1" x14ac:dyDescent="0.15">
      <c r="A48" s="3" t="str">
        <f>"//"&amp;B48</f>
        <v>//10100041</v>
      </c>
      <c r="B48" s="3">
        <f>B46</f>
        <v>10100041</v>
      </c>
      <c r="C48" s="3">
        <v>101</v>
      </c>
      <c r="D48" s="22" t="s">
        <v>68</v>
      </c>
      <c r="E48" s="3" t="s">
        <v>41</v>
      </c>
      <c r="F48" s="3" t="str">
        <f>F46</f>
        <v>[-1,-1]</v>
      </c>
      <c r="G48" s="3" t="s">
        <v>138</v>
      </c>
      <c r="H48" s="3">
        <v>10140101</v>
      </c>
      <c r="I48" s="3">
        <f t="shared" ref="I48:J48" si="55">I46</f>
        <v>110001</v>
      </c>
      <c r="J48" s="3">
        <f t="shared" si="55"/>
        <v>120001</v>
      </c>
      <c r="K48" s="3">
        <f>_xlfn.XLOOKUP(D48,队伍中转!$C$7:$C$43,队伍中转!$A$7:$A$43)</f>
        <v>22500</v>
      </c>
      <c r="L48" s="17" t="str">
        <f>_xlfn.XLOOKUP(D48,队伍中转!$C$7:$C$43,队伍中转!$AC$7:$AC$43)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49" spans="1:12" hidden="1" x14ac:dyDescent="0.15">
      <c r="A49" s="3" t="str">
        <f t="shared" ref="A49:A112" si="56">"//"&amp;B49</f>
        <v>//10100042</v>
      </c>
      <c r="B49" s="3">
        <f t="shared" ref="B49:B98" si="57">IF(C49=C48,B48+1,C49*100000+1)</f>
        <v>10100042</v>
      </c>
      <c r="C49" s="3">
        <v>101</v>
      </c>
      <c r="D49" s="3" t="str">
        <f>D48</f>
        <v>新手1900分</v>
      </c>
      <c r="E49" s="3" t="str">
        <f>E48</f>
        <v>[1751,1900]</v>
      </c>
      <c r="F49" s="3" t="str">
        <f t="shared" ref="F49:F112" si="58">F48</f>
        <v>[-1,-1]</v>
      </c>
      <c r="G49" s="3" t="s">
        <v>139</v>
      </c>
      <c r="H49" s="3">
        <v>10140103</v>
      </c>
      <c r="I49" s="3">
        <f t="shared" ref="I49:I109" si="59">I48</f>
        <v>110001</v>
      </c>
      <c r="J49" s="3">
        <f t="shared" ref="J49:J109" si="60">J48</f>
        <v>120001</v>
      </c>
      <c r="K49" s="3">
        <f>_xlfn.XLOOKUP(D49,队伍中转!$C$7:$C$43,队伍中转!$A$7:$A$43)</f>
        <v>22500</v>
      </c>
      <c r="L49" s="17" t="str">
        <f>_xlfn.XLOOKUP(D49,队伍中转!$C$7:$C$43,队伍中转!$AC$7:$AC$43)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0" spans="1:12" hidden="1" x14ac:dyDescent="0.15">
      <c r="A50" s="3" t="str">
        <f t="shared" si="56"/>
        <v>//10100043</v>
      </c>
      <c r="B50" s="3">
        <f t="shared" si="57"/>
        <v>10100043</v>
      </c>
      <c r="C50" s="3">
        <v>101</v>
      </c>
      <c r="D50" s="3" t="str">
        <f t="shared" ref="D50:D52" si="61">D49</f>
        <v>新手1900分</v>
      </c>
      <c r="E50" s="3" t="str">
        <f>E49</f>
        <v>[1751,1900]</v>
      </c>
      <c r="F50" s="3" t="str">
        <f t="shared" si="58"/>
        <v>[-1,-1]</v>
      </c>
      <c r="G50" s="3" t="s">
        <v>140</v>
      </c>
      <c r="H50" s="3">
        <v>10140104</v>
      </c>
      <c r="I50" s="3">
        <f t="shared" si="59"/>
        <v>110001</v>
      </c>
      <c r="J50" s="3">
        <f t="shared" si="60"/>
        <v>120001</v>
      </c>
      <c r="K50" s="3">
        <f>_xlfn.XLOOKUP(D50,队伍中转!$C$7:$C$43,队伍中转!$A$7:$A$43)</f>
        <v>22500</v>
      </c>
      <c r="L50" s="17" t="str">
        <f>_xlfn.XLOOKUP(D50,队伍中转!$C$7:$C$43,队伍中转!$AC$7:$AC$43)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1" spans="1:12" hidden="1" x14ac:dyDescent="0.15">
      <c r="A51" s="3" t="str">
        <f t="shared" si="56"/>
        <v>//10100044</v>
      </c>
      <c r="B51" s="3">
        <f t="shared" si="57"/>
        <v>10100044</v>
      </c>
      <c r="C51" s="3">
        <v>101</v>
      </c>
      <c r="D51" s="3" t="str">
        <f t="shared" si="61"/>
        <v>新手1900分</v>
      </c>
      <c r="E51" s="3" t="str">
        <f>E50</f>
        <v>[1751,1900]</v>
      </c>
      <c r="F51" s="3" t="str">
        <f t="shared" si="58"/>
        <v>[-1,-1]</v>
      </c>
      <c r="G51" s="3" t="s">
        <v>141</v>
      </c>
      <c r="H51" s="3">
        <v>10140105</v>
      </c>
      <c r="I51" s="3">
        <f t="shared" si="59"/>
        <v>110001</v>
      </c>
      <c r="J51" s="3">
        <f t="shared" si="60"/>
        <v>120001</v>
      </c>
      <c r="K51" s="3">
        <f>_xlfn.XLOOKUP(D51,队伍中转!$C$7:$C$43,队伍中转!$A$7:$A$43)</f>
        <v>22500</v>
      </c>
      <c r="L51" s="17" t="str">
        <f>_xlfn.XLOOKUP(D51,队伍中转!$C$7:$C$43,队伍中转!$AC$7:$AC$43)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2" spans="1:12" hidden="1" x14ac:dyDescent="0.15">
      <c r="A52" s="3" t="str">
        <f t="shared" si="56"/>
        <v>//10100045</v>
      </c>
      <c r="B52" s="3">
        <f t="shared" si="57"/>
        <v>10100045</v>
      </c>
      <c r="C52" s="3">
        <v>101</v>
      </c>
      <c r="D52" s="3" t="str">
        <f t="shared" si="61"/>
        <v>新手1900分</v>
      </c>
      <c r="E52" s="3" t="str">
        <f>E51</f>
        <v>[1751,1900]</v>
      </c>
      <c r="F52" s="3" t="str">
        <f t="shared" si="58"/>
        <v>[-1,-1]</v>
      </c>
      <c r="G52" s="3" t="s">
        <v>142</v>
      </c>
      <c r="H52" s="3">
        <v>10140106</v>
      </c>
      <c r="I52" s="3">
        <f t="shared" si="59"/>
        <v>110001</v>
      </c>
      <c r="J52" s="3">
        <f t="shared" si="60"/>
        <v>120001</v>
      </c>
      <c r="K52" s="3">
        <f>_xlfn.XLOOKUP(D52,队伍中转!$C$7:$C$43,队伍中转!$A$7:$A$43)</f>
        <v>22500</v>
      </c>
      <c r="L52" s="17" t="str">
        <f>_xlfn.XLOOKUP(D52,队伍中转!$C$7:$C$43,队伍中转!$AC$7:$AC$43)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3" spans="1:12" hidden="1" x14ac:dyDescent="0.15">
      <c r="A53" s="3" t="str">
        <f t="shared" si="56"/>
        <v>//10100046</v>
      </c>
      <c r="B53" s="3">
        <f t="shared" si="57"/>
        <v>10100046</v>
      </c>
      <c r="C53" s="3">
        <v>101</v>
      </c>
      <c r="D53" s="3" t="s">
        <v>68</v>
      </c>
      <c r="E53" s="3" t="s">
        <v>41</v>
      </c>
      <c r="F53" s="3" t="str">
        <f t="shared" si="58"/>
        <v>[-1,-1]</v>
      </c>
      <c r="G53" s="3" t="s">
        <v>143</v>
      </c>
      <c r="H53" s="3">
        <v>10140108</v>
      </c>
      <c r="I53" s="3">
        <f t="shared" si="59"/>
        <v>110001</v>
      </c>
      <c r="J53" s="3">
        <f t="shared" si="60"/>
        <v>120001</v>
      </c>
      <c r="K53" s="3">
        <f>_xlfn.XLOOKUP(D53,队伍中转!$C$7:$C$43,队伍中转!$A$7:$A$43)</f>
        <v>22500</v>
      </c>
      <c r="L53" s="17" t="str">
        <f>_xlfn.XLOOKUP(D53,队伍中转!$C$7:$C$43,队伍中转!$AC$7:$AC$43)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4" spans="1:12" hidden="1" x14ac:dyDescent="0.15">
      <c r="A54" s="3" t="str">
        <f t="shared" si="56"/>
        <v>//10100047</v>
      </c>
      <c r="B54" s="3">
        <f t="shared" si="57"/>
        <v>10100047</v>
      </c>
      <c r="C54" s="3">
        <v>101</v>
      </c>
      <c r="D54" s="3" t="str">
        <f>D53</f>
        <v>新手1900分</v>
      </c>
      <c r="E54" s="3" t="str">
        <f>E53</f>
        <v>[1751,1900]</v>
      </c>
      <c r="F54" s="3" t="str">
        <f t="shared" si="58"/>
        <v>[-1,-1]</v>
      </c>
      <c r="G54" s="3" t="s">
        <v>144</v>
      </c>
      <c r="H54" s="3">
        <v>10140109</v>
      </c>
      <c r="I54" s="3">
        <f t="shared" si="59"/>
        <v>110001</v>
      </c>
      <c r="J54" s="3">
        <f t="shared" si="60"/>
        <v>120001</v>
      </c>
      <c r="K54" s="3">
        <f>_xlfn.XLOOKUP(D54,队伍中转!$C$7:$C$43,队伍中转!$A$7:$A$43)</f>
        <v>22500</v>
      </c>
      <c r="L54" s="17" t="str">
        <f>_xlfn.XLOOKUP(D54,队伍中转!$C$7:$C$43,队伍中转!$AC$7:$AC$43)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5" spans="1:12" hidden="1" x14ac:dyDescent="0.15">
      <c r="A55" s="3" t="str">
        <f t="shared" si="56"/>
        <v>//10100048</v>
      </c>
      <c r="B55" s="3">
        <f t="shared" si="57"/>
        <v>10100048</v>
      </c>
      <c r="C55" s="3">
        <v>101</v>
      </c>
      <c r="D55" s="3" t="str">
        <f t="shared" ref="D55:D57" si="62">D54</f>
        <v>新手1900分</v>
      </c>
      <c r="E55" s="3" t="str">
        <f>E54</f>
        <v>[1751,1900]</v>
      </c>
      <c r="F55" s="3" t="str">
        <f t="shared" si="58"/>
        <v>[-1,-1]</v>
      </c>
      <c r="G55" s="3" t="s">
        <v>145</v>
      </c>
      <c r="H55" s="3">
        <v>10140111</v>
      </c>
      <c r="I55" s="3">
        <f t="shared" si="59"/>
        <v>110001</v>
      </c>
      <c r="J55" s="3">
        <f t="shared" si="60"/>
        <v>120001</v>
      </c>
      <c r="K55" s="3">
        <f>_xlfn.XLOOKUP(D55,队伍中转!$C$7:$C$43,队伍中转!$A$7:$A$43)</f>
        <v>22500</v>
      </c>
      <c r="L55" s="17" t="str">
        <f>_xlfn.XLOOKUP(D55,队伍中转!$C$7:$C$43,队伍中转!$AC$7:$AC$43)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6" spans="1:12" hidden="1" x14ac:dyDescent="0.15">
      <c r="A56" s="3" t="str">
        <f t="shared" si="56"/>
        <v>//10100049</v>
      </c>
      <c r="B56" s="3">
        <f t="shared" si="57"/>
        <v>10100049</v>
      </c>
      <c r="C56" s="3">
        <v>101</v>
      </c>
      <c r="D56" s="3" t="str">
        <f t="shared" si="62"/>
        <v>新手1900分</v>
      </c>
      <c r="E56" s="3" t="str">
        <f>E55</f>
        <v>[1751,1900]</v>
      </c>
      <c r="F56" s="3" t="str">
        <f t="shared" si="58"/>
        <v>[-1,-1]</v>
      </c>
      <c r="G56" s="3" t="s">
        <v>146</v>
      </c>
      <c r="H56" s="3">
        <v>10140113</v>
      </c>
      <c r="I56" s="3">
        <f t="shared" si="59"/>
        <v>110001</v>
      </c>
      <c r="J56" s="3">
        <f t="shared" si="60"/>
        <v>120001</v>
      </c>
      <c r="K56" s="3">
        <f>_xlfn.XLOOKUP(D56,队伍中转!$C$7:$C$43,队伍中转!$A$7:$A$43)</f>
        <v>22500</v>
      </c>
      <c r="L56" s="17" t="str">
        <f>_xlfn.XLOOKUP(D56,队伍中转!$C$7:$C$43,队伍中转!$AC$7:$AC$43)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7" spans="1:12" hidden="1" x14ac:dyDescent="0.15">
      <c r="A57" s="3" t="str">
        <f t="shared" si="56"/>
        <v>//10100050</v>
      </c>
      <c r="B57" s="3">
        <f t="shared" si="57"/>
        <v>10100050</v>
      </c>
      <c r="C57" s="3">
        <v>101</v>
      </c>
      <c r="D57" s="3" t="str">
        <f t="shared" si="62"/>
        <v>新手1900分</v>
      </c>
      <c r="E57" s="3" t="str">
        <f>E56</f>
        <v>[1751,1900]</v>
      </c>
      <c r="F57" s="3" t="str">
        <f t="shared" si="58"/>
        <v>[-1,-1]</v>
      </c>
      <c r="G57" s="3" t="s">
        <v>147</v>
      </c>
      <c r="H57" s="3">
        <v>10140115</v>
      </c>
      <c r="I57" s="3">
        <f t="shared" si="59"/>
        <v>110001</v>
      </c>
      <c r="J57" s="3">
        <f t="shared" si="60"/>
        <v>120001</v>
      </c>
      <c r="K57" s="3">
        <f>_xlfn.XLOOKUP(D57,队伍中转!$C$7:$C$43,队伍中转!$A$7:$A$43)</f>
        <v>22500</v>
      </c>
      <c r="L57" s="17" t="str">
        <f>_xlfn.XLOOKUP(D57,队伍中转!$C$7:$C$43,队伍中转!$AC$7:$AC$43)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8" spans="1:12" hidden="1" x14ac:dyDescent="0.15">
      <c r="A58" s="3" t="str">
        <f t="shared" si="56"/>
        <v>//10100051</v>
      </c>
      <c r="B58" s="3">
        <f t="shared" si="57"/>
        <v>10100051</v>
      </c>
      <c r="C58" s="3">
        <v>101</v>
      </c>
      <c r="D58" s="3" t="s">
        <v>68</v>
      </c>
      <c r="E58" s="3" t="s">
        <v>41</v>
      </c>
      <c r="F58" s="3" t="str">
        <f t="shared" si="58"/>
        <v>[-1,-1]</v>
      </c>
      <c r="G58" s="3" t="s">
        <v>148</v>
      </c>
      <c r="H58" s="3">
        <v>10140116</v>
      </c>
      <c r="I58" s="3">
        <f t="shared" si="59"/>
        <v>110001</v>
      </c>
      <c r="J58" s="3">
        <f t="shared" si="60"/>
        <v>120001</v>
      </c>
      <c r="K58" s="3">
        <f>_xlfn.XLOOKUP(D58,队伍中转!$C$7:$C$43,队伍中转!$A$7:$A$43)</f>
        <v>22500</v>
      </c>
      <c r="L58" s="17" t="str">
        <f>_xlfn.XLOOKUP(D58,队伍中转!$C$7:$C$43,队伍中转!$AC$7:$AC$43)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59" spans="1:12" hidden="1" x14ac:dyDescent="0.15">
      <c r="A59" s="3" t="str">
        <f t="shared" si="56"/>
        <v>//10100052</v>
      </c>
      <c r="B59" s="3">
        <f t="shared" si="57"/>
        <v>10100052</v>
      </c>
      <c r="C59" s="3">
        <v>101</v>
      </c>
      <c r="D59" s="3" t="str">
        <f>D58</f>
        <v>新手1900分</v>
      </c>
      <c r="E59" s="3" t="str">
        <f>E58</f>
        <v>[1751,1900]</v>
      </c>
      <c r="F59" s="3" t="str">
        <f t="shared" si="58"/>
        <v>[-1,-1]</v>
      </c>
      <c r="G59" s="3" t="s">
        <v>149</v>
      </c>
      <c r="H59" s="3">
        <v>10141001</v>
      </c>
      <c r="I59" s="3">
        <f t="shared" si="59"/>
        <v>110001</v>
      </c>
      <c r="J59" s="3">
        <f t="shared" si="60"/>
        <v>120001</v>
      </c>
      <c r="K59" s="3">
        <f>_xlfn.XLOOKUP(D59,队伍中转!$C$7:$C$43,队伍中转!$A$7:$A$43)</f>
        <v>22500</v>
      </c>
      <c r="L59" s="17" t="str">
        <f>_xlfn.XLOOKUP(D59,队伍中转!$C$7:$C$43,队伍中转!$AC$7:$AC$43)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0" spans="1:12" hidden="1" x14ac:dyDescent="0.15">
      <c r="A60" s="3" t="str">
        <f t="shared" si="56"/>
        <v>//10100053</v>
      </c>
      <c r="B60" s="3">
        <f t="shared" si="57"/>
        <v>10100053</v>
      </c>
      <c r="C60" s="3">
        <v>101</v>
      </c>
      <c r="D60" s="3" t="str">
        <f t="shared" ref="D60:D62" si="63">D59</f>
        <v>新手1900分</v>
      </c>
      <c r="E60" s="3" t="str">
        <f>E59</f>
        <v>[1751,1900]</v>
      </c>
      <c r="F60" s="3" t="str">
        <f t="shared" si="58"/>
        <v>[-1,-1]</v>
      </c>
      <c r="G60" s="3" t="s">
        <v>150</v>
      </c>
      <c r="H60" s="3">
        <v>10141003</v>
      </c>
      <c r="I60" s="3">
        <f t="shared" si="59"/>
        <v>110001</v>
      </c>
      <c r="J60" s="3">
        <f t="shared" si="60"/>
        <v>120001</v>
      </c>
      <c r="K60" s="3">
        <f>_xlfn.XLOOKUP(D60,队伍中转!$C$7:$C$43,队伍中转!$A$7:$A$43)</f>
        <v>22500</v>
      </c>
      <c r="L60" s="17" t="str">
        <f>_xlfn.XLOOKUP(D60,队伍中转!$C$7:$C$43,队伍中转!$AC$7:$AC$43)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1" spans="1:12" hidden="1" x14ac:dyDescent="0.15">
      <c r="A61" s="3" t="str">
        <f t="shared" si="56"/>
        <v>//10100054</v>
      </c>
      <c r="B61" s="3">
        <f t="shared" si="57"/>
        <v>10100054</v>
      </c>
      <c r="C61" s="3">
        <v>101</v>
      </c>
      <c r="D61" s="3" t="str">
        <f t="shared" si="63"/>
        <v>新手1900分</v>
      </c>
      <c r="E61" s="3" t="str">
        <f>E60</f>
        <v>[1751,1900]</v>
      </c>
      <c r="F61" s="3" t="str">
        <f t="shared" si="58"/>
        <v>[-1,-1]</v>
      </c>
      <c r="G61" s="3" t="s">
        <v>151</v>
      </c>
      <c r="H61" s="3">
        <v>10141006</v>
      </c>
      <c r="I61" s="3">
        <f t="shared" si="59"/>
        <v>110001</v>
      </c>
      <c r="J61" s="3">
        <f t="shared" si="60"/>
        <v>120001</v>
      </c>
      <c r="K61" s="3">
        <f>_xlfn.XLOOKUP(D61,队伍中转!$C$7:$C$43,队伍中转!$A$7:$A$43)</f>
        <v>22500</v>
      </c>
      <c r="L61" s="17" t="str">
        <f>_xlfn.XLOOKUP(D61,队伍中转!$C$7:$C$43,队伍中转!$AC$7:$AC$43)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2" spans="1:12" hidden="1" x14ac:dyDescent="0.15">
      <c r="A62" s="3" t="str">
        <f t="shared" si="56"/>
        <v>//10100055</v>
      </c>
      <c r="B62" s="3">
        <f t="shared" si="57"/>
        <v>10100055</v>
      </c>
      <c r="C62" s="3">
        <v>101</v>
      </c>
      <c r="D62" s="3" t="str">
        <f t="shared" si="63"/>
        <v>新手1900分</v>
      </c>
      <c r="E62" s="3" t="str">
        <f>E61</f>
        <v>[1751,1900]</v>
      </c>
      <c r="F62" s="3" t="str">
        <f t="shared" si="58"/>
        <v>[-1,-1]</v>
      </c>
      <c r="G62" s="3" t="s">
        <v>152</v>
      </c>
      <c r="H62" s="3">
        <v>10141008</v>
      </c>
      <c r="I62" s="3">
        <f t="shared" si="59"/>
        <v>110001</v>
      </c>
      <c r="J62" s="3">
        <f t="shared" si="60"/>
        <v>120001</v>
      </c>
      <c r="K62" s="3">
        <f>_xlfn.XLOOKUP(D62,队伍中转!$C$7:$C$43,队伍中转!$A$7:$A$43)</f>
        <v>22500</v>
      </c>
      <c r="L62" s="17" t="str">
        <f>_xlfn.XLOOKUP(D62,队伍中转!$C$7:$C$43,队伍中转!$AC$7:$AC$43)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3" spans="1:12" hidden="1" x14ac:dyDescent="0.15">
      <c r="A63" s="3" t="str">
        <f t="shared" si="56"/>
        <v>//10100056</v>
      </c>
      <c r="B63" s="3">
        <f t="shared" si="57"/>
        <v>10100056</v>
      </c>
      <c r="C63" s="3">
        <v>101</v>
      </c>
      <c r="D63" s="3" t="s">
        <v>68</v>
      </c>
      <c r="E63" s="3" t="s">
        <v>41</v>
      </c>
      <c r="F63" s="3" t="str">
        <f t="shared" si="58"/>
        <v>[-1,-1]</v>
      </c>
      <c r="G63" s="3" t="s">
        <v>153</v>
      </c>
      <c r="H63" s="3">
        <v>10141009</v>
      </c>
      <c r="I63" s="3">
        <f t="shared" si="59"/>
        <v>110001</v>
      </c>
      <c r="J63" s="3">
        <f t="shared" si="60"/>
        <v>120001</v>
      </c>
      <c r="K63" s="3">
        <f>_xlfn.XLOOKUP(D63,队伍中转!$C$7:$C$43,队伍中转!$A$7:$A$43)</f>
        <v>22500</v>
      </c>
      <c r="L63" s="17" t="str">
        <f>_xlfn.XLOOKUP(D63,队伍中转!$C$7:$C$43,队伍中转!$AC$7:$AC$43)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4" spans="1:12" hidden="1" x14ac:dyDescent="0.15">
      <c r="A64" s="3" t="str">
        <f t="shared" si="56"/>
        <v>//10100057</v>
      </c>
      <c r="B64" s="3">
        <f t="shared" si="57"/>
        <v>10100057</v>
      </c>
      <c r="C64" s="3">
        <v>101</v>
      </c>
      <c r="D64" s="3" t="str">
        <f>D63</f>
        <v>新手1900分</v>
      </c>
      <c r="E64" s="3" t="str">
        <f>E63</f>
        <v>[1751,1900]</v>
      </c>
      <c r="F64" s="3" t="str">
        <f t="shared" si="58"/>
        <v>[-1,-1]</v>
      </c>
      <c r="G64" s="3" t="s">
        <v>154</v>
      </c>
      <c r="H64" s="3">
        <v>10141011</v>
      </c>
      <c r="I64" s="3">
        <f t="shared" si="59"/>
        <v>110001</v>
      </c>
      <c r="J64" s="3">
        <f t="shared" si="60"/>
        <v>120001</v>
      </c>
      <c r="K64" s="3">
        <f>_xlfn.XLOOKUP(D64,队伍中转!$C$7:$C$43,队伍中转!$A$7:$A$43)</f>
        <v>22500</v>
      </c>
      <c r="L64" s="17" t="str">
        <f>_xlfn.XLOOKUP(D64,队伍中转!$C$7:$C$43,队伍中转!$AC$7:$AC$43)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5" spans="1:12" hidden="1" x14ac:dyDescent="0.15">
      <c r="A65" s="3" t="str">
        <f t="shared" si="56"/>
        <v>//10100058</v>
      </c>
      <c r="B65" s="3">
        <f t="shared" si="57"/>
        <v>10100058</v>
      </c>
      <c r="C65" s="3">
        <v>101</v>
      </c>
      <c r="D65" s="3" t="str">
        <f t="shared" ref="D65:D67" si="64">D64</f>
        <v>新手1900分</v>
      </c>
      <c r="E65" s="3" t="str">
        <f>E64</f>
        <v>[1751,1900]</v>
      </c>
      <c r="F65" s="3" t="str">
        <f t="shared" si="58"/>
        <v>[-1,-1]</v>
      </c>
      <c r="G65" s="3" t="s">
        <v>155</v>
      </c>
      <c r="H65" s="3">
        <v>10141015</v>
      </c>
      <c r="I65" s="3">
        <f t="shared" si="59"/>
        <v>110001</v>
      </c>
      <c r="J65" s="3">
        <f t="shared" si="60"/>
        <v>120001</v>
      </c>
      <c r="K65" s="3">
        <f>_xlfn.XLOOKUP(D65,队伍中转!$C$7:$C$43,队伍中转!$A$7:$A$43)</f>
        <v>22500</v>
      </c>
      <c r="L65" s="17" t="str">
        <f>_xlfn.XLOOKUP(D65,队伍中转!$C$7:$C$43,队伍中转!$AC$7:$AC$43)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6" spans="1:12" hidden="1" x14ac:dyDescent="0.15">
      <c r="A66" s="3" t="str">
        <f t="shared" si="56"/>
        <v>//10100059</v>
      </c>
      <c r="B66" s="3">
        <f t="shared" si="57"/>
        <v>10100059</v>
      </c>
      <c r="C66" s="3">
        <v>101</v>
      </c>
      <c r="D66" s="3" t="str">
        <f t="shared" si="64"/>
        <v>新手1900分</v>
      </c>
      <c r="E66" s="3" t="str">
        <f>E65</f>
        <v>[1751,1900]</v>
      </c>
      <c r="F66" s="3" t="str">
        <f t="shared" si="58"/>
        <v>[-1,-1]</v>
      </c>
      <c r="G66" s="3" t="s">
        <v>156</v>
      </c>
      <c r="H66" s="3">
        <v>10141018</v>
      </c>
      <c r="I66" s="3">
        <f t="shared" si="59"/>
        <v>110001</v>
      </c>
      <c r="J66" s="3">
        <f t="shared" si="60"/>
        <v>120001</v>
      </c>
      <c r="K66" s="3">
        <f>_xlfn.XLOOKUP(D66,队伍中转!$C$7:$C$43,队伍中转!$A$7:$A$43)</f>
        <v>22500</v>
      </c>
      <c r="L66" s="17" t="str">
        <f>_xlfn.XLOOKUP(D66,队伍中转!$C$7:$C$43,队伍中转!$AC$7:$AC$43)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7" spans="1:12" hidden="1" x14ac:dyDescent="0.15">
      <c r="A67" s="3" t="str">
        <f t="shared" si="56"/>
        <v>//10100060</v>
      </c>
      <c r="B67" s="3">
        <f t="shared" si="57"/>
        <v>10100060</v>
      </c>
      <c r="C67" s="3">
        <v>101</v>
      </c>
      <c r="D67" s="3" t="str">
        <f t="shared" si="64"/>
        <v>新手1900分</v>
      </c>
      <c r="E67" s="3" t="str">
        <f>E66</f>
        <v>[1751,1900]</v>
      </c>
      <c r="F67" s="3" t="str">
        <f t="shared" si="58"/>
        <v>[-1,-1]</v>
      </c>
      <c r="G67" s="3" t="s">
        <v>157</v>
      </c>
      <c r="H67" s="3">
        <v>10141019</v>
      </c>
      <c r="I67" s="3">
        <f t="shared" si="59"/>
        <v>110001</v>
      </c>
      <c r="J67" s="3">
        <f t="shared" si="60"/>
        <v>120001</v>
      </c>
      <c r="K67" s="3">
        <f>_xlfn.XLOOKUP(D67,队伍中转!$C$7:$C$43,队伍中转!$A$7:$A$43)</f>
        <v>22500</v>
      </c>
      <c r="L67" s="17" t="str">
        <f>_xlfn.XLOOKUP(D67,队伍中转!$C$7:$C$43,队伍中转!$AC$7:$AC$43)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8" spans="1:12" hidden="1" x14ac:dyDescent="0.15">
      <c r="A68" s="3" t="str">
        <f t="shared" si="56"/>
        <v>//10100061</v>
      </c>
      <c r="B68" s="3">
        <f t="shared" si="57"/>
        <v>10100061</v>
      </c>
      <c r="C68" s="3">
        <v>101</v>
      </c>
      <c r="D68" s="3" t="s">
        <v>68</v>
      </c>
      <c r="E68" s="3" t="s">
        <v>41</v>
      </c>
      <c r="F68" s="3" t="str">
        <f t="shared" si="58"/>
        <v>[-1,-1]</v>
      </c>
      <c r="G68" s="3" t="s">
        <v>158</v>
      </c>
      <c r="H68" s="3">
        <f>H48</f>
        <v>10140101</v>
      </c>
      <c r="I68" s="3">
        <f t="shared" si="59"/>
        <v>110001</v>
      </c>
      <c r="J68" s="3">
        <f t="shared" si="60"/>
        <v>120001</v>
      </c>
      <c r="K68" s="3">
        <f>_xlfn.XLOOKUP(D68,队伍中转!$C$7:$C$43,队伍中转!$A$7:$A$43)</f>
        <v>22500</v>
      </c>
      <c r="L68" s="17" t="str">
        <f>_xlfn.XLOOKUP(D68,队伍中转!$C$7:$C$43,队伍中转!$AC$7:$AC$43)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69" spans="1:12" hidden="1" x14ac:dyDescent="0.15">
      <c r="A69" s="3" t="str">
        <f t="shared" si="56"/>
        <v>//10100062</v>
      </c>
      <c r="B69" s="3">
        <f t="shared" si="57"/>
        <v>10100062</v>
      </c>
      <c r="C69" s="3">
        <v>101</v>
      </c>
      <c r="D69" s="3" t="str">
        <f>D68</f>
        <v>新手1900分</v>
      </c>
      <c r="E69" s="3" t="str">
        <f>E68</f>
        <v>[1751,1900]</v>
      </c>
      <c r="F69" s="3" t="str">
        <f t="shared" si="58"/>
        <v>[-1,-1]</v>
      </c>
      <c r="G69" s="3" t="s">
        <v>159</v>
      </c>
      <c r="H69" s="3">
        <f t="shared" ref="H69:H132" si="65">H49</f>
        <v>10140103</v>
      </c>
      <c r="I69" s="3">
        <f t="shared" si="59"/>
        <v>110001</v>
      </c>
      <c r="J69" s="3">
        <f t="shared" si="60"/>
        <v>120001</v>
      </c>
      <c r="K69" s="3">
        <f>_xlfn.XLOOKUP(D69,队伍中转!$C$7:$C$43,队伍中转!$A$7:$A$43)</f>
        <v>22500</v>
      </c>
      <c r="L69" s="17" t="str">
        <f>_xlfn.XLOOKUP(D69,队伍中转!$C$7:$C$43,队伍中转!$AC$7:$AC$43)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0" spans="1:12" hidden="1" x14ac:dyDescent="0.15">
      <c r="A70" s="3" t="str">
        <f t="shared" si="56"/>
        <v>//10100063</v>
      </c>
      <c r="B70" s="3">
        <f t="shared" si="57"/>
        <v>10100063</v>
      </c>
      <c r="C70" s="3">
        <v>101</v>
      </c>
      <c r="D70" s="3" t="str">
        <f t="shared" ref="D70:D72" si="66">D69</f>
        <v>新手1900分</v>
      </c>
      <c r="E70" s="3" t="str">
        <f>E69</f>
        <v>[1751,1900]</v>
      </c>
      <c r="F70" s="3" t="str">
        <f t="shared" si="58"/>
        <v>[-1,-1]</v>
      </c>
      <c r="G70" s="3" t="s">
        <v>160</v>
      </c>
      <c r="H70" s="3">
        <f t="shared" si="65"/>
        <v>10140104</v>
      </c>
      <c r="I70" s="3">
        <f t="shared" si="59"/>
        <v>110001</v>
      </c>
      <c r="J70" s="3">
        <f t="shared" si="60"/>
        <v>120001</v>
      </c>
      <c r="K70" s="3">
        <f>_xlfn.XLOOKUP(D70,队伍中转!$C$7:$C$43,队伍中转!$A$7:$A$43)</f>
        <v>22500</v>
      </c>
      <c r="L70" s="17" t="str">
        <f>_xlfn.XLOOKUP(D70,队伍中转!$C$7:$C$43,队伍中转!$AC$7:$AC$43)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1" spans="1:12" hidden="1" x14ac:dyDescent="0.15">
      <c r="A71" s="3" t="str">
        <f t="shared" si="56"/>
        <v>//10100064</v>
      </c>
      <c r="B71" s="3">
        <f t="shared" si="57"/>
        <v>10100064</v>
      </c>
      <c r="C71" s="3">
        <v>101</v>
      </c>
      <c r="D71" s="3" t="str">
        <f t="shared" si="66"/>
        <v>新手1900分</v>
      </c>
      <c r="E71" s="3" t="str">
        <f>E70</f>
        <v>[1751,1900]</v>
      </c>
      <c r="F71" s="3" t="str">
        <f t="shared" si="58"/>
        <v>[-1,-1]</v>
      </c>
      <c r="G71" s="3" t="s">
        <v>161</v>
      </c>
      <c r="H71" s="3">
        <f t="shared" si="65"/>
        <v>10140105</v>
      </c>
      <c r="I71" s="3">
        <f t="shared" si="59"/>
        <v>110001</v>
      </c>
      <c r="J71" s="3">
        <f t="shared" si="60"/>
        <v>120001</v>
      </c>
      <c r="K71" s="3">
        <f>_xlfn.XLOOKUP(D71,队伍中转!$C$7:$C$43,队伍中转!$A$7:$A$43)</f>
        <v>22500</v>
      </c>
      <c r="L71" s="17" t="str">
        <f>_xlfn.XLOOKUP(D71,队伍中转!$C$7:$C$43,队伍中转!$AC$7:$AC$43)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2" spans="1:12" hidden="1" x14ac:dyDescent="0.15">
      <c r="A72" s="3" t="str">
        <f t="shared" si="56"/>
        <v>//10100065</v>
      </c>
      <c r="B72" s="3">
        <f t="shared" si="57"/>
        <v>10100065</v>
      </c>
      <c r="C72" s="3">
        <v>101</v>
      </c>
      <c r="D72" s="3" t="str">
        <f t="shared" si="66"/>
        <v>新手1900分</v>
      </c>
      <c r="E72" s="3" t="str">
        <f>E71</f>
        <v>[1751,1900]</v>
      </c>
      <c r="F72" s="3" t="str">
        <f t="shared" si="58"/>
        <v>[-1,-1]</v>
      </c>
      <c r="G72" s="3" t="s">
        <v>162</v>
      </c>
      <c r="H72" s="3">
        <f t="shared" si="65"/>
        <v>10140106</v>
      </c>
      <c r="I72" s="3">
        <f t="shared" si="59"/>
        <v>110001</v>
      </c>
      <c r="J72" s="3">
        <f t="shared" si="60"/>
        <v>120001</v>
      </c>
      <c r="K72" s="3">
        <f>_xlfn.XLOOKUP(D72,队伍中转!$C$7:$C$43,队伍中转!$A$7:$A$43)</f>
        <v>22500</v>
      </c>
      <c r="L72" s="17" t="str">
        <f>_xlfn.XLOOKUP(D72,队伍中转!$C$7:$C$43,队伍中转!$AC$7:$AC$43)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3" spans="1:12" hidden="1" x14ac:dyDescent="0.15">
      <c r="A73" s="3" t="str">
        <f t="shared" si="56"/>
        <v>//10100066</v>
      </c>
      <c r="B73" s="3">
        <f t="shared" si="57"/>
        <v>10100066</v>
      </c>
      <c r="C73" s="3">
        <v>101</v>
      </c>
      <c r="D73" s="3" t="s">
        <v>68</v>
      </c>
      <c r="E73" s="3" t="s">
        <v>41</v>
      </c>
      <c r="F73" s="3" t="str">
        <f t="shared" si="58"/>
        <v>[-1,-1]</v>
      </c>
      <c r="G73" s="3" t="s">
        <v>163</v>
      </c>
      <c r="H73" s="3">
        <f t="shared" si="65"/>
        <v>10140108</v>
      </c>
      <c r="I73" s="3">
        <f t="shared" si="59"/>
        <v>110001</v>
      </c>
      <c r="J73" s="3">
        <f t="shared" si="60"/>
        <v>120001</v>
      </c>
      <c r="K73" s="3">
        <f>_xlfn.XLOOKUP(D73,队伍中转!$C$7:$C$43,队伍中转!$A$7:$A$43)</f>
        <v>22500</v>
      </c>
      <c r="L73" s="17" t="str">
        <f>_xlfn.XLOOKUP(D73,队伍中转!$C$7:$C$43,队伍中转!$AC$7:$AC$43)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4" spans="1:12" hidden="1" x14ac:dyDescent="0.15">
      <c r="A74" s="3" t="str">
        <f t="shared" si="56"/>
        <v>//10100067</v>
      </c>
      <c r="B74" s="3">
        <f t="shared" si="57"/>
        <v>10100067</v>
      </c>
      <c r="C74" s="3">
        <v>101</v>
      </c>
      <c r="D74" s="3" t="str">
        <f>D73</f>
        <v>新手1900分</v>
      </c>
      <c r="E74" s="3" t="str">
        <f>E73</f>
        <v>[1751,1900]</v>
      </c>
      <c r="F74" s="3" t="str">
        <f t="shared" si="58"/>
        <v>[-1,-1]</v>
      </c>
      <c r="G74" s="3" t="s">
        <v>164</v>
      </c>
      <c r="H74" s="3">
        <f t="shared" si="65"/>
        <v>10140109</v>
      </c>
      <c r="I74" s="3">
        <f t="shared" si="59"/>
        <v>110001</v>
      </c>
      <c r="J74" s="3">
        <f t="shared" si="60"/>
        <v>120001</v>
      </c>
      <c r="K74" s="3">
        <f>_xlfn.XLOOKUP(D74,队伍中转!$C$7:$C$43,队伍中转!$A$7:$A$43)</f>
        <v>22500</v>
      </c>
      <c r="L74" s="17" t="str">
        <f>_xlfn.XLOOKUP(D74,队伍中转!$C$7:$C$43,队伍中转!$AC$7:$AC$43)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5" spans="1:12" hidden="1" x14ac:dyDescent="0.15">
      <c r="A75" s="3" t="str">
        <f t="shared" si="56"/>
        <v>//10100068</v>
      </c>
      <c r="B75" s="3">
        <f t="shared" si="57"/>
        <v>10100068</v>
      </c>
      <c r="C75" s="3">
        <v>101</v>
      </c>
      <c r="D75" s="3" t="str">
        <f t="shared" ref="D75:D77" si="67">D74</f>
        <v>新手1900分</v>
      </c>
      <c r="E75" s="3" t="str">
        <f>E74</f>
        <v>[1751,1900]</v>
      </c>
      <c r="F75" s="3" t="str">
        <f t="shared" si="58"/>
        <v>[-1,-1]</v>
      </c>
      <c r="G75" s="3" t="s">
        <v>165</v>
      </c>
      <c r="H75" s="3">
        <f t="shared" si="65"/>
        <v>10140111</v>
      </c>
      <c r="I75" s="3">
        <f t="shared" si="59"/>
        <v>110001</v>
      </c>
      <c r="J75" s="3">
        <f t="shared" si="60"/>
        <v>120001</v>
      </c>
      <c r="K75" s="3">
        <f>_xlfn.XLOOKUP(D75,队伍中转!$C$7:$C$43,队伍中转!$A$7:$A$43)</f>
        <v>22500</v>
      </c>
      <c r="L75" s="17" t="str">
        <f>_xlfn.XLOOKUP(D75,队伍中转!$C$7:$C$43,队伍中转!$AC$7:$AC$43)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6" spans="1:12" hidden="1" x14ac:dyDescent="0.15">
      <c r="A76" s="3" t="str">
        <f t="shared" si="56"/>
        <v>//10100069</v>
      </c>
      <c r="B76" s="3">
        <f t="shared" si="57"/>
        <v>10100069</v>
      </c>
      <c r="C76" s="3">
        <v>101</v>
      </c>
      <c r="D76" s="3" t="str">
        <f t="shared" si="67"/>
        <v>新手1900分</v>
      </c>
      <c r="E76" s="3" t="str">
        <f>E75</f>
        <v>[1751,1900]</v>
      </c>
      <c r="F76" s="3" t="str">
        <f t="shared" si="58"/>
        <v>[-1,-1]</v>
      </c>
      <c r="G76" s="3" t="s">
        <v>166</v>
      </c>
      <c r="H76" s="3">
        <f t="shared" si="65"/>
        <v>10140113</v>
      </c>
      <c r="I76" s="3">
        <f t="shared" si="59"/>
        <v>110001</v>
      </c>
      <c r="J76" s="3">
        <f t="shared" si="60"/>
        <v>120001</v>
      </c>
      <c r="K76" s="3">
        <f>_xlfn.XLOOKUP(D76,队伍中转!$C$7:$C$43,队伍中转!$A$7:$A$43)</f>
        <v>22500</v>
      </c>
      <c r="L76" s="17" t="str">
        <f>_xlfn.XLOOKUP(D76,队伍中转!$C$7:$C$43,队伍中转!$AC$7:$AC$43)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7" spans="1:12" hidden="1" x14ac:dyDescent="0.15">
      <c r="A77" s="3" t="str">
        <f t="shared" si="56"/>
        <v>//10100070</v>
      </c>
      <c r="B77" s="3">
        <f t="shared" si="57"/>
        <v>10100070</v>
      </c>
      <c r="C77" s="3">
        <v>101</v>
      </c>
      <c r="D77" s="3" t="str">
        <f t="shared" si="67"/>
        <v>新手1900分</v>
      </c>
      <c r="E77" s="3" t="str">
        <f>E76</f>
        <v>[1751,1900]</v>
      </c>
      <c r="F77" s="3" t="str">
        <f t="shared" si="58"/>
        <v>[-1,-1]</v>
      </c>
      <c r="G77" s="3" t="s">
        <v>167</v>
      </c>
      <c r="H77" s="3">
        <f t="shared" si="65"/>
        <v>10140115</v>
      </c>
      <c r="I77" s="3">
        <f t="shared" si="59"/>
        <v>110001</v>
      </c>
      <c r="J77" s="3">
        <f t="shared" si="60"/>
        <v>120001</v>
      </c>
      <c r="K77" s="3">
        <f>_xlfn.XLOOKUP(D77,队伍中转!$C$7:$C$43,队伍中转!$A$7:$A$43)</f>
        <v>22500</v>
      </c>
      <c r="L77" s="17" t="str">
        <f>_xlfn.XLOOKUP(D77,队伍中转!$C$7:$C$43,队伍中转!$AC$7:$AC$43)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8" spans="1:12" hidden="1" x14ac:dyDescent="0.15">
      <c r="A78" s="3" t="str">
        <f t="shared" si="56"/>
        <v>//10100071</v>
      </c>
      <c r="B78" s="3">
        <f t="shared" si="57"/>
        <v>10100071</v>
      </c>
      <c r="C78" s="3">
        <v>101</v>
      </c>
      <c r="D78" s="3" t="s">
        <v>68</v>
      </c>
      <c r="E78" s="3" t="s">
        <v>41</v>
      </c>
      <c r="F78" s="3" t="str">
        <f t="shared" si="58"/>
        <v>[-1,-1]</v>
      </c>
      <c r="G78" s="3" t="s">
        <v>168</v>
      </c>
      <c r="H78" s="3">
        <f t="shared" si="65"/>
        <v>10140116</v>
      </c>
      <c r="I78" s="3">
        <f t="shared" si="59"/>
        <v>110001</v>
      </c>
      <c r="J78" s="3">
        <f t="shared" si="60"/>
        <v>120001</v>
      </c>
      <c r="K78" s="3">
        <f>_xlfn.XLOOKUP(D78,队伍中转!$C$7:$C$43,队伍中转!$A$7:$A$43)</f>
        <v>22500</v>
      </c>
      <c r="L78" s="17" t="str">
        <f>_xlfn.XLOOKUP(D78,队伍中转!$C$7:$C$43,队伍中转!$AC$7:$AC$43)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79" spans="1:12" hidden="1" x14ac:dyDescent="0.15">
      <c r="A79" s="3" t="str">
        <f t="shared" si="56"/>
        <v>//10100072</v>
      </c>
      <c r="B79" s="3">
        <f t="shared" si="57"/>
        <v>10100072</v>
      </c>
      <c r="C79" s="3">
        <v>101</v>
      </c>
      <c r="D79" s="3" t="str">
        <f>D78</f>
        <v>新手1900分</v>
      </c>
      <c r="E79" s="3" t="str">
        <f>E78</f>
        <v>[1751,1900]</v>
      </c>
      <c r="F79" s="3" t="str">
        <f t="shared" si="58"/>
        <v>[-1,-1]</v>
      </c>
      <c r="G79" s="3" t="s">
        <v>169</v>
      </c>
      <c r="H79" s="3">
        <f t="shared" si="65"/>
        <v>10141001</v>
      </c>
      <c r="I79" s="3">
        <f t="shared" si="59"/>
        <v>110001</v>
      </c>
      <c r="J79" s="3">
        <f t="shared" si="60"/>
        <v>120001</v>
      </c>
      <c r="K79" s="3">
        <f>_xlfn.XLOOKUP(D79,队伍中转!$C$7:$C$43,队伍中转!$A$7:$A$43)</f>
        <v>22500</v>
      </c>
      <c r="L79" s="17" t="str">
        <f>_xlfn.XLOOKUP(D79,队伍中转!$C$7:$C$43,队伍中转!$AC$7:$AC$43)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0" spans="1:12" hidden="1" x14ac:dyDescent="0.15">
      <c r="A80" s="3" t="str">
        <f t="shared" si="56"/>
        <v>//10100073</v>
      </c>
      <c r="B80" s="3">
        <f t="shared" si="57"/>
        <v>10100073</v>
      </c>
      <c r="C80" s="3">
        <v>101</v>
      </c>
      <c r="D80" s="3" t="str">
        <f t="shared" ref="D80:D82" si="68">D79</f>
        <v>新手1900分</v>
      </c>
      <c r="E80" s="3" t="str">
        <f>E79</f>
        <v>[1751,1900]</v>
      </c>
      <c r="F80" s="3" t="str">
        <f t="shared" si="58"/>
        <v>[-1,-1]</v>
      </c>
      <c r="G80" s="3" t="s">
        <v>170</v>
      </c>
      <c r="H80" s="3">
        <f t="shared" si="65"/>
        <v>10141003</v>
      </c>
      <c r="I80" s="3">
        <f t="shared" si="59"/>
        <v>110001</v>
      </c>
      <c r="J80" s="3">
        <f t="shared" si="60"/>
        <v>120001</v>
      </c>
      <c r="K80" s="3">
        <f>_xlfn.XLOOKUP(D80,队伍中转!$C$7:$C$43,队伍中转!$A$7:$A$43)</f>
        <v>22500</v>
      </c>
      <c r="L80" s="17" t="str">
        <f>_xlfn.XLOOKUP(D80,队伍中转!$C$7:$C$43,队伍中转!$AC$7:$AC$43)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1" spans="1:12" hidden="1" x14ac:dyDescent="0.15">
      <c r="A81" s="3" t="str">
        <f t="shared" si="56"/>
        <v>//10100074</v>
      </c>
      <c r="B81" s="3">
        <f t="shared" si="57"/>
        <v>10100074</v>
      </c>
      <c r="C81" s="3">
        <v>101</v>
      </c>
      <c r="D81" s="3" t="str">
        <f t="shared" si="68"/>
        <v>新手1900分</v>
      </c>
      <c r="E81" s="3" t="str">
        <f>E80</f>
        <v>[1751,1900]</v>
      </c>
      <c r="F81" s="3" t="str">
        <f t="shared" si="58"/>
        <v>[-1,-1]</v>
      </c>
      <c r="G81" s="3" t="s">
        <v>171</v>
      </c>
      <c r="H81" s="3">
        <f t="shared" si="65"/>
        <v>10141006</v>
      </c>
      <c r="I81" s="3">
        <f t="shared" si="59"/>
        <v>110001</v>
      </c>
      <c r="J81" s="3">
        <f t="shared" si="60"/>
        <v>120001</v>
      </c>
      <c r="K81" s="3">
        <f>_xlfn.XLOOKUP(D81,队伍中转!$C$7:$C$43,队伍中转!$A$7:$A$43)</f>
        <v>22500</v>
      </c>
      <c r="L81" s="17" t="str">
        <f>_xlfn.XLOOKUP(D81,队伍中转!$C$7:$C$43,队伍中转!$AC$7:$AC$43)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2" spans="1:12" hidden="1" x14ac:dyDescent="0.15">
      <c r="A82" s="3" t="str">
        <f t="shared" si="56"/>
        <v>//10100075</v>
      </c>
      <c r="B82" s="3">
        <f t="shared" si="57"/>
        <v>10100075</v>
      </c>
      <c r="C82" s="3">
        <v>101</v>
      </c>
      <c r="D82" s="3" t="str">
        <f t="shared" si="68"/>
        <v>新手1900分</v>
      </c>
      <c r="E82" s="3" t="str">
        <f>E81</f>
        <v>[1751,1900]</v>
      </c>
      <c r="F82" s="3" t="str">
        <f t="shared" si="58"/>
        <v>[-1,-1]</v>
      </c>
      <c r="G82" s="3" t="s">
        <v>172</v>
      </c>
      <c r="H82" s="3">
        <f t="shared" si="65"/>
        <v>10141008</v>
      </c>
      <c r="I82" s="3">
        <f t="shared" si="59"/>
        <v>110001</v>
      </c>
      <c r="J82" s="3">
        <f t="shared" si="60"/>
        <v>120001</v>
      </c>
      <c r="K82" s="3">
        <f>_xlfn.XLOOKUP(D82,队伍中转!$C$7:$C$43,队伍中转!$A$7:$A$43)</f>
        <v>22500</v>
      </c>
      <c r="L82" s="17" t="str">
        <f>_xlfn.XLOOKUP(D82,队伍中转!$C$7:$C$43,队伍中转!$AC$7:$AC$43)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3" spans="1:12" hidden="1" x14ac:dyDescent="0.15">
      <c r="A83" s="3" t="str">
        <f t="shared" si="56"/>
        <v>//10100076</v>
      </c>
      <c r="B83" s="3">
        <f t="shared" si="57"/>
        <v>10100076</v>
      </c>
      <c r="C83" s="3">
        <v>101</v>
      </c>
      <c r="D83" s="3" t="s">
        <v>68</v>
      </c>
      <c r="E83" s="3" t="s">
        <v>41</v>
      </c>
      <c r="F83" s="3" t="str">
        <f t="shared" si="58"/>
        <v>[-1,-1]</v>
      </c>
      <c r="G83" s="3" t="s">
        <v>173</v>
      </c>
      <c r="H83" s="3">
        <f t="shared" si="65"/>
        <v>10141009</v>
      </c>
      <c r="I83" s="3">
        <f t="shared" si="59"/>
        <v>110001</v>
      </c>
      <c r="J83" s="3">
        <f t="shared" si="60"/>
        <v>120001</v>
      </c>
      <c r="K83" s="3">
        <f>_xlfn.XLOOKUP(D83,队伍中转!$C$7:$C$43,队伍中转!$A$7:$A$43)</f>
        <v>22500</v>
      </c>
      <c r="L83" s="17" t="str">
        <f>_xlfn.XLOOKUP(D83,队伍中转!$C$7:$C$43,队伍中转!$AC$7:$AC$43)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4" spans="1:12" hidden="1" x14ac:dyDescent="0.15">
      <c r="A84" s="3" t="str">
        <f t="shared" si="56"/>
        <v>//10100077</v>
      </c>
      <c r="B84" s="3">
        <f t="shared" si="57"/>
        <v>10100077</v>
      </c>
      <c r="C84" s="3">
        <v>101</v>
      </c>
      <c r="D84" s="3" t="str">
        <f>D83</f>
        <v>新手1900分</v>
      </c>
      <c r="E84" s="3" t="str">
        <f>E83</f>
        <v>[1751,1900]</v>
      </c>
      <c r="F84" s="3" t="str">
        <f t="shared" si="58"/>
        <v>[-1,-1]</v>
      </c>
      <c r="G84" s="3" t="s">
        <v>174</v>
      </c>
      <c r="H84" s="3">
        <f t="shared" si="65"/>
        <v>10141011</v>
      </c>
      <c r="I84" s="3">
        <f t="shared" si="59"/>
        <v>110001</v>
      </c>
      <c r="J84" s="3">
        <f t="shared" si="60"/>
        <v>120001</v>
      </c>
      <c r="K84" s="3">
        <f>_xlfn.XLOOKUP(D84,队伍中转!$C$7:$C$43,队伍中转!$A$7:$A$43)</f>
        <v>22500</v>
      </c>
      <c r="L84" s="17" t="str">
        <f>_xlfn.XLOOKUP(D84,队伍中转!$C$7:$C$43,队伍中转!$AC$7:$AC$43)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5" spans="1:12" hidden="1" x14ac:dyDescent="0.15">
      <c r="A85" s="3" t="str">
        <f t="shared" si="56"/>
        <v>//10100078</v>
      </c>
      <c r="B85" s="3">
        <f t="shared" si="57"/>
        <v>10100078</v>
      </c>
      <c r="C85" s="3">
        <v>101</v>
      </c>
      <c r="D85" s="3" t="str">
        <f t="shared" ref="D85:D87" si="69">D84</f>
        <v>新手1900分</v>
      </c>
      <c r="E85" s="3" t="str">
        <f>E84</f>
        <v>[1751,1900]</v>
      </c>
      <c r="F85" s="3" t="str">
        <f t="shared" si="58"/>
        <v>[-1,-1]</v>
      </c>
      <c r="G85" s="3" t="s">
        <v>175</v>
      </c>
      <c r="H85" s="3">
        <f t="shared" si="65"/>
        <v>10141015</v>
      </c>
      <c r="I85" s="3">
        <f t="shared" si="59"/>
        <v>110001</v>
      </c>
      <c r="J85" s="3">
        <f t="shared" si="60"/>
        <v>120001</v>
      </c>
      <c r="K85" s="3">
        <f>_xlfn.XLOOKUP(D85,队伍中转!$C$7:$C$43,队伍中转!$A$7:$A$43)</f>
        <v>22500</v>
      </c>
      <c r="L85" s="17" t="str">
        <f>_xlfn.XLOOKUP(D85,队伍中转!$C$7:$C$43,队伍中转!$AC$7:$AC$43)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6" spans="1:12" hidden="1" x14ac:dyDescent="0.15">
      <c r="A86" s="3" t="str">
        <f t="shared" si="56"/>
        <v>//10100079</v>
      </c>
      <c r="B86" s="3">
        <f t="shared" si="57"/>
        <v>10100079</v>
      </c>
      <c r="C86" s="3">
        <v>101</v>
      </c>
      <c r="D86" s="3" t="str">
        <f t="shared" si="69"/>
        <v>新手1900分</v>
      </c>
      <c r="E86" s="3" t="str">
        <f>E85</f>
        <v>[1751,1900]</v>
      </c>
      <c r="F86" s="3" t="str">
        <f t="shared" si="58"/>
        <v>[-1,-1]</v>
      </c>
      <c r="G86" s="3" t="s">
        <v>176</v>
      </c>
      <c r="H86" s="3">
        <f t="shared" si="65"/>
        <v>10141018</v>
      </c>
      <c r="I86" s="3">
        <f t="shared" si="59"/>
        <v>110001</v>
      </c>
      <c r="J86" s="3">
        <f t="shared" si="60"/>
        <v>120001</v>
      </c>
      <c r="K86" s="3">
        <f>_xlfn.XLOOKUP(D86,队伍中转!$C$7:$C$43,队伍中转!$A$7:$A$43)</f>
        <v>22500</v>
      </c>
      <c r="L86" s="17" t="str">
        <f>_xlfn.XLOOKUP(D86,队伍中转!$C$7:$C$43,队伍中转!$AC$7:$AC$43)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7" spans="1:12" hidden="1" x14ac:dyDescent="0.15">
      <c r="A87" s="3" t="str">
        <f t="shared" si="56"/>
        <v>//10100080</v>
      </c>
      <c r="B87" s="3">
        <f t="shared" si="57"/>
        <v>10100080</v>
      </c>
      <c r="C87" s="3">
        <v>101</v>
      </c>
      <c r="D87" s="3" t="str">
        <f t="shared" si="69"/>
        <v>新手1900分</v>
      </c>
      <c r="E87" s="3" t="str">
        <f>E86</f>
        <v>[1751,1900]</v>
      </c>
      <c r="F87" s="3" t="str">
        <f t="shared" si="58"/>
        <v>[-1,-1]</v>
      </c>
      <c r="G87" s="3" t="s">
        <v>177</v>
      </c>
      <c r="H87" s="3">
        <f t="shared" si="65"/>
        <v>10141019</v>
      </c>
      <c r="I87" s="3">
        <f t="shared" si="59"/>
        <v>110001</v>
      </c>
      <c r="J87" s="3">
        <f t="shared" si="60"/>
        <v>120001</v>
      </c>
      <c r="K87" s="3">
        <f>_xlfn.XLOOKUP(D87,队伍中转!$C$7:$C$43,队伍中转!$A$7:$A$43)</f>
        <v>22500</v>
      </c>
      <c r="L87" s="17" t="str">
        <f>_xlfn.XLOOKUP(D87,队伍中转!$C$7:$C$43,队伍中转!$AC$7:$AC$43)</f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</row>
    <row r="88" spans="1:12" hidden="1" x14ac:dyDescent="0.15">
      <c r="A88" s="3" t="str">
        <f t="shared" si="56"/>
        <v>//10100081</v>
      </c>
      <c r="B88" s="3">
        <f t="shared" si="57"/>
        <v>10100081</v>
      </c>
      <c r="C88" s="3">
        <v>101</v>
      </c>
      <c r="D88" s="22" t="s">
        <v>69</v>
      </c>
      <c r="E88" s="3" t="s">
        <v>42</v>
      </c>
      <c r="F88" s="3" t="str">
        <f t="shared" si="58"/>
        <v>[-1,-1]</v>
      </c>
      <c r="G88" s="3" t="s">
        <v>178</v>
      </c>
      <c r="H88" s="3">
        <f t="shared" si="65"/>
        <v>10140101</v>
      </c>
      <c r="I88" s="3">
        <f t="shared" si="59"/>
        <v>110001</v>
      </c>
      <c r="J88" s="3">
        <f t="shared" si="60"/>
        <v>120001</v>
      </c>
      <c r="K88" s="3">
        <f>_xlfn.XLOOKUP(D88,队伍中转!$C$7:$C$43,队伍中转!$A$7:$A$43)</f>
        <v>45000</v>
      </c>
      <c r="L88" s="17" t="str">
        <f>_xlfn.XLOOKUP(D88,队伍中转!$C$7:$C$43,队伍中转!$AC$7:$AC$43)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89" spans="1:12" hidden="1" x14ac:dyDescent="0.15">
      <c r="A89" s="3" t="str">
        <f t="shared" si="56"/>
        <v>//10100082</v>
      </c>
      <c r="B89" s="3">
        <f t="shared" si="57"/>
        <v>10100082</v>
      </c>
      <c r="C89" s="3">
        <v>101</v>
      </c>
      <c r="D89" s="3" t="str">
        <f>D88</f>
        <v>新手2050分</v>
      </c>
      <c r="E89" s="3" t="str">
        <f>E88</f>
        <v>[1901,2050]</v>
      </c>
      <c r="F89" s="3" t="str">
        <f t="shared" si="58"/>
        <v>[-1,-1]</v>
      </c>
      <c r="G89" s="3" t="s">
        <v>179</v>
      </c>
      <c r="H89" s="3">
        <f t="shared" si="65"/>
        <v>10140103</v>
      </c>
      <c r="I89" s="3">
        <f t="shared" si="59"/>
        <v>110001</v>
      </c>
      <c r="J89" s="3">
        <f t="shared" si="60"/>
        <v>120001</v>
      </c>
      <c r="K89" s="3">
        <f>_xlfn.XLOOKUP(D89,队伍中转!$C$7:$C$43,队伍中转!$A$7:$A$43)</f>
        <v>45000</v>
      </c>
      <c r="L89" s="17" t="str">
        <f>_xlfn.XLOOKUP(D89,队伍中转!$C$7:$C$43,队伍中转!$AC$7:$AC$43)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0" spans="1:12" hidden="1" x14ac:dyDescent="0.15">
      <c r="A90" s="3" t="str">
        <f t="shared" si="56"/>
        <v>//10100083</v>
      </c>
      <c r="B90" s="3">
        <f t="shared" si="57"/>
        <v>10100083</v>
      </c>
      <c r="C90" s="3">
        <v>101</v>
      </c>
      <c r="D90" s="3" t="str">
        <f t="shared" ref="D90:D92" si="70">D89</f>
        <v>新手2050分</v>
      </c>
      <c r="E90" s="3" t="str">
        <f>E89</f>
        <v>[1901,2050]</v>
      </c>
      <c r="F90" s="3" t="str">
        <f t="shared" si="58"/>
        <v>[-1,-1]</v>
      </c>
      <c r="G90" s="3" t="s">
        <v>180</v>
      </c>
      <c r="H90" s="3">
        <f t="shared" si="65"/>
        <v>10140104</v>
      </c>
      <c r="I90" s="3">
        <f t="shared" si="59"/>
        <v>110001</v>
      </c>
      <c r="J90" s="3">
        <f t="shared" si="60"/>
        <v>120001</v>
      </c>
      <c r="K90" s="3">
        <f>_xlfn.XLOOKUP(D90,队伍中转!$C$7:$C$43,队伍中转!$A$7:$A$43)</f>
        <v>45000</v>
      </c>
      <c r="L90" s="17" t="str">
        <f>_xlfn.XLOOKUP(D90,队伍中转!$C$7:$C$43,队伍中转!$AC$7:$AC$43)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1" spans="1:12" hidden="1" x14ac:dyDescent="0.15">
      <c r="A91" s="3" t="str">
        <f t="shared" si="56"/>
        <v>//10100084</v>
      </c>
      <c r="B91" s="3">
        <f t="shared" si="57"/>
        <v>10100084</v>
      </c>
      <c r="C91" s="3">
        <v>101</v>
      </c>
      <c r="D91" s="3" t="str">
        <f t="shared" si="70"/>
        <v>新手2050分</v>
      </c>
      <c r="E91" s="3" t="str">
        <f>E90</f>
        <v>[1901,2050]</v>
      </c>
      <c r="F91" s="3" t="str">
        <f t="shared" si="58"/>
        <v>[-1,-1]</v>
      </c>
      <c r="G91" s="3" t="s">
        <v>181</v>
      </c>
      <c r="H91" s="3">
        <f t="shared" si="65"/>
        <v>10140105</v>
      </c>
      <c r="I91" s="3">
        <f t="shared" si="59"/>
        <v>110001</v>
      </c>
      <c r="J91" s="3">
        <f t="shared" si="60"/>
        <v>120001</v>
      </c>
      <c r="K91" s="3">
        <f>_xlfn.XLOOKUP(D91,队伍中转!$C$7:$C$43,队伍中转!$A$7:$A$43)</f>
        <v>45000</v>
      </c>
      <c r="L91" s="17" t="str">
        <f>_xlfn.XLOOKUP(D91,队伍中转!$C$7:$C$43,队伍中转!$AC$7:$AC$43)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2" spans="1:12" hidden="1" x14ac:dyDescent="0.15">
      <c r="A92" s="3" t="str">
        <f t="shared" si="56"/>
        <v>//10100085</v>
      </c>
      <c r="B92" s="3">
        <f t="shared" si="57"/>
        <v>10100085</v>
      </c>
      <c r="C92" s="3">
        <v>101</v>
      </c>
      <c r="D92" s="3" t="str">
        <f t="shared" si="70"/>
        <v>新手2050分</v>
      </c>
      <c r="E92" s="3" t="str">
        <f>E91</f>
        <v>[1901,2050]</v>
      </c>
      <c r="F92" s="3" t="str">
        <f t="shared" si="58"/>
        <v>[-1,-1]</v>
      </c>
      <c r="G92" s="3" t="s">
        <v>182</v>
      </c>
      <c r="H92" s="3">
        <f t="shared" si="65"/>
        <v>10140106</v>
      </c>
      <c r="I92" s="3">
        <f t="shared" si="59"/>
        <v>110001</v>
      </c>
      <c r="J92" s="3">
        <f t="shared" si="60"/>
        <v>120001</v>
      </c>
      <c r="K92" s="3">
        <f>_xlfn.XLOOKUP(D92,队伍中转!$C$7:$C$43,队伍中转!$A$7:$A$43)</f>
        <v>45000</v>
      </c>
      <c r="L92" s="17" t="str">
        <f>_xlfn.XLOOKUP(D92,队伍中转!$C$7:$C$43,队伍中转!$AC$7:$AC$43)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3" spans="1:12" hidden="1" x14ac:dyDescent="0.15">
      <c r="A93" s="3" t="str">
        <f t="shared" si="56"/>
        <v>//10100086</v>
      </c>
      <c r="B93" s="3">
        <f t="shared" si="57"/>
        <v>10100086</v>
      </c>
      <c r="C93" s="3">
        <v>101</v>
      </c>
      <c r="D93" s="3" t="s">
        <v>69</v>
      </c>
      <c r="E93" s="3" t="s">
        <v>42</v>
      </c>
      <c r="F93" s="3" t="str">
        <f t="shared" si="58"/>
        <v>[-1,-1]</v>
      </c>
      <c r="G93" s="3" t="s">
        <v>183</v>
      </c>
      <c r="H93" s="3">
        <f t="shared" si="65"/>
        <v>10140108</v>
      </c>
      <c r="I93" s="3">
        <f t="shared" si="59"/>
        <v>110001</v>
      </c>
      <c r="J93" s="3">
        <f t="shared" si="60"/>
        <v>120001</v>
      </c>
      <c r="K93" s="3">
        <f>_xlfn.XLOOKUP(D93,队伍中转!$C$7:$C$43,队伍中转!$A$7:$A$43)</f>
        <v>45000</v>
      </c>
      <c r="L93" s="17" t="str">
        <f>_xlfn.XLOOKUP(D93,队伍中转!$C$7:$C$43,队伍中转!$AC$7:$AC$43)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4" spans="1:12" hidden="1" x14ac:dyDescent="0.15">
      <c r="A94" s="3" t="str">
        <f t="shared" si="56"/>
        <v>//10100087</v>
      </c>
      <c r="B94" s="3">
        <f t="shared" si="57"/>
        <v>10100087</v>
      </c>
      <c r="C94" s="3">
        <v>101</v>
      </c>
      <c r="D94" s="3" t="str">
        <f>D93</f>
        <v>新手2050分</v>
      </c>
      <c r="E94" s="3" t="str">
        <f>E93</f>
        <v>[1901,2050]</v>
      </c>
      <c r="F94" s="3" t="str">
        <f t="shared" si="58"/>
        <v>[-1,-1]</v>
      </c>
      <c r="G94" s="3" t="s">
        <v>184</v>
      </c>
      <c r="H94" s="3">
        <f t="shared" si="65"/>
        <v>10140109</v>
      </c>
      <c r="I94" s="3">
        <f t="shared" si="59"/>
        <v>110001</v>
      </c>
      <c r="J94" s="3">
        <f t="shared" si="60"/>
        <v>120001</v>
      </c>
      <c r="K94" s="3">
        <f>_xlfn.XLOOKUP(D94,队伍中转!$C$7:$C$43,队伍中转!$A$7:$A$43)</f>
        <v>45000</v>
      </c>
      <c r="L94" s="17" t="str">
        <f>_xlfn.XLOOKUP(D94,队伍中转!$C$7:$C$43,队伍中转!$AC$7:$AC$43)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5" spans="1:12" hidden="1" x14ac:dyDescent="0.15">
      <c r="A95" s="3" t="str">
        <f t="shared" si="56"/>
        <v>//10100088</v>
      </c>
      <c r="B95" s="3">
        <f t="shared" si="57"/>
        <v>10100088</v>
      </c>
      <c r="C95" s="3">
        <v>101</v>
      </c>
      <c r="D95" s="3" t="str">
        <f t="shared" ref="D95:D97" si="71">D94</f>
        <v>新手2050分</v>
      </c>
      <c r="E95" s="3" t="str">
        <f>E94</f>
        <v>[1901,2050]</v>
      </c>
      <c r="F95" s="3" t="str">
        <f t="shared" si="58"/>
        <v>[-1,-1]</v>
      </c>
      <c r="G95" s="3" t="s">
        <v>185</v>
      </c>
      <c r="H95" s="3">
        <f t="shared" si="65"/>
        <v>10140111</v>
      </c>
      <c r="I95" s="3">
        <f t="shared" si="59"/>
        <v>110001</v>
      </c>
      <c r="J95" s="3">
        <f t="shared" si="60"/>
        <v>120001</v>
      </c>
      <c r="K95" s="3">
        <f>_xlfn.XLOOKUP(D95,队伍中转!$C$7:$C$43,队伍中转!$A$7:$A$43)</f>
        <v>45000</v>
      </c>
      <c r="L95" s="17" t="str">
        <f>_xlfn.XLOOKUP(D95,队伍中转!$C$7:$C$43,队伍中转!$AC$7:$AC$43)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6" spans="1:12" hidden="1" x14ac:dyDescent="0.15">
      <c r="A96" s="3" t="str">
        <f t="shared" si="56"/>
        <v>//10100089</v>
      </c>
      <c r="B96" s="3">
        <f t="shared" si="57"/>
        <v>10100089</v>
      </c>
      <c r="C96" s="3">
        <v>101</v>
      </c>
      <c r="D96" s="3" t="str">
        <f t="shared" si="71"/>
        <v>新手2050分</v>
      </c>
      <c r="E96" s="3" t="str">
        <f>E95</f>
        <v>[1901,2050]</v>
      </c>
      <c r="F96" s="3" t="str">
        <f t="shared" si="58"/>
        <v>[-1,-1]</v>
      </c>
      <c r="G96" s="3" t="s">
        <v>186</v>
      </c>
      <c r="H96" s="3">
        <f t="shared" si="65"/>
        <v>10140113</v>
      </c>
      <c r="I96" s="3">
        <f t="shared" si="59"/>
        <v>110001</v>
      </c>
      <c r="J96" s="3">
        <f t="shared" si="60"/>
        <v>120001</v>
      </c>
      <c r="K96" s="3">
        <f>_xlfn.XLOOKUP(D96,队伍中转!$C$7:$C$43,队伍中转!$A$7:$A$43)</f>
        <v>45000</v>
      </c>
      <c r="L96" s="17" t="str">
        <f>_xlfn.XLOOKUP(D96,队伍中转!$C$7:$C$43,队伍中转!$AC$7:$AC$43)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7" spans="1:12" hidden="1" x14ac:dyDescent="0.15">
      <c r="A97" s="3" t="str">
        <f t="shared" si="56"/>
        <v>//10100090</v>
      </c>
      <c r="B97" s="3">
        <f t="shared" si="57"/>
        <v>10100090</v>
      </c>
      <c r="C97" s="3">
        <v>101</v>
      </c>
      <c r="D97" s="3" t="str">
        <f t="shared" si="71"/>
        <v>新手2050分</v>
      </c>
      <c r="E97" s="3" t="str">
        <f>E96</f>
        <v>[1901,2050]</v>
      </c>
      <c r="F97" s="3" t="str">
        <f t="shared" si="58"/>
        <v>[-1,-1]</v>
      </c>
      <c r="G97" s="3" t="s">
        <v>187</v>
      </c>
      <c r="H97" s="3">
        <f t="shared" si="65"/>
        <v>10140115</v>
      </c>
      <c r="I97" s="3">
        <f t="shared" si="59"/>
        <v>110001</v>
      </c>
      <c r="J97" s="3">
        <f t="shared" si="60"/>
        <v>120001</v>
      </c>
      <c r="K97" s="3">
        <f>_xlfn.XLOOKUP(D97,队伍中转!$C$7:$C$43,队伍中转!$A$7:$A$43)</f>
        <v>45000</v>
      </c>
      <c r="L97" s="17" t="str">
        <f>_xlfn.XLOOKUP(D97,队伍中转!$C$7:$C$43,队伍中转!$AC$7:$AC$43)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8" spans="1:12" hidden="1" x14ac:dyDescent="0.15">
      <c r="A98" s="3" t="str">
        <f t="shared" si="56"/>
        <v>//10100091</v>
      </c>
      <c r="B98" s="3">
        <f t="shared" si="57"/>
        <v>10100091</v>
      </c>
      <c r="C98" s="3">
        <v>101</v>
      </c>
      <c r="D98" s="3" t="s">
        <v>69</v>
      </c>
      <c r="E98" s="3" t="s">
        <v>42</v>
      </c>
      <c r="F98" s="3" t="str">
        <f t="shared" si="58"/>
        <v>[-1,-1]</v>
      </c>
      <c r="G98" s="3" t="s">
        <v>188</v>
      </c>
      <c r="H98" s="3">
        <f t="shared" si="65"/>
        <v>10140116</v>
      </c>
      <c r="I98" s="3">
        <f t="shared" si="59"/>
        <v>110001</v>
      </c>
      <c r="J98" s="3">
        <f t="shared" si="60"/>
        <v>120001</v>
      </c>
      <c r="K98" s="3">
        <f>_xlfn.XLOOKUP(D98,队伍中转!$C$7:$C$43,队伍中转!$A$7:$A$43)</f>
        <v>45000</v>
      </c>
      <c r="L98" s="17" t="str">
        <f>_xlfn.XLOOKUP(D98,队伍中转!$C$7:$C$43,队伍中转!$AC$7:$AC$43)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99" spans="1:12" hidden="1" x14ac:dyDescent="0.15">
      <c r="A99" s="3" t="str">
        <f t="shared" si="56"/>
        <v>//10100092</v>
      </c>
      <c r="B99" s="3">
        <f t="shared" ref="B99:B162" si="72">IF(C99=C98,B98+1,C99*100000+1)</f>
        <v>10100092</v>
      </c>
      <c r="C99" s="3">
        <v>101</v>
      </c>
      <c r="D99" s="3" t="str">
        <f>D98</f>
        <v>新手2050分</v>
      </c>
      <c r="E99" s="3" t="str">
        <f>E98</f>
        <v>[1901,2050]</v>
      </c>
      <c r="F99" s="3" t="str">
        <f t="shared" si="58"/>
        <v>[-1,-1]</v>
      </c>
      <c r="G99" s="3" t="s">
        <v>189</v>
      </c>
      <c r="H99" s="3">
        <f t="shared" si="65"/>
        <v>10141001</v>
      </c>
      <c r="I99" s="3">
        <f t="shared" si="59"/>
        <v>110001</v>
      </c>
      <c r="J99" s="3">
        <f t="shared" si="60"/>
        <v>120001</v>
      </c>
      <c r="K99" s="3">
        <f>_xlfn.XLOOKUP(D99,队伍中转!$C$7:$C$43,队伍中转!$A$7:$A$43)</f>
        <v>45000</v>
      </c>
      <c r="L99" s="17" t="str">
        <f>_xlfn.XLOOKUP(D99,队伍中转!$C$7:$C$43,队伍中转!$AC$7:$AC$43)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0" spans="1:12" hidden="1" x14ac:dyDescent="0.15">
      <c r="A100" s="3" t="str">
        <f t="shared" si="56"/>
        <v>//10100093</v>
      </c>
      <c r="B100" s="3">
        <f t="shared" si="72"/>
        <v>10100093</v>
      </c>
      <c r="C100" s="3">
        <v>101</v>
      </c>
      <c r="D100" s="3" t="str">
        <f t="shared" ref="D100:D102" si="73">D99</f>
        <v>新手2050分</v>
      </c>
      <c r="E100" s="3" t="str">
        <f>E99</f>
        <v>[1901,2050]</v>
      </c>
      <c r="F100" s="3" t="str">
        <f t="shared" si="58"/>
        <v>[-1,-1]</v>
      </c>
      <c r="G100" s="3" t="s">
        <v>190</v>
      </c>
      <c r="H100" s="3">
        <f t="shared" si="65"/>
        <v>10141003</v>
      </c>
      <c r="I100" s="3">
        <f t="shared" si="59"/>
        <v>110001</v>
      </c>
      <c r="J100" s="3">
        <f t="shared" si="60"/>
        <v>120001</v>
      </c>
      <c r="K100" s="3">
        <f>_xlfn.XLOOKUP(D100,队伍中转!$C$7:$C$43,队伍中转!$A$7:$A$43)</f>
        <v>45000</v>
      </c>
      <c r="L100" s="17" t="str">
        <f>_xlfn.XLOOKUP(D100,队伍中转!$C$7:$C$43,队伍中转!$AC$7:$AC$43)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1" spans="1:12" hidden="1" x14ac:dyDescent="0.15">
      <c r="A101" s="3" t="str">
        <f t="shared" si="56"/>
        <v>//10100094</v>
      </c>
      <c r="B101" s="3">
        <f t="shared" si="72"/>
        <v>10100094</v>
      </c>
      <c r="C101" s="3">
        <v>101</v>
      </c>
      <c r="D101" s="3" t="str">
        <f t="shared" si="73"/>
        <v>新手2050分</v>
      </c>
      <c r="E101" s="3" t="str">
        <f>E100</f>
        <v>[1901,2050]</v>
      </c>
      <c r="F101" s="3" t="str">
        <f t="shared" si="58"/>
        <v>[-1,-1]</v>
      </c>
      <c r="G101" s="3" t="s">
        <v>191</v>
      </c>
      <c r="H101" s="3">
        <f t="shared" si="65"/>
        <v>10141006</v>
      </c>
      <c r="I101" s="3">
        <f t="shared" si="59"/>
        <v>110001</v>
      </c>
      <c r="J101" s="3">
        <f t="shared" si="60"/>
        <v>120001</v>
      </c>
      <c r="K101" s="3">
        <f>_xlfn.XLOOKUP(D101,队伍中转!$C$7:$C$43,队伍中转!$A$7:$A$43)</f>
        <v>45000</v>
      </c>
      <c r="L101" s="17" t="str">
        <f>_xlfn.XLOOKUP(D101,队伍中转!$C$7:$C$43,队伍中转!$AC$7:$AC$43)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2" spans="1:12" hidden="1" x14ac:dyDescent="0.15">
      <c r="A102" s="3" t="str">
        <f t="shared" si="56"/>
        <v>//10100095</v>
      </c>
      <c r="B102" s="3">
        <f t="shared" si="72"/>
        <v>10100095</v>
      </c>
      <c r="C102" s="3">
        <v>101</v>
      </c>
      <c r="D102" s="3" t="str">
        <f t="shared" si="73"/>
        <v>新手2050分</v>
      </c>
      <c r="E102" s="3" t="str">
        <f>E101</f>
        <v>[1901,2050]</v>
      </c>
      <c r="F102" s="3" t="str">
        <f t="shared" si="58"/>
        <v>[-1,-1]</v>
      </c>
      <c r="G102" s="3" t="s">
        <v>192</v>
      </c>
      <c r="H102" s="3">
        <f t="shared" si="65"/>
        <v>10141008</v>
      </c>
      <c r="I102" s="3">
        <f t="shared" si="59"/>
        <v>110001</v>
      </c>
      <c r="J102" s="3">
        <f t="shared" si="60"/>
        <v>120001</v>
      </c>
      <c r="K102" s="3">
        <f>_xlfn.XLOOKUP(D102,队伍中转!$C$7:$C$43,队伍中转!$A$7:$A$43)</f>
        <v>45000</v>
      </c>
      <c r="L102" s="17" t="str">
        <f>_xlfn.XLOOKUP(D102,队伍中转!$C$7:$C$43,队伍中转!$AC$7:$AC$43)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3" spans="1:12" hidden="1" x14ac:dyDescent="0.15">
      <c r="A103" s="3" t="str">
        <f t="shared" si="56"/>
        <v>//10100096</v>
      </c>
      <c r="B103" s="3">
        <f t="shared" si="72"/>
        <v>10100096</v>
      </c>
      <c r="C103" s="3">
        <v>101</v>
      </c>
      <c r="D103" s="3" t="s">
        <v>69</v>
      </c>
      <c r="E103" s="3" t="s">
        <v>42</v>
      </c>
      <c r="F103" s="3" t="str">
        <f t="shared" si="58"/>
        <v>[-1,-1]</v>
      </c>
      <c r="G103" s="3" t="s">
        <v>193</v>
      </c>
      <c r="H103" s="3">
        <f t="shared" si="65"/>
        <v>10141009</v>
      </c>
      <c r="I103" s="3">
        <f t="shared" si="59"/>
        <v>110001</v>
      </c>
      <c r="J103" s="3">
        <f t="shared" si="60"/>
        <v>120001</v>
      </c>
      <c r="K103" s="3">
        <f>_xlfn.XLOOKUP(D103,队伍中转!$C$7:$C$43,队伍中转!$A$7:$A$43)</f>
        <v>45000</v>
      </c>
      <c r="L103" s="17" t="str">
        <f>_xlfn.XLOOKUP(D103,队伍中转!$C$7:$C$43,队伍中转!$AC$7:$AC$43)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4" spans="1:12" hidden="1" x14ac:dyDescent="0.15">
      <c r="A104" s="3" t="str">
        <f t="shared" si="56"/>
        <v>//10100097</v>
      </c>
      <c r="B104" s="3">
        <f t="shared" si="72"/>
        <v>10100097</v>
      </c>
      <c r="C104" s="3">
        <v>101</v>
      </c>
      <c r="D104" s="3" t="str">
        <f>D103</f>
        <v>新手2050分</v>
      </c>
      <c r="E104" s="3" t="str">
        <f>E103</f>
        <v>[1901,2050]</v>
      </c>
      <c r="F104" s="3" t="str">
        <f t="shared" si="58"/>
        <v>[-1,-1]</v>
      </c>
      <c r="G104" s="3" t="s">
        <v>194</v>
      </c>
      <c r="H104" s="3">
        <f t="shared" si="65"/>
        <v>10141011</v>
      </c>
      <c r="I104" s="3">
        <f t="shared" si="59"/>
        <v>110001</v>
      </c>
      <c r="J104" s="3">
        <f t="shared" si="60"/>
        <v>120001</v>
      </c>
      <c r="K104" s="3">
        <f>_xlfn.XLOOKUP(D104,队伍中转!$C$7:$C$43,队伍中转!$A$7:$A$43)</f>
        <v>45000</v>
      </c>
      <c r="L104" s="17" t="str">
        <f>_xlfn.XLOOKUP(D104,队伍中转!$C$7:$C$43,队伍中转!$AC$7:$AC$43)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5" spans="1:12" hidden="1" x14ac:dyDescent="0.15">
      <c r="A105" s="3" t="str">
        <f t="shared" si="56"/>
        <v>//10100098</v>
      </c>
      <c r="B105" s="3">
        <f t="shared" si="72"/>
        <v>10100098</v>
      </c>
      <c r="C105" s="3">
        <v>101</v>
      </c>
      <c r="D105" s="3" t="str">
        <f t="shared" ref="D105:D107" si="74">D104</f>
        <v>新手2050分</v>
      </c>
      <c r="E105" s="3" t="str">
        <f>E104</f>
        <v>[1901,2050]</v>
      </c>
      <c r="F105" s="3" t="str">
        <f t="shared" si="58"/>
        <v>[-1,-1]</v>
      </c>
      <c r="G105" s="3" t="s">
        <v>195</v>
      </c>
      <c r="H105" s="3">
        <f t="shared" si="65"/>
        <v>10141015</v>
      </c>
      <c r="I105" s="3">
        <f t="shared" si="59"/>
        <v>110001</v>
      </c>
      <c r="J105" s="3">
        <f t="shared" si="60"/>
        <v>120001</v>
      </c>
      <c r="K105" s="3">
        <f>_xlfn.XLOOKUP(D105,队伍中转!$C$7:$C$43,队伍中转!$A$7:$A$43)</f>
        <v>45000</v>
      </c>
      <c r="L105" s="17" t="str">
        <f>_xlfn.XLOOKUP(D105,队伍中转!$C$7:$C$43,队伍中转!$AC$7:$AC$43)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6" spans="1:12" hidden="1" x14ac:dyDescent="0.15">
      <c r="A106" s="3" t="str">
        <f t="shared" si="56"/>
        <v>//10100099</v>
      </c>
      <c r="B106" s="3">
        <f t="shared" si="72"/>
        <v>10100099</v>
      </c>
      <c r="C106" s="3">
        <v>101</v>
      </c>
      <c r="D106" s="3" t="str">
        <f t="shared" si="74"/>
        <v>新手2050分</v>
      </c>
      <c r="E106" s="3" t="str">
        <f>E105</f>
        <v>[1901,2050]</v>
      </c>
      <c r="F106" s="3" t="str">
        <f t="shared" si="58"/>
        <v>[-1,-1]</v>
      </c>
      <c r="G106" s="3" t="s">
        <v>196</v>
      </c>
      <c r="H106" s="3">
        <f t="shared" si="65"/>
        <v>10141018</v>
      </c>
      <c r="I106" s="3">
        <f t="shared" si="59"/>
        <v>110001</v>
      </c>
      <c r="J106" s="3">
        <f t="shared" si="60"/>
        <v>120001</v>
      </c>
      <c r="K106" s="3">
        <f>_xlfn.XLOOKUP(D106,队伍中转!$C$7:$C$43,队伍中转!$A$7:$A$43)</f>
        <v>45000</v>
      </c>
      <c r="L106" s="17" t="str">
        <f>_xlfn.XLOOKUP(D106,队伍中转!$C$7:$C$43,队伍中转!$AC$7:$AC$43)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7" spans="1:12" hidden="1" x14ac:dyDescent="0.15">
      <c r="A107" s="3" t="str">
        <f t="shared" si="56"/>
        <v>//10100100</v>
      </c>
      <c r="B107" s="3">
        <f t="shared" si="72"/>
        <v>10100100</v>
      </c>
      <c r="C107" s="3">
        <v>101</v>
      </c>
      <c r="D107" s="3" t="str">
        <f t="shared" si="74"/>
        <v>新手2050分</v>
      </c>
      <c r="E107" s="3" t="str">
        <f>E106</f>
        <v>[1901,2050]</v>
      </c>
      <c r="F107" s="3" t="str">
        <f t="shared" si="58"/>
        <v>[-1,-1]</v>
      </c>
      <c r="G107" s="3" t="s">
        <v>197</v>
      </c>
      <c r="H107" s="3">
        <f t="shared" si="65"/>
        <v>10141019</v>
      </c>
      <c r="I107" s="3">
        <f t="shared" si="59"/>
        <v>110001</v>
      </c>
      <c r="J107" s="3">
        <f t="shared" si="60"/>
        <v>120001</v>
      </c>
      <c r="K107" s="3">
        <f>_xlfn.XLOOKUP(D107,队伍中转!$C$7:$C$43,队伍中转!$A$7:$A$43)</f>
        <v>45000</v>
      </c>
      <c r="L107" s="17" t="str">
        <f>_xlfn.XLOOKUP(D107,队伍中转!$C$7:$C$43,队伍中转!$AC$7:$AC$43)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8" spans="1:12" hidden="1" x14ac:dyDescent="0.15">
      <c r="A108" s="3" t="str">
        <f t="shared" si="56"/>
        <v>//10100101</v>
      </c>
      <c r="B108" s="3">
        <f t="shared" si="72"/>
        <v>10100101</v>
      </c>
      <c r="C108" s="3">
        <v>101</v>
      </c>
      <c r="D108" s="3" t="s">
        <v>69</v>
      </c>
      <c r="E108" s="3" t="s">
        <v>42</v>
      </c>
      <c r="F108" s="3" t="str">
        <f t="shared" si="58"/>
        <v>[-1,-1]</v>
      </c>
      <c r="G108" s="3" t="s">
        <v>198</v>
      </c>
      <c r="H108" s="3">
        <f t="shared" si="65"/>
        <v>10140101</v>
      </c>
      <c r="I108" s="3">
        <f t="shared" si="59"/>
        <v>110001</v>
      </c>
      <c r="J108" s="3">
        <f t="shared" si="60"/>
        <v>120001</v>
      </c>
      <c r="K108" s="3">
        <f>_xlfn.XLOOKUP(D108,队伍中转!$C$7:$C$43,队伍中转!$A$7:$A$43)</f>
        <v>45000</v>
      </c>
      <c r="L108" s="17" t="str">
        <f>_xlfn.XLOOKUP(D108,队伍中转!$C$7:$C$43,队伍中转!$AC$7:$AC$43)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09" spans="1:12" hidden="1" x14ac:dyDescent="0.15">
      <c r="A109" s="3" t="str">
        <f t="shared" si="56"/>
        <v>//10100102</v>
      </c>
      <c r="B109" s="3">
        <f t="shared" si="72"/>
        <v>10100102</v>
      </c>
      <c r="C109" s="3">
        <v>101</v>
      </c>
      <c r="D109" s="3" t="str">
        <f>D108</f>
        <v>新手2050分</v>
      </c>
      <c r="E109" s="3" t="str">
        <f>E108</f>
        <v>[1901,2050]</v>
      </c>
      <c r="F109" s="3" t="str">
        <f t="shared" si="58"/>
        <v>[-1,-1]</v>
      </c>
      <c r="G109" s="3" t="s">
        <v>199</v>
      </c>
      <c r="H109" s="3">
        <f t="shared" si="65"/>
        <v>10140103</v>
      </c>
      <c r="I109" s="3">
        <f t="shared" si="59"/>
        <v>110001</v>
      </c>
      <c r="J109" s="3">
        <f t="shared" si="60"/>
        <v>120001</v>
      </c>
      <c r="K109" s="3">
        <f>_xlfn.XLOOKUP(D109,队伍中转!$C$7:$C$43,队伍中转!$A$7:$A$43)</f>
        <v>45000</v>
      </c>
      <c r="L109" s="17" t="str">
        <f>_xlfn.XLOOKUP(D109,队伍中转!$C$7:$C$43,队伍中转!$AC$7:$AC$43)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0" spans="1:12" hidden="1" x14ac:dyDescent="0.15">
      <c r="A110" s="3" t="str">
        <f t="shared" si="56"/>
        <v>//10100103</v>
      </c>
      <c r="B110" s="3">
        <f t="shared" si="72"/>
        <v>10100103</v>
      </c>
      <c r="C110" s="3">
        <v>101</v>
      </c>
      <c r="D110" s="3" t="str">
        <f t="shared" ref="D110:D112" si="75">D109</f>
        <v>新手2050分</v>
      </c>
      <c r="E110" s="3" t="str">
        <f>E109</f>
        <v>[1901,2050]</v>
      </c>
      <c r="F110" s="3" t="str">
        <f t="shared" si="58"/>
        <v>[-1,-1]</v>
      </c>
      <c r="G110" s="3" t="s">
        <v>200</v>
      </c>
      <c r="H110" s="3">
        <f t="shared" si="65"/>
        <v>10140104</v>
      </c>
      <c r="I110" s="3">
        <f t="shared" ref="I110:I173" si="76">I109</f>
        <v>110001</v>
      </c>
      <c r="J110" s="3">
        <f t="shared" ref="J110:J173" si="77">J109</f>
        <v>120001</v>
      </c>
      <c r="K110" s="3">
        <f>_xlfn.XLOOKUP(D110,队伍中转!$C$7:$C$43,队伍中转!$A$7:$A$43)</f>
        <v>45000</v>
      </c>
      <c r="L110" s="17" t="str">
        <f>_xlfn.XLOOKUP(D110,队伍中转!$C$7:$C$43,队伍中转!$AC$7:$AC$43)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1" spans="1:12" hidden="1" x14ac:dyDescent="0.15">
      <c r="A111" s="3" t="str">
        <f t="shared" si="56"/>
        <v>//10100104</v>
      </c>
      <c r="B111" s="3">
        <f t="shared" si="72"/>
        <v>10100104</v>
      </c>
      <c r="C111" s="3">
        <v>101</v>
      </c>
      <c r="D111" s="3" t="str">
        <f t="shared" si="75"/>
        <v>新手2050分</v>
      </c>
      <c r="E111" s="3" t="str">
        <f>E110</f>
        <v>[1901,2050]</v>
      </c>
      <c r="F111" s="3" t="str">
        <f t="shared" si="58"/>
        <v>[-1,-1]</v>
      </c>
      <c r="G111" s="3" t="s">
        <v>201</v>
      </c>
      <c r="H111" s="3">
        <f t="shared" si="65"/>
        <v>10140105</v>
      </c>
      <c r="I111" s="3">
        <f t="shared" si="76"/>
        <v>110001</v>
      </c>
      <c r="J111" s="3">
        <f t="shared" si="77"/>
        <v>120001</v>
      </c>
      <c r="K111" s="3">
        <f>_xlfn.XLOOKUP(D111,队伍中转!$C$7:$C$43,队伍中转!$A$7:$A$43)</f>
        <v>45000</v>
      </c>
      <c r="L111" s="17" t="str">
        <f>_xlfn.XLOOKUP(D111,队伍中转!$C$7:$C$43,队伍中转!$AC$7:$AC$43)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2" spans="1:12" hidden="1" x14ac:dyDescent="0.15">
      <c r="A112" s="3" t="str">
        <f t="shared" si="56"/>
        <v>//10100105</v>
      </c>
      <c r="B112" s="3">
        <f t="shared" si="72"/>
        <v>10100105</v>
      </c>
      <c r="C112" s="3">
        <v>101</v>
      </c>
      <c r="D112" s="3" t="str">
        <f t="shared" si="75"/>
        <v>新手2050分</v>
      </c>
      <c r="E112" s="3" t="str">
        <f>E111</f>
        <v>[1901,2050]</v>
      </c>
      <c r="F112" s="3" t="str">
        <f t="shared" si="58"/>
        <v>[-1,-1]</v>
      </c>
      <c r="G112" s="3" t="s">
        <v>202</v>
      </c>
      <c r="H112" s="3">
        <f t="shared" si="65"/>
        <v>10140106</v>
      </c>
      <c r="I112" s="3">
        <f t="shared" si="76"/>
        <v>110001</v>
      </c>
      <c r="J112" s="3">
        <f t="shared" si="77"/>
        <v>120001</v>
      </c>
      <c r="K112" s="3">
        <f>_xlfn.XLOOKUP(D112,队伍中转!$C$7:$C$43,队伍中转!$A$7:$A$43)</f>
        <v>45000</v>
      </c>
      <c r="L112" s="17" t="str">
        <f>_xlfn.XLOOKUP(D112,队伍中转!$C$7:$C$43,队伍中转!$AC$7:$AC$43)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3" spans="1:12" hidden="1" x14ac:dyDescent="0.15">
      <c r="A113" s="3" t="str">
        <f t="shared" ref="A113:A176" si="78">"//"&amp;B113</f>
        <v>//10100106</v>
      </c>
      <c r="B113" s="3">
        <f t="shared" si="72"/>
        <v>10100106</v>
      </c>
      <c r="C113" s="3">
        <v>101</v>
      </c>
      <c r="D113" s="3" t="s">
        <v>69</v>
      </c>
      <c r="E113" s="3" t="s">
        <v>42</v>
      </c>
      <c r="F113" s="3" t="str">
        <f t="shared" ref="F113:F176" si="79">F112</f>
        <v>[-1,-1]</v>
      </c>
      <c r="G113" s="3" t="s">
        <v>203</v>
      </c>
      <c r="H113" s="3">
        <f t="shared" si="65"/>
        <v>10140108</v>
      </c>
      <c r="I113" s="3">
        <f t="shared" si="76"/>
        <v>110001</v>
      </c>
      <c r="J113" s="3">
        <f t="shared" si="77"/>
        <v>120001</v>
      </c>
      <c r="K113" s="3">
        <f>_xlfn.XLOOKUP(D113,队伍中转!$C$7:$C$43,队伍中转!$A$7:$A$43)</f>
        <v>45000</v>
      </c>
      <c r="L113" s="17" t="str">
        <f>_xlfn.XLOOKUP(D113,队伍中转!$C$7:$C$43,队伍中转!$AC$7:$AC$43)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4" spans="1:12" hidden="1" x14ac:dyDescent="0.15">
      <c r="A114" s="3" t="str">
        <f t="shared" si="78"/>
        <v>//10100107</v>
      </c>
      <c r="B114" s="3">
        <f t="shared" si="72"/>
        <v>10100107</v>
      </c>
      <c r="C114" s="3">
        <v>101</v>
      </c>
      <c r="D114" s="3" t="str">
        <f>D113</f>
        <v>新手2050分</v>
      </c>
      <c r="E114" s="3" t="str">
        <f>E113</f>
        <v>[1901,2050]</v>
      </c>
      <c r="F114" s="3" t="str">
        <f t="shared" si="79"/>
        <v>[-1,-1]</v>
      </c>
      <c r="G114" s="3" t="s">
        <v>204</v>
      </c>
      <c r="H114" s="3">
        <f t="shared" si="65"/>
        <v>10140109</v>
      </c>
      <c r="I114" s="3">
        <f t="shared" si="76"/>
        <v>110001</v>
      </c>
      <c r="J114" s="3">
        <f t="shared" si="77"/>
        <v>120001</v>
      </c>
      <c r="K114" s="3">
        <f>_xlfn.XLOOKUP(D114,队伍中转!$C$7:$C$43,队伍中转!$A$7:$A$43)</f>
        <v>45000</v>
      </c>
      <c r="L114" s="17" t="str">
        <f>_xlfn.XLOOKUP(D114,队伍中转!$C$7:$C$43,队伍中转!$AC$7:$AC$43)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5" spans="1:12" hidden="1" x14ac:dyDescent="0.15">
      <c r="A115" s="3" t="str">
        <f t="shared" si="78"/>
        <v>//10100108</v>
      </c>
      <c r="B115" s="3">
        <f t="shared" si="72"/>
        <v>10100108</v>
      </c>
      <c r="C115" s="3">
        <v>101</v>
      </c>
      <c r="D115" s="3" t="str">
        <f t="shared" ref="D115:D117" si="80">D114</f>
        <v>新手2050分</v>
      </c>
      <c r="E115" s="3" t="str">
        <f>E114</f>
        <v>[1901,2050]</v>
      </c>
      <c r="F115" s="3" t="str">
        <f t="shared" si="79"/>
        <v>[-1,-1]</v>
      </c>
      <c r="G115" s="3" t="s">
        <v>205</v>
      </c>
      <c r="H115" s="3">
        <f t="shared" si="65"/>
        <v>10140111</v>
      </c>
      <c r="I115" s="3">
        <f t="shared" si="76"/>
        <v>110001</v>
      </c>
      <c r="J115" s="3">
        <f t="shared" si="77"/>
        <v>120001</v>
      </c>
      <c r="K115" s="3">
        <f>_xlfn.XLOOKUP(D115,队伍中转!$C$7:$C$43,队伍中转!$A$7:$A$43)</f>
        <v>45000</v>
      </c>
      <c r="L115" s="17" t="str">
        <f>_xlfn.XLOOKUP(D115,队伍中转!$C$7:$C$43,队伍中转!$AC$7:$AC$43)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6" spans="1:12" hidden="1" x14ac:dyDescent="0.15">
      <c r="A116" s="3" t="str">
        <f t="shared" si="78"/>
        <v>//10100109</v>
      </c>
      <c r="B116" s="3">
        <f t="shared" si="72"/>
        <v>10100109</v>
      </c>
      <c r="C116" s="3">
        <v>101</v>
      </c>
      <c r="D116" s="3" t="str">
        <f t="shared" si="80"/>
        <v>新手2050分</v>
      </c>
      <c r="E116" s="3" t="str">
        <f>E115</f>
        <v>[1901,2050]</v>
      </c>
      <c r="F116" s="3" t="str">
        <f t="shared" si="79"/>
        <v>[-1,-1]</v>
      </c>
      <c r="G116" s="3" t="s">
        <v>206</v>
      </c>
      <c r="H116" s="3">
        <f t="shared" si="65"/>
        <v>10140113</v>
      </c>
      <c r="I116" s="3">
        <f t="shared" si="76"/>
        <v>110001</v>
      </c>
      <c r="J116" s="3">
        <f t="shared" si="77"/>
        <v>120001</v>
      </c>
      <c r="K116" s="3">
        <f>_xlfn.XLOOKUP(D116,队伍中转!$C$7:$C$43,队伍中转!$A$7:$A$43)</f>
        <v>45000</v>
      </c>
      <c r="L116" s="17" t="str">
        <f>_xlfn.XLOOKUP(D116,队伍中转!$C$7:$C$43,队伍中转!$AC$7:$AC$43)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7" spans="1:12" hidden="1" x14ac:dyDescent="0.15">
      <c r="A117" s="3" t="str">
        <f t="shared" si="78"/>
        <v>//10100110</v>
      </c>
      <c r="B117" s="3">
        <f t="shared" si="72"/>
        <v>10100110</v>
      </c>
      <c r="C117" s="3">
        <v>101</v>
      </c>
      <c r="D117" s="3" t="str">
        <f t="shared" si="80"/>
        <v>新手2050分</v>
      </c>
      <c r="E117" s="3" t="str">
        <f>E116</f>
        <v>[1901,2050]</v>
      </c>
      <c r="F117" s="3" t="str">
        <f t="shared" si="79"/>
        <v>[-1,-1]</v>
      </c>
      <c r="G117" s="3" t="s">
        <v>207</v>
      </c>
      <c r="H117" s="3">
        <f t="shared" si="65"/>
        <v>10140115</v>
      </c>
      <c r="I117" s="3">
        <f t="shared" si="76"/>
        <v>110001</v>
      </c>
      <c r="J117" s="3">
        <f t="shared" si="77"/>
        <v>120001</v>
      </c>
      <c r="K117" s="3">
        <f>_xlfn.XLOOKUP(D117,队伍中转!$C$7:$C$43,队伍中转!$A$7:$A$43)</f>
        <v>45000</v>
      </c>
      <c r="L117" s="17" t="str">
        <f>_xlfn.XLOOKUP(D117,队伍中转!$C$7:$C$43,队伍中转!$AC$7:$AC$43)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8" spans="1:12" hidden="1" x14ac:dyDescent="0.15">
      <c r="A118" s="3" t="str">
        <f t="shared" si="78"/>
        <v>//10100111</v>
      </c>
      <c r="B118" s="3">
        <f t="shared" si="72"/>
        <v>10100111</v>
      </c>
      <c r="C118" s="3">
        <v>101</v>
      </c>
      <c r="D118" s="3" t="s">
        <v>69</v>
      </c>
      <c r="E118" s="3" t="s">
        <v>42</v>
      </c>
      <c r="F118" s="3" t="str">
        <f t="shared" si="79"/>
        <v>[-1,-1]</v>
      </c>
      <c r="G118" s="3" t="s">
        <v>208</v>
      </c>
      <c r="H118" s="3">
        <f t="shared" si="65"/>
        <v>10140116</v>
      </c>
      <c r="I118" s="3">
        <f t="shared" si="76"/>
        <v>110001</v>
      </c>
      <c r="J118" s="3">
        <f t="shared" si="77"/>
        <v>120001</v>
      </c>
      <c r="K118" s="3">
        <f>_xlfn.XLOOKUP(D118,队伍中转!$C$7:$C$43,队伍中转!$A$7:$A$43)</f>
        <v>45000</v>
      </c>
      <c r="L118" s="17" t="str">
        <f>_xlfn.XLOOKUP(D118,队伍中转!$C$7:$C$43,队伍中转!$AC$7:$AC$43)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19" spans="1:12" hidden="1" x14ac:dyDescent="0.15">
      <c r="A119" s="3" t="str">
        <f t="shared" si="78"/>
        <v>//10100112</v>
      </c>
      <c r="B119" s="3">
        <f t="shared" si="72"/>
        <v>10100112</v>
      </c>
      <c r="C119" s="3">
        <v>101</v>
      </c>
      <c r="D119" s="3" t="str">
        <f>D118</f>
        <v>新手2050分</v>
      </c>
      <c r="E119" s="3" t="str">
        <f>E118</f>
        <v>[1901,2050]</v>
      </c>
      <c r="F119" s="3" t="str">
        <f t="shared" si="79"/>
        <v>[-1,-1]</v>
      </c>
      <c r="G119" s="3" t="s">
        <v>209</v>
      </c>
      <c r="H119" s="3">
        <f t="shared" si="65"/>
        <v>10141001</v>
      </c>
      <c r="I119" s="3">
        <f t="shared" si="76"/>
        <v>110001</v>
      </c>
      <c r="J119" s="3">
        <f t="shared" si="77"/>
        <v>120001</v>
      </c>
      <c r="K119" s="3">
        <f>_xlfn.XLOOKUP(D119,队伍中转!$C$7:$C$43,队伍中转!$A$7:$A$43)</f>
        <v>45000</v>
      </c>
      <c r="L119" s="17" t="str">
        <f>_xlfn.XLOOKUP(D119,队伍中转!$C$7:$C$43,队伍中转!$AC$7:$AC$43)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0" spans="1:12" hidden="1" x14ac:dyDescent="0.15">
      <c r="A120" s="3" t="str">
        <f t="shared" si="78"/>
        <v>//10100113</v>
      </c>
      <c r="B120" s="3">
        <f t="shared" si="72"/>
        <v>10100113</v>
      </c>
      <c r="C120" s="3">
        <v>101</v>
      </c>
      <c r="D120" s="3" t="str">
        <f t="shared" ref="D120:D122" si="81">D119</f>
        <v>新手2050分</v>
      </c>
      <c r="E120" s="3" t="str">
        <f>E119</f>
        <v>[1901,2050]</v>
      </c>
      <c r="F120" s="3" t="str">
        <f t="shared" si="79"/>
        <v>[-1,-1]</v>
      </c>
      <c r="G120" s="3" t="s">
        <v>210</v>
      </c>
      <c r="H120" s="3">
        <f t="shared" si="65"/>
        <v>10141003</v>
      </c>
      <c r="I120" s="3">
        <f t="shared" si="76"/>
        <v>110001</v>
      </c>
      <c r="J120" s="3">
        <f t="shared" si="77"/>
        <v>120001</v>
      </c>
      <c r="K120" s="3">
        <f>_xlfn.XLOOKUP(D120,队伍中转!$C$7:$C$43,队伍中转!$A$7:$A$43)</f>
        <v>45000</v>
      </c>
      <c r="L120" s="17" t="str">
        <f>_xlfn.XLOOKUP(D120,队伍中转!$C$7:$C$43,队伍中转!$AC$7:$AC$43)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1" spans="1:12" hidden="1" x14ac:dyDescent="0.15">
      <c r="A121" s="3" t="str">
        <f t="shared" si="78"/>
        <v>//10100114</v>
      </c>
      <c r="B121" s="3">
        <f t="shared" si="72"/>
        <v>10100114</v>
      </c>
      <c r="C121" s="3">
        <v>101</v>
      </c>
      <c r="D121" s="3" t="str">
        <f t="shared" si="81"/>
        <v>新手2050分</v>
      </c>
      <c r="E121" s="3" t="str">
        <f>E120</f>
        <v>[1901,2050]</v>
      </c>
      <c r="F121" s="3" t="str">
        <f t="shared" si="79"/>
        <v>[-1,-1]</v>
      </c>
      <c r="G121" s="3" t="s">
        <v>211</v>
      </c>
      <c r="H121" s="3">
        <f t="shared" si="65"/>
        <v>10141006</v>
      </c>
      <c r="I121" s="3">
        <f t="shared" si="76"/>
        <v>110001</v>
      </c>
      <c r="J121" s="3">
        <f t="shared" si="77"/>
        <v>120001</v>
      </c>
      <c r="K121" s="3">
        <f>_xlfn.XLOOKUP(D121,队伍中转!$C$7:$C$43,队伍中转!$A$7:$A$43)</f>
        <v>45000</v>
      </c>
      <c r="L121" s="17" t="str">
        <f>_xlfn.XLOOKUP(D121,队伍中转!$C$7:$C$43,队伍中转!$AC$7:$AC$43)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2" spans="1:12" hidden="1" x14ac:dyDescent="0.15">
      <c r="A122" s="3" t="str">
        <f t="shared" si="78"/>
        <v>//10100115</v>
      </c>
      <c r="B122" s="3">
        <f t="shared" si="72"/>
        <v>10100115</v>
      </c>
      <c r="C122" s="3">
        <v>101</v>
      </c>
      <c r="D122" s="3" t="str">
        <f t="shared" si="81"/>
        <v>新手2050分</v>
      </c>
      <c r="E122" s="3" t="str">
        <f>E121</f>
        <v>[1901,2050]</v>
      </c>
      <c r="F122" s="3" t="str">
        <f t="shared" si="79"/>
        <v>[-1,-1]</v>
      </c>
      <c r="G122" s="3" t="s">
        <v>212</v>
      </c>
      <c r="H122" s="3">
        <f t="shared" si="65"/>
        <v>10141008</v>
      </c>
      <c r="I122" s="3">
        <f t="shared" si="76"/>
        <v>110001</v>
      </c>
      <c r="J122" s="3">
        <f t="shared" si="77"/>
        <v>120001</v>
      </c>
      <c r="K122" s="3">
        <f>_xlfn.XLOOKUP(D122,队伍中转!$C$7:$C$43,队伍中转!$A$7:$A$43)</f>
        <v>45000</v>
      </c>
      <c r="L122" s="17" t="str">
        <f>_xlfn.XLOOKUP(D122,队伍中转!$C$7:$C$43,队伍中转!$AC$7:$AC$43)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3" spans="1:12" hidden="1" x14ac:dyDescent="0.15">
      <c r="A123" s="3" t="str">
        <f t="shared" si="78"/>
        <v>//10100116</v>
      </c>
      <c r="B123" s="3">
        <f t="shared" si="72"/>
        <v>10100116</v>
      </c>
      <c r="C123" s="3">
        <v>101</v>
      </c>
      <c r="D123" s="3" t="s">
        <v>69</v>
      </c>
      <c r="E123" s="3" t="s">
        <v>42</v>
      </c>
      <c r="F123" s="3" t="str">
        <f t="shared" si="79"/>
        <v>[-1,-1]</v>
      </c>
      <c r="G123" s="3" t="s">
        <v>213</v>
      </c>
      <c r="H123" s="3">
        <f t="shared" si="65"/>
        <v>10141009</v>
      </c>
      <c r="I123" s="3">
        <f t="shared" si="76"/>
        <v>110001</v>
      </c>
      <c r="J123" s="3">
        <f t="shared" si="77"/>
        <v>120001</v>
      </c>
      <c r="K123" s="3">
        <f>_xlfn.XLOOKUP(D123,队伍中转!$C$7:$C$43,队伍中转!$A$7:$A$43)</f>
        <v>45000</v>
      </c>
      <c r="L123" s="17" t="str">
        <f>_xlfn.XLOOKUP(D123,队伍中转!$C$7:$C$43,队伍中转!$AC$7:$AC$43)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4" spans="1:12" hidden="1" x14ac:dyDescent="0.15">
      <c r="A124" s="3" t="str">
        <f t="shared" si="78"/>
        <v>//10100117</v>
      </c>
      <c r="B124" s="3">
        <f t="shared" si="72"/>
        <v>10100117</v>
      </c>
      <c r="C124" s="3">
        <v>101</v>
      </c>
      <c r="D124" s="3" t="str">
        <f>D123</f>
        <v>新手2050分</v>
      </c>
      <c r="E124" s="3" t="str">
        <f>E123</f>
        <v>[1901,2050]</v>
      </c>
      <c r="F124" s="3" t="str">
        <f t="shared" si="79"/>
        <v>[-1,-1]</v>
      </c>
      <c r="G124" s="3" t="s">
        <v>214</v>
      </c>
      <c r="H124" s="3">
        <f t="shared" si="65"/>
        <v>10141011</v>
      </c>
      <c r="I124" s="3">
        <f t="shared" si="76"/>
        <v>110001</v>
      </c>
      <c r="J124" s="3">
        <f t="shared" si="77"/>
        <v>120001</v>
      </c>
      <c r="K124" s="3">
        <f>_xlfn.XLOOKUP(D124,队伍中转!$C$7:$C$43,队伍中转!$A$7:$A$43)</f>
        <v>45000</v>
      </c>
      <c r="L124" s="17" t="str">
        <f>_xlfn.XLOOKUP(D124,队伍中转!$C$7:$C$43,队伍中转!$AC$7:$AC$43)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5" spans="1:12" hidden="1" x14ac:dyDescent="0.15">
      <c r="A125" s="3" t="str">
        <f t="shared" si="78"/>
        <v>//10100118</v>
      </c>
      <c r="B125" s="3">
        <f t="shared" si="72"/>
        <v>10100118</v>
      </c>
      <c r="C125" s="3">
        <v>101</v>
      </c>
      <c r="D125" s="3" t="str">
        <f t="shared" ref="D125:D127" si="82">D124</f>
        <v>新手2050分</v>
      </c>
      <c r="E125" s="3" t="str">
        <f>E124</f>
        <v>[1901,2050]</v>
      </c>
      <c r="F125" s="3" t="str">
        <f t="shared" si="79"/>
        <v>[-1,-1]</v>
      </c>
      <c r="G125" s="3" t="s">
        <v>215</v>
      </c>
      <c r="H125" s="3">
        <f t="shared" si="65"/>
        <v>10141015</v>
      </c>
      <c r="I125" s="3">
        <f t="shared" si="76"/>
        <v>110001</v>
      </c>
      <c r="J125" s="3">
        <f t="shared" si="77"/>
        <v>120001</v>
      </c>
      <c r="K125" s="3">
        <f>_xlfn.XLOOKUP(D125,队伍中转!$C$7:$C$43,队伍中转!$A$7:$A$43)</f>
        <v>45000</v>
      </c>
      <c r="L125" s="17" t="str">
        <f>_xlfn.XLOOKUP(D125,队伍中转!$C$7:$C$43,队伍中转!$AC$7:$AC$43)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6" spans="1:12" hidden="1" x14ac:dyDescent="0.15">
      <c r="A126" s="3" t="str">
        <f t="shared" si="78"/>
        <v>//10100119</v>
      </c>
      <c r="B126" s="3">
        <f t="shared" si="72"/>
        <v>10100119</v>
      </c>
      <c r="C126" s="3">
        <v>101</v>
      </c>
      <c r="D126" s="3" t="str">
        <f t="shared" si="82"/>
        <v>新手2050分</v>
      </c>
      <c r="E126" s="3" t="str">
        <f>E125</f>
        <v>[1901,2050]</v>
      </c>
      <c r="F126" s="3" t="str">
        <f t="shared" si="79"/>
        <v>[-1,-1]</v>
      </c>
      <c r="G126" s="3" t="s">
        <v>216</v>
      </c>
      <c r="H126" s="3">
        <f t="shared" si="65"/>
        <v>10141018</v>
      </c>
      <c r="I126" s="3">
        <f t="shared" si="76"/>
        <v>110001</v>
      </c>
      <c r="J126" s="3">
        <f t="shared" si="77"/>
        <v>120001</v>
      </c>
      <c r="K126" s="3">
        <f>_xlfn.XLOOKUP(D126,队伍中转!$C$7:$C$43,队伍中转!$A$7:$A$43)</f>
        <v>45000</v>
      </c>
      <c r="L126" s="17" t="str">
        <f>_xlfn.XLOOKUP(D126,队伍中转!$C$7:$C$43,队伍中转!$AC$7:$AC$43)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7" spans="1:12" hidden="1" x14ac:dyDescent="0.15">
      <c r="A127" s="3" t="str">
        <f t="shared" si="78"/>
        <v>//10100120</v>
      </c>
      <c r="B127" s="3">
        <f t="shared" si="72"/>
        <v>10100120</v>
      </c>
      <c r="C127" s="3">
        <v>101</v>
      </c>
      <c r="D127" s="3" t="str">
        <f t="shared" si="82"/>
        <v>新手2050分</v>
      </c>
      <c r="E127" s="3" t="str">
        <f>E126</f>
        <v>[1901,2050]</v>
      </c>
      <c r="F127" s="3" t="str">
        <f t="shared" si="79"/>
        <v>[-1,-1]</v>
      </c>
      <c r="G127" s="3" t="s">
        <v>217</v>
      </c>
      <c r="H127" s="3">
        <f t="shared" si="65"/>
        <v>10141019</v>
      </c>
      <c r="I127" s="3">
        <f t="shared" si="76"/>
        <v>110001</v>
      </c>
      <c r="J127" s="3">
        <f t="shared" si="77"/>
        <v>120001</v>
      </c>
      <c r="K127" s="3">
        <f>_xlfn.XLOOKUP(D127,队伍中转!$C$7:$C$43,队伍中转!$A$7:$A$43)</f>
        <v>45000</v>
      </c>
      <c r="L127" s="17" t="str">
        <f>_xlfn.XLOOKUP(D127,队伍中转!$C$7:$C$43,队伍中转!$AC$7:$AC$43)</f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</row>
    <row r="128" spans="1:12" hidden="1" x14ac:dyDescent="0.15">
      <c r="A128" s="3" t="str">
        <f t="shared" si="78"/>
        <v>//10100121</v>
      </c>
      <c r="B128" s="3">
        <f t="shared" si="72"/>
        <v>10100121</v>
      </c>
      <c r="C128" s="3">
        <v>101</v>
      </c>
      <c r="D128" s="22" t="s">
        <v>70</v>
      </c>
      <c r="E128" s="3" t="s">
        <v>43</v>
      </c>
      <c r="F128" s="3" t="str">
        <f t="shared" si="79"/>
        <v>[-1,-1]</v>
      </c>
      <c r="G128" s="3" t="s">
        <v>218</v>
      </c>
      <c r="H128" s="3">
        <f t="shared" si="65"/>
        <v>10140101</v>
      </c>
      <c r="I128" s="3">
        <f t="shared" si="76"/>
        <v>110001</v>
      </c>
      <c r="J128" s="3">
        <f t="shared" si="77"/>
        <v>120001</v>
      </c>
      <c r="K128" s="3">
        <f>_xlfn.XLOOKUP(D128,队伍中转!$C$7:$C$43,队伍中转!$A$7:$A$43)</f>
        <v>90000</v>
      </c>
      <c r="L128" s="17" t="str">
        <f>_xlfn.XLOOKUP(D128,队伍中转!$C$7:$C$43,队伍中转!$AC$7:$AC$43)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29" spans="1:12" hidden="1" x14ac:dyDescent="0.15">
      <c r="A129" s="3" t="str">
        <f t="shared" si="78"/>
        <v>//10100122</v>
      </c>
      <c r="B129" s="3">
        <f t="shared" si="72"/>
        <v>10100122</v>
      </c>
      <c r="C129" s="3">
        <v>101</v>
      </c>
      <c r="D129" s="3" t="str">
        <f>D128</f>
        <v>新手2200分</v>
      </c>
      <c r="E129" s="3" t="str">
        <f>E128</f>
        <v>[2051,2200]</v>
      </c>
      <c r="F129" s="3" t="str">
        <f t="shared" si="79"/>
        <v>[-1,-1]</v>
      </c>
      <c r="G129" s="3" t="s">
        <v>219</v>
      </c>
      <c r="H129" s="3">
        <f t="shared" si="65"/>
        <v>10140103</v>
      </c>
      <c r="I129" s="3">
        <f t="shared" si="76"/>
        <v>110001</v>
      </c>
      <c r="J129" s="3">
        <f t="shared" si="77"/>
        <v>120001</v>
      </c>
      <c r="K129" s="3">
        <f>_xlfn.XLOOKUP(D129,队伍中转!$C$7:$C$43,队伍中转!$A$7:$A$43)</f>
        <v>90000</v>
      </c>
      <c r="L129" s="17" t="str">
        <f>_xlfn.XLOOKUP(D129,队伍中转!$C$7:$C$43,队伍中转!$AC$7:$AC$43)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0" spans="1:12" hidden="1" x14ac:dyDescent="0.15">
      <c r="A130" s="3" t="str">
        <f t="shared" si="78"/>
        <v>//10100123</v>
      </c>
      <c r="B130" s="3">
        <f t="shared" si="72"/>
        <v>10100123</v>
      </c>
      <c r="C130" s="3">
        <v>101</v>
      </c>
      <c r="D130" s="3" t="str">
        <f t="shared" ref="D130:D132" si="83">D129</f>
        <v>新手2200分</v>
      </c>
      <c r="E130" s="3" t="str">
        <f>E129</f>
        <v>[2051,2200]</v>
      </c>
      <c r="F130" s="3" t="str">
        <f t="shared" si="79"/>
        <v>[-1,-1]</v>
      </c>
      <c r="G130" s="3" t="s">
        <v>220</v>
      </c>
      <c r="H130" s="3">
        <f t="shared" si="65"/>
        <v>10140104</v>
      </c>
      <c r="I130" s="3">
        <f t="shared" si="76"/>
        <v>110001</v>
      </c>
      <c r="J130" s="3">
        <f t="shared" si="77"/>
        <v>120001</v>
      </c>
      <c r="K130" s="3">
        <f>_xlfn.XLOOKUP(D130,队伍中转!$C$7:$C$43,队伍中转!$A$7:$A$43)</f>
        <v>90000</v>
      </c>
      <c r="L130" s="17" t="str">
        <f>_xlfn.XLOOKUP(D130,队伍中转!$C$7:$C$43,队伍中转!$AC$7:$AC$43)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1" spans="1:12" hidden="1" x14ac:dyDescent="0.15">
      <c r="A131" s="3" t="str">
        <f t="shared" si="78"/>
        <v>//10100124</v>
      </c>
      <c r="B131" s="3">
        <f t="shared" si="72"/>
        <v>10100124</v>
      </c>
      <c r="C131" s="3">
        <v>101</v>
      </c>
      <c r="D131" s="3" t="str">
        <f t="shared" si="83"/>
        <v>新手2200分</v>
      </c>
      <c r="E131" s="3" t="str">
        <f>E130</f>
        <v>[2051,2200]</v>
      </c>
      <c r="F131" s="3" t="str">
        <f t="shared" si="79"/>
        <v>[-1,-1]</v>
      </c>
      <c r="G131" s="3" t="s">
        <v>221</v>
      </c>
      <c r="H131" s="3">
        <f t="shared" si="65"/>
        <v>10140105</v>
      </c>
      <c r="I131" s="3">
        <f t="shared" si="76"/>
        <v>110001</v>
      </c>
      <c r="J131" s="3">
        <f t="shared" si="77"/>
        <v>120001</v>
      </c>
      <c r="K131" s="3">
        <f>_xlfn.XLOOKUP(D131,队伍中转!$C$7:$C$43,队伍中转!$A$7:$A$43)</f>
        <v>90000</v>
      </c>
      <c r="L131" s="17" t="str">
        <f>_xlfn.XLOOKUP(D131,队伍中转!$C$7:$C$43,队伍中转!$AC$7:$AC$43)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2" spans="1:12" hidden="1" x14ac:dyDescent="0.15">
      <c r="A132" s="3" t="str">
        <f t="shared" si="78"/>
        <v>//10100125</v>
      </c>
      <c r="B132" s="3">
        <f t="shared" si="72"/>
        <v>10100125</v>
      </c>
      <c r="C132" s="3">
        <v>101</v>
      </c>
      <c r="D132" s="3" t="str">
        <f t="shared" si="83"/>
        <v>新手2200分</v>
      </c>
      <c r="E132" s="3" t="str">
        <f>E131</f>
        <v>[2051,2200]</v>
      </c>
      <c r="F132" s="3" t="str">
        <f t="shared" si="79"/>
        <v>[-1,-1]</v>
      </c>
      <c r="G132" s="3" t="s">
        <v>222</v>
      </c>
      <c r="H132" s="3">
        <f t="shared" si="65"/>
        <v>10140106</v>
      </c>
      <c r="I132" s="3">
        <f t="shared" si="76"/>
        <v>110001</v>
      </c>
      <c r="J132" s="3">
        <f t="shared" si="77"/>
        <v>120001</v>
      </c>
      <c r="K132" s="3">
        <f>_xlfn.XLOOKUP(D132,队伍中转!$C$7:$C$43,队伍中转!$A$7:$A$43)</f>
        <v>90000</v>
      </c>
      <c r="L132" s="17" t="str">
        <f>_xlfn.XLOOKUP(D132,队伍中转!$C$7:$C$43,队伍中转!$AC$7:$AC$43)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3" spans="1:12" hidden="1" x14ac:dyDescent="0.15">
      <c r="A133" s="3" t="str">
        <f t="shared" si="78"/>
        <v>//10100126</v>
      </c>
      <c r="B133" s="3">
        <f t="shared" si="72"/>
        <v>10100126</v>
      </c>
      <c r="C133" s="3">
        <v>101</v>
      </c>
      <c r="D133" s="3" t="s">
        <v>70</v>
      </c>
      <c r="E133" s="3" t="s">
        <v>43</v>
      </c>
      <c r="F133" s="3" t="str">
        <f t="shared" si="79"/>
        <v>[-1,-1]</v>
      </c>
      <c r="G133" s="3" t="s">
        <v>223</v>
      </c>
      <c r="H133" s="3">
        <f t="shared" ref="H133:H196" si="84">H113</f>
        <v>10140108</v>
      </c>
      <c r="I133" s="3">
        <f t="shared" si="76"/>
        <v>110001</v>
      </c>
      <c r="J133" s="3">
        <f t="shared" si="77"/>
        <v>120001</v>
      </c>
      <c r="K133" s="3">
        <f>_xlfn.XLOOKUP(D133,队伍中转!$C$7:$C$43,队伍中转!$A$7:$A$43)</f>
        <v>90000</v>
      </c>
      <c r="L133" s="17" t="str">
        <f>_xlfn.XLOOKUP(D133,队伍中转!$C$7:$C$43,队伍中转!$AC$7:$AC$43)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4" spans="1:12" hidden="1" x14ac:dyDescent="0.15">
      <c r="A134" s="3" t="str">
        <f t="shared" si="78"/>
        <v>//10100127</v>
      </c>
      <c r="B134" s="3">
        <f t="shared" si="72"/>
        <v>10100127</v>
      </c>
      <c r="C134" s="3">
        <v>101</v>
      </c>
      <c r="D134" s="3" t="str">
        <f>D133</f>
        <v>新手2200分</v>
      </c>
      <c r="E134" s="3" t="str">
        <f>E133</f>
        <v>[2051,2200]</v>
      </c>
      <c r="F134" s="3" t="str">
        <f t="shared" si="79"/>
        <v>[-1,-1]</v>
      </c>
      <c r="G134" s="3" t="s">
        <v>224</v>
      </c>
      <c r="H134" s="3">
        <f t="shared" si="84"/>
        <v>10140109</v>
      </c>
      <c r="I134" s="3">
        <f t="shared" si="76"/>
        <v>110001</v>
      </c>
      <c r="J134" s="3">
        <f t="shared" si="77"/>
        <v>120001</v>
      </c>
      <c r="K134" s="3">
        <f>_xlfn.XLOOKUP(D134,队伍中转!$C$7:$C$43,队伍中转!$A$7:$A$43)</f>
        <v>90000</v>
      </c>
      <c r="L134" s="17" t="str">
        <f>_xlfn.XLOOKUP(D134,队伍中转!$C$7:$C$43,队伍中转!$AC$7:$AC$43)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5" spans="1:12" hidden="1" x14ac:dyDescent="0.15">
      <c r="A135" s="3" t="str">
        <f t="shared" si="78"/>
        <v>//10100128</v>
      </c>
      <c r="B135" s="3">
        <f t="shared" si="72"/>
        <v>10100128</v>
      </c>
      <c r="C135" s="3">
        <v>101</v>
      </c>
      <c r="D135" s="3" t="str">
        <f t="shared" ref="D135:D137" si="85">D134</f>
        <v>新手2200分</v>
      </c>
      <c r="E135" s="3" t="str">
        <f>E134</f>
        <v>[2051,2200]</v>
      </c>
      <c r="F135" s="3" t="str">
        <f t="shared" si="79"/>
        <v>[-1,-1]</v>
      </c>
      <c r="G135" s="3" t="s">
        <v>225</v>
      </c>
      <c r="H135" s="3">
        <f t="shared" si="84"/>
        <v>10140111</v>
      </c>
      <c r="I135" s="3">
        <f t="shared" si="76"/>
        <v>110001</v>
      </c>
      <c r="J135" s="3">
        <f t="shared" si="77"/>
        <v>120001</v>
      </c>
      <c r="K135" s="3">
        <f>_xlfn.XLOOKUP(D135,队伍中转!$C$7:$C$43,队伍中转!$A$7:$A$43)</f>
        <v>90000</v>
      </c>
      <c r="L135" s="17" t="str">
        <f>_xlfn.XLOOKUP(D135,队伍中转!$C$7:$C$43,队伍中转!$AC$7:$AC$43)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6" spans="1:12" hidden="1" x14ac:dyDescent="0.15">
      <c r="A136" s="3" t="str">
        <f t="shared" si="78"/>
        <v>//10100129</v>
      </c>
      <c r="B136" s="3">
        <f t="shared" si="72"/>
        <v>10100129</v>
      </c>
      <c r="C136" s="3">
        <v>101</v>
      </c>
      <c r="D136" s="3" t="str">
        <f t="shared" si="85"/>
        <v>新手2200分</v>
      </c>
      <c r="E136" s="3" t="str">
        <f>E135</f>
        <v>[2051,2200]</v>
      </c>
      <c r="F136" s="3" t="str">
        <f t="shared" si="79"/>
        <v>[-1,-1]</v>
      </c>
      <c r="G136" s="3" t="s">
        <v>226</v>
      </c>
      <c r="H136" s="3">
        <f t="shared" si="84"/>
        <v>10140113</v>
      </c>
      <c r="I136" s="3">
        <f t="shared" si="76"/>
        <v>110001</v>
      </c>
      <c r="J136" s="3">
        <f t="shared" si="77"/>
        <v>120001</v>
      </c>
      <c r="K136" s="3">
        <f>_xlfn.XLOOKUP(D136,队伍中转!$C$7:$C$43,队伍中转!$A$7:$A$43)</f>
        <v>90000</v>
      </c>
      <c r="L136" s="17" t="str">
        <f>_xlfn.XLOOKUP(D136,队伍中转!$C$7:$C$43,队伍中转!$AC$7:$AC$43)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7" spans="1:12" hidden="1" x14ac:dyDescent="0.15">
      <c r="A137" s="3" t="str">
        <f t="shared" si="78"/>
        <v>//10100130</v>
      </c>
      <c r="B137" s="3">
        <f t="shared" si="72"/>
        <v>10100130</v>
      </c>
      <c r="C137" s="3">
        <v>101</v>
      </c>
      <c r="D137" s="3" t="str">
        <f t="shared" si="85"/>
        <v>新手2200分</v>
      </c>
      <c r="E137" s="3" t="str">
        <f>E136</f>
        <v>[2051,2200]</v>
      </c>
      <c r="F137" s="3" t="str">
        <f t="shared" si="79"/>
        <v>[-1,-1]</v>
      </c>
      <c r="G137" s="3" t="s">
        <v>227</v>
      </c>
      <c r="H137" s="3">
        <f t="shared" si="84"/>
        <v>10140115</v>
      </c>
      <c r="I137" s="3">
        <f t="shared" si="76"/>
        <v>110001</v>
      </c>
      <c r="J137" s="3">
        <f t="shared" si="77"/>
        <v>120001</v>
      </c>
      <c r="K137" s="3">
        <f>_xlfn.XLOOKUP(D137,队伍中转!$C$7:$C$43,队伍中转!$A$7:$A$43)</f>
        <v>90000</v>
      </c>
      <c r="L137" s="17" t="str">
        <f>_xlfn.XLOOKUP(D137,队伍中转!$C$7:$C$43,队伍中转!$AC$7:$AC$43)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8" spans="1:12" hidden="1" x14ac:dyDescent="0.15">
      <c r="A138" s="3" t="str">
        <f t="shared" si="78"/>
        <v>//10100131</v>
      </c>
      <c r="B138" s="3">
        <f t="shared" si="72"/>
        <v>10100131</v>
      </c>
      <c r="C138" s="3">
        <v>101</v>
      </c>
      <c r="D138" s="3" t="s">
        <v>70</v>
      </c>
      <c r="E138" s="3" t="s">
        <v>43</v>
      </c>
      <c r="F138" s="3" t="str">
        <f t="shared" si="79"/>
        <v>[-1,-1]</v>
      </c>
      <c r="G138" s="3" t="s">
        <v>228</v>
      </c>
      <c r="H138" s="3">
        <f t="shared" si="84"/>
        <v>10140116</v>
      </c>
      <c r="I138" s="3">
        <f t="shared" si="76"/>
        <v>110001</v>
      </c>
      <c r="J138" s="3">
        <f t="shared" si="77"/>
        <v>120001</v>
      </c>
      <c r="K138" s="3">
        <f>_xlfn.XLOOKUP(D138,队伍中转!$C$7:$C$43,队伍中转!$A$7:$A$43)</f>
        <v>90000</v>
      </c>
      <c r="L138" s="17" t="str">
        <f>_xlfn.XLOOKUP(D138,队伍中转!$C$7:$C$43,队伍中转!$AC$7:$AC$43)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39" spans="1:12" hidden="1" x14ac:dyDescent="0.15">
      <c r="A139" s="3" t="str">
        <f t="shared" si="78"/>
        <v>//10100132</v>
      </c>
      <c r="B139" s="3">
        <f t="shared" si="72"/>
        <v>10100132</v>
      </c>
      <c r="C139" s="3">
        <v>101</v>
      </c>
      <c r="D139" s="3" t="str">
        <f>D138</f>
        <v>新手2200分</v>
      </c>
      <c r="E139" s="3" t="str">
        <f>E138</f>
        <v>[2051,2200]</v>
      </c>
      <c r="F139" s="3" t="str">
        <f t="shared" si="79"/>
        <v>[-1,-1]</v>
      </c>
      <c r="G139" s="3" t="s">
        <v>229</v>
      </c>
      <c r="H139" s="3">
        <f t="shared" si="84"/>
        <v>10141001</v>
      </c>
      <c r="I139" s="3">
        <f t="shared" si="76"/>
        <v>110001</v>
      </c>
      <c r="J139" s="3">
        <f t="shared" si="77"/>
        <v>120001</v>
      </c>
      <c r="K139" s="3">
        <f>_xlfn.XLOOKUP(D139,队伍中转!$C$7:$C$43,队伍中转!$A$7:$A$43)</f>
        <v>90000</v>
      </c>
      <c r="L139" s="17" t="str">
        <f>_xlfn.XLOOKUP(D139,队伍中转!$C$7:$C$43,队伍中转!$AC$7:$AC$43)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0" spans="1:12" hidden="1" x14ac:dyDescent="0.15">
      <c r="A140" s="3" t="str">
        <f t="shared" si="78"/>
        <v>//10100133</v>
      </c>
      <c r="B140" s="3">
        <f t="shared" si="72"/>
        <v>10100133</v>
      </c>
      <c r="C140" s="3">
        <v>101</v>
      </c>
      <c r="D140" s="3" t="str">
        <f t="shared" ref="D140:D142" si="86">D139</f>
        <v>新手2200分</v>
      </c>
      <c r="E140" s="3" t="str">
        <f>E139</f>
        <v>[2051,2200]</v>
      </c>
      <c r="F140" s="3" t="str">
        <f t="shared" si="79"/>
        <v>[-1,-1]</v>
      </c>
      <c r="G140" s="3" t="s">
        <v>230</v>
      </c>
      <c r="H140" s="3">
        <f t="shared" si="84"/>
        <v>10141003</v>
      </c>
      <c r="I140" s="3">
        <f t="shared" si="76"/>
        <v>110001</v>
      </c>
      <c r="J140" s="3">
        <f t="shared" si="77"/>
        <v>120001</v>
      </c>
      <c r="K140" s="3">
        <f>_xlfn.XLOOKUP(D140,队伍中转!$C$7:$C$43,队伍中转!$A$7:$A$43)</f>
        <v>90000</v>
      </c>
      <c r="L140" s="17" t="str">
        <f>_xlfn.XLOOKUP(D140,队伍中转!$C$7:$C$43,队伍中转!$AC$7:$AC$43)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1" spans="1:12" hidden="1" x14ac:dyDescent="0.15">
      <c r="A141" s="3" t="str">
        <f t="shared" si="78"/>
        <v>//10100134</v>
      </c>
      <c r="B141" s="3">
        <f t="shared" si="72"/>
        <v>10100134</v>
      </c>
      <c r="C141" s="3">
        <v>101</v>
      </c>
      <c r="D141" s="3" t="str">
        <f t="shared" si="86"/>
        <v>新手2200分</v>
      </c>
      <c r="E141" s="3" t="str">
        <f>E140</f>
        <v>[2051,2200]</v>
      </c>
      <c r="F141" s="3" t="str">
        <f t="shared" si="79"/>
        <v>[-1,-1]</v>
      </c>
      <c r="G141" s="3" t="s">
        <v>231</v>
      </c>
      <c r="H141" s="3">
        <f t="shared" si="84"/>
        <v>10141006</v>
      </c>
      <c r="I141" s="3">
        <f t="shared" si="76"/>
        <v>110001</v>
      </c>
      <c r="J141" s="3">
        <f t="shared" si="77"/>
        <v>120001</v>
      </c>
      <c r="K141" s="3">
        <f>_xlfn.XLOOKUP(D141,队伍中转!$C$7:$C$43,队伍中转!$A$7:$A$43)</f>
        <v>90000</v>
      </c>
      <c r="L141" s="17" t="str">
        <f>_xlfn.XLOOKUP(D141,队伍中转!$C$7:$C$43,队伍中转!$AC$7:$AC$43)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2" spans="1:12" hidden="1" x14ac:dyDescent="0.15">
      <c r="A142" s="3" t="str">
        <f t="shared" si="78"/>
        <v>//10100135</v>
      </c>
      <c r="B142" s="3">
        <f t="shared" si="72"/>
        <v>10100135</v>
      </c>
      <c r="C142" s="3">
        <v>101</v>
      </c>
      <c r="D142" s="3" t="str">
        <f t="shared" si="86"/>
        <v>新手2200分</v>
      </c>
      <c r="E142" s="3" t="str">
        <f>E141</f>
        <v>[2051,2200]</v>
      </c>
      <c r="F142" s="3" t="str">
        <f t="shared" si="79"/>
        <v>[-1,-1]</v>
      </c>
      <c r="G142" s="3" t="s">
        <v>232</v>
      </c>
      <c r="H142" s="3">
        <f t="shared" si="84"/>
        <v>10141008</v>
      </c>
      <c r="I142" s="3">
        <f t="shared" si="76"/>
        <v>110001</v>
      </c>
      <c r="J142" s="3">
        <f t="shared" si="77"/>
        <v>120001</v>
      </c>
      <c r="K142" s="3">
        <f>_xlfn.XLOOKUP(D142,队伍中转!$C$7:$C$43,队伍中转!$A$7:$A$43)</f>
        <v>90000</v>
      </c>
      <c r="L142" s="17" t="str">
        <f>_xlfn.XLOOKUP(D142,队伍中转!$C$7:$C$43,队伍中转!$AC$7:$AC$43)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3" spans="1:12" hidden="1" x14ac:dyDescent="0.15">
      <c r="A143" s="3" t="str">
        <f t="shared" si="78"/>
        <v>//10100136</v>
      </c>
      <c r="B143" s="3">
        <f t="shared" si="72"/>
        <v>10100136</v>
      </c>
      <c r="C143" s="3">
        <v>101</v>
      </c>
      <c r="D143" s="3" t="s">
        <v>70</v>
      </c>
      <c r="E143" s="3" t="s">
        <v>43</v>
      </c>
      <c r="F143" s="3" t="str">
        <f t="shared" si="79"/>
        <v>[-1,-1]</v>
      </c>
      <c r="G143" s="3" t="s">
        <v>233</v>
      </c>
      <c r="H143" s="3">
        <f t="shared" si="84"/>
        <v>10141009</v>
      </c>
      <c r="I143" s="3">
        <f t="shared" si="76"/>
        <v>110001</v>
      </c>
      <c r="J143" s="3">
        <f t="shared" si="77"/>
        <v>120001</v>
      </c>
      <c r="K143" s="3">
        <f>_xlfn.XLOOKUP(D143,队伍中转!$C$7:$C$43,队伍中转!$A$7:$A$43)</f>
        <v>90000</v>
      </c>
      <c r="L143" s="17" t="str">
        <f>_xlfn.XLOOKUP(D143,队伍中转!$C$7:$C$43,队伍中转!$AC$7:$AC$43)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4" spans="1:12" hidden="1" x14ac:dyDescent="0.15">
      <c r="A144" s="3" t="str">
        <f t="shared" si="78"/>
        <v>//10100137</v>
      </c>
      <c r="B144" s="3">
        <f t="shared" si="72"/>
        <v>10100137</v>
      </c>
      <c r="C144" s="3">
        <v>101</v>
      </c>
      <c r="D144" s="3" t="str">
        <f>D143</f>
        <v>新手2200分</v>
      </c>
      <c r="E144" s="3" t="str">
        <f>E143</f>
        <v>[2051,2200]</v>
      </c>
      <c r="F144" s="3" t="str">
        <f t="shared" si="79"/>
        <v>[-1,-1]</v>
      </c>
      <c r="G144" s="3" t="s">
        <v>234</v>
      </c>
      <c r="H144" s="3">
        <f t="shared" si="84"/>
        <v>10141011</v>
      </c>
      <c r="I144" s="3">
        <f t="shared" si="76"/>
        <v>110001</v>
      </c>
      <c r="J144" s="3">
        <f t="shared" si="77"/>
        <v>120001</v>
      </c>
      <c r="K144" s="3">
        <f>_xlfn.XLOOKUP(D144,队伍中转!$C$7:$C$43,队伍中转!$A$7:$A$43)</f>
        <v>90000</v>
      </c>
      <c r="L144" s="17" t="str">
        <f>_xlfn.XLOOKUP(D144,队伍中转!$C$7:$C$43,队伍中转!$AC$7:$AC$43)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5" spans="1:12" hidden="1" x14ac:dyDescent="0.15">
      <c r="A145" s="3" t="str">
        <f t="shared" si="78"/>
        <v>//10100138</v>
      </c>
      <c r="B145" s="3">
        <f t="shared" si="72"/>
        <v>10100138</v>
      </c>
      <c r="C145" s="3">
        <v>101</v>
      </c>
      <c r="D145" s="3" t="str">
        <f t="shared" ref="D145:D147" si="87">D144</f>
        <v>新手2200分</v>
      </c>
      <c r="E145" s="3" t="str">
        <f>E144</f>
        <v>[2051,2200]</v>
      </c>
      <c r="F145" s="3" t="str">
        <f t="shared" si="79"/>
        <v>[-1,-1]</v>
      </c>
      <c r="G145" s="3" t="s">
        <v>235</v>
      </c>
      <c r="H145" s="3">
        <f t="shared" si="84"/>
        <v>10141015</v>
      </c>
      <c r="I145" s="3">
        <f t="shared" si="76"/>
        <v>110001</v>
      </c>
      <c r="J145" s="3">
        <f t="shared" si="77"/>
        <v>120001</v>
      </c>
      <c r="K145" s="3">
        <f>_xlfn.XLOOKUP(D145,队伍中转!$C$7:$C$43,队伍中转!$A$7:$A$43)</f>
        <v>90000</v>
      </c>
      <c r="L145" s="17" t="str">
        <f>_xlfn.XLOOKUP(D145,队伍中转!$C$7:$C$43,队伍中转!$AC$7:$AC$43)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6" spans="1:12" hidden="1" x14ac:dyDescent="0.15">
      <c r="A146" s="3" t="str">
        <f t="shared" si="78"/>
        <v>//10100139</v>
      </c>
      <c r="B146" s="3">
        <f t="shared" si="72"/>
        <v>10100139</v>
      </c>
      <c r="C146" s="3">
        <v>101</v>
      </c>
      <c r="D146" s="3" t="str">
        <f t="shared" si="87"/>
        <v>新手2200分</v>
      </c>
      <c r="E146" s="3" t="str">
        <f>E145</f>
        <v>[2051,2200]</v>
      </c>
      <c r="F146" s="3" t="str">
        <f t="shared" si="79"/>
        <v>[-1,-1]</v>
      </c>
      <c r="G146" s="3" t="s">
        <v>236</v>
      </c>
      <c r="H146" s="3">
        <f t="shared" si="84"/>
        <v>10141018</v>
      </c>
      <c r="I146" s="3">
        <f t="shared" si="76"/>
        <v>110001</v>
      </c>
      <c r="J146" s="3">
        <f t="shared" si="77"/>
        <v>120001</v>
      </c>
      <c r="K146" s="3">
        <f>_xlfn.XLOOKUP(D146,队伍中转!$C$7:$C$43,队伍中转!$A$7:$A$43)</f>
        <v>90000</v>
      </c>
      <c r="L146" s="17" t="str">
        <f>_xlfn.XLOOKUP(D146,队伍中转!$C$7:$C$43,队伍中转!$AC$7:$AC$43)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7" spans="1:12" hidden="1" x14ac:dyDescent="0.15">
      <c r="A147" s="3" t="str">
        <f t="shared" si="78"/>
        <v>//10100140</v>
      </c>
      <c r="B147" s="3">
        <f t="shared" si="72"/>
        <v>10100140</v>
      </c>
      <c r="C147" s="3">
        <v>101</v>
      </c>
      <c r="D147" s="3" t="str">
        <f t="shared" si="87"/>
        <v>新手2200分</v>
      </c>
      <c r="E147" s="3" t="str">
        <f>E146</f>
        <v>[2051,2200]</v>
      </c>
      <c r="F147" s="3" t="str">
        <f t="shared" si="79"/>
        <v>[-1,-1]</v>
      </c>
      <c r="G147" s="3" t="s">
        <v>237</v>
      </c>
      <c r="H147" s="3">
        <f t="shared" si="84"/>
        <v>10141019</v>
      </c>
      <c r="I147" s="3">
        <f t="shared" si="76"/>
        <v>110001</v>
      </c>
      <c r="J147" s="3">
        <f t="shared" si="77"/>
        <v>120001</v>
      </c>
      <c r="K147" s="3">
        <f>_xlfn.XLOOKUP(D147,队伍中转!$C$7:$C$43,队伍中转!$A$7:$A$43)</f>
        <v>90000</v>
      </c>
      <c r="L147" s="17" t="str">
        <f>_xlfn.XLOOKUP(D147,队伍中转!$C$7:$C$43,队伍中转!$AC$7:$AC$43)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8" spans="1:12" hidden="1" x14ac:dyDescent="0.15">
      <c r="A148" s="3" t="str">
        <f t="shared" si="78"/>
        <v>//10100141</v>
      </c>
      <c r="B148" s="3">
        <f t="shared" si="72"/>
        <v>10100141</v>
      </c>
      <c r="C148" s="3">
        <v>101</v>
      </c>
      <c r="D148" s="3" t="s">
        <v>70</v>
      </c>
      <c r="E148" s="3" t="s">
        <v>43</v>
      </c>
      <c r="F148" s="3" t="str">
        <f t="shared" si="79"/>
        <v>[-1,-1]</v>
      </c>
      <c r="G148" s="3" t="s">
        <v>238</v>
      </c>
      <c r="H148" s="3">
        <f t="shared" si="84"/>
        <v>10140101</v>
      </c>
      <c r="I148" s="3">
        <f t="shared" si="76"/>
        <v>110001</v>
      </c>
      <c r="J148" s="3">
        <f t="shared" si="77"/>
        <v>120001</v>
      </c>
      <c r="K148" s="3">
        <f>_xlfn.XLOOKUP(D148,队伍中转!$C$7:$C$43,队伍中转!$A$7:$A$43)</f>
        <v>90000</v>
      </c>
      <c r="L148" s="17" t="str">
        <f>_xlfn.XLOOKUP(D148,队伍中转!$C$7:$C$43,队伍中转!$AC$7:$AC$43)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49" spans="1:12" hidden="1" x14ac:dyDescent="0.15">
      <c r="A149" s="3" t="str">
        <f t="shared" si="78"/>
        <v>//10100142</v>
      </c>
      <c r="B149" s="3">
        <f t="shared" si="72"/>
        <v>10100142</v>
      </c>
      <c r="C149" s="3">
        <v>101</v>
      </c>
      <c r="D149" s="3" t="str">
        <f>D148</f>
        <v>新手2200分</v>
      </c>
      <c r="E149" s="3" t="str">
        <f>E148</f>
        <v>[2051,2200]</v>
      </c>
      <c r="F149" s="3" t="str">
        <f t="shared" si="79"/>
        <v>[-1,-1]</v>
      </c>
      <c r="G149" s="3" t="s">
        <v>239</v>
      </c>
      <c r="H149" s="3">
        <f t="shared" si="84"/>
        <v>10140103</v>
      </c>
      <c r="I149" s="3">
        <f t="shared" si="76"/>
        <v>110001</v>
      </c>
      <c r="J149" s="3">
        <f t="shared" si="77"/>
        <v>120001</v>
      </c>
      <c r="K149" s="3">
        <f>_xlfn.XLOOKUP(D149,队伍中转!$C$7:$C$43,队伍中转!$A$7:$A$43)</f>
        <v>90000</v>
      </c>
      <c r="L149" s="17" t="str">
        <f>_xlfn.XLOOKUP(D149,队伍中转!$C$7:$C$43,队伍中转!$AC$7:$AC$43)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0" spans="1:12" hidden="1" x14ac:dyDescent="0.15">
      <c r="A150" s="3" t="str">
        <f t="shared" si="78"/>
        <v>//10100143</v>
      </c>
      <c r="B150" s="3">
        <f t="shared" si="72"/>
        <v>10100143</v>
      </c>
      <c r="C150" s="3">
        <v>101</v>
      </c>
      <c r="D150" s="3" t="str">
        <f t="shared" ref="D150:D152" si="88">D149</f>
        <v>新手2200分</v>
      </c>
      <c r="E150" s="3" t="str">
        <f>E149</f>
        <v>[2051,2200]</v>
      </c>
      <c r="F150" s="3" t="str">
        <f t="shared" si="79"/>
        <v>[-1,-1]</v>
      </c>
      <c r="G150" s="3" t="s">
        <v>240</v>
      </c>
      <c r="H150" s="3">
        <f t="shared" si="84"/>
        <v>10140104</v>
      </c>
      <c r="I150" s="3">
        <f t="shared" si="76"/>
        <v>110001</v>
      </c>
      <c r="J150" s="3">
        <f t="shared" si="77"/>
        <v>120001</v>
      </c>
      <c r="K150" s="3">
        <f>_xlfn.XLOOKUP(D150,队伍中转!$C$7:$C$43,队伍中转!$A$7:$A$43)</f>
        <v>90000</v>
      </c>
      <c r="L150" s="17" t="str">
        <f>_xlfn.XLOOKUP(D150,队伍中转!$C$7:$C$43,队伍中转!$AC$7:$AC$43)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1" spans="1:12" hidden="1" x14ac:dyDescent="0.15">
      <c r="A151" s="3" t="str">
        <f t="shared" si="78"/>
        <v>//10100144</v>
      </c>
      <c r="B151" s="3">
        <f t="shared" si="72"/>
        <v>10100144</v>
      </c>
      <c r="C151" s="3">
        <v>101</v>
      </c>
      <c r="D151" s="3" t="str">
        <f t="shared" si="88"/>
        <v>新手2200分</v>
      </c>
      <c r="E151" s="3" t="str">
        <f>E150</f>
        <v>[2051,2200]</v>
      </c>
      <c r="F151" s="3" t="str">
        <f t="shared" si="79"/>
        <v>[-1,-1]</v>
      </c>
      <c r="G151" s="3" t="s">
        <v>241</v>
      </c>
      <c r="H151" s="3">
        <f t="shared" si="84"/>
        <v>10140105</v>
      </c>
      <c r="I151" s="3">
        <f t="shared" si="76"/>
        <v>110001</v>
      </c>
      <c r="J151" s="3">
        <f t="shared" si="77"/>
        <v>120001</v>
      </c>
      <c r="K151" s="3">
        <f>_xlfn.XLOOKUP(D151,队伍中转!$C$7:$C$43,队伍中转!$A$7:$A$43)</f>
        <v>90000</v>
      </c>
      <c r="L151" s="17" t="str">
        <f>_xlfn.XLOOKUP(D151,队伍中转!$C$7:$C$43,队伍中转!$AC$7:$AC$43)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2" spans="1:12" hidden="1" x14ac:dyDescent="0.15">
      <c r="A152" s="3" t="str">
        <f t="shared" si="78"/>
        <v>//10100145</v>
      </c>
      <c r="B152" s="3">
        <f t="shared" si="72"/>
        <v>10100145</v>
      </c>
      <c r="C152" s="3">
        <v>101</v>
      </c>
      <c r="D152" s="3" t="str">
        <f t="shared" si="88"/>
        <v>新手2200分</v>
      </c>
      <c r="E152" s="3" t="str">
        <f>E151</f>
        <v>[2051,2200]</v>
      </c>
      <c r="F152" s="3" t="str">
        <f t="shared" si="79"/>
        <v>[-1,-1]</v>
      </c>
      <c r="G152" s="3" t="s">
        <v>242</v>
      </c>
      <c r="H152" s="3">
        <f t="shared" si="84"/>
        <v>10140106</v>
      </c>
      <c r="I152" s="3">
        <f t="shared" si="76"/>
        <v>110001</v>
      </c>
      <c r="J152" s="3">
        <f t="shared" si="77"/>
        <v>120001</v>
      </c>
      <c r="K152" s="3">
        <f>_xlfn.XLOOKUP(D152,队伍中转!$C$7:$C$43,队伍中转!$A$7:$A$43)</f>
        <v>90000</v>
      </c>
      <c r="L152" s="17" t="str">
        <f>_xlfn.XLOOKUP(D152,队伍中转!$C$7:$C$43,队伍中转!$AC$7:$AC$43)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3" spans="1:12" hidden="1" x14ac:dyDescent="0.15">
      <c r="A153" s="3" t="str">
        <f t="shared" si="78"/>
        <v>//10100146</v>
      </c>
      <c r="B153" s="3">
        <f t="shared" si="72"/>
        <v>10100146</v>
      </c>
      <c r="C153" s="3">
        <v>101</v>
      </c>
      <c r="D153" s="3" t="s">
        <v>70</v>
      </c>
      <c r="E153" s="3" t="s">
        <v>43</v>
      </c>
      <c r="F153" s="3" t="str">
        <f t="shared" si="79"/>
        <v>[-1,-1]</v>
      </c>
      <c r="G153" s="3" t="s">
        <v>243</v>
      </c>
      <c r="H153" s="3">
        <f t="shared" si="84"/>
        <v>10140108</v>
      </c>
      <c r="I153" s="3">
        <f t="shared" si="76"/>
        <v>110001</v>
      </c>
      <c r="J153" s="3">
        <f t="shared" si="77"/>
        <v>120001</v>
      </c>
      <c r="K153" s="3">
        <f>_xlfn.XLOOKUP(D153,队伍中转!$C$7:$C$43,队伍中转!$A$7:$A$43)</f>
        <v>90000</v>
      </c>
      <c r="L153" s="17" t="str">
        <f>_xlfn.XLOOKUP(D153,队伍中转!$C$7:$C$43,队伍中转!$AC$7:$AC$43)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4" spans="1:12" hidden="1" x14ac:dyDescent="0.15">
      <c r="A154" s="3" t="str">
        <f t="shared" si="78"/>
        <v>//10100147</v>
      </c>
      <c r="B154" s="3">
        <f t="shared" si="72"/>
        <v>10100147</v>
      </c>
      <c r="C154" s="3">
        <v>101</v>
      </c>
      <c r="D154" s="3" t="str">
        <f>D153</f>
        <v>新手2200分</v>
      </c>
      <c r="E154" s="3" t="str">
        <f>E153</f>
        <v>[2051,2200]</v>
      </c>
      <c r="F154" s="3" t="str">
        <f t="shared" si="79"/>
        <v>[-1,-1]</v>
      </c>
      <c r="G154" s="3" t="s">
        <v>244</v>
      </c>
      <c r="H154" s="3">
        <f t="shared" si="84"/>
        <v>10140109</v>
      </c>
      <c r="I154" s="3">
        <f t="shared" si="76"/>
        <v>110001</v>
      </c>
      <c r="J154" s="3">
        <f t="shared" si="77"/>
        <v>120001</v>
      </c>
      <c r="K154" s="3">
        <f>_xlfn.XLOOKUP(D154,队伍中转!$C$7:$C$43,队伍中转!$A$7:$A$43)</f>
        <v>90000</v>
      </c>
      <c r="L154" s="17" t="str">
        <f>_xlfn.XLOOKUP(D154,队伍中转!$C$7:$C$43,队伍中转!$AC$7:$AC$43)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5" spans="1:12" hidden="1" x14ac:dyDescent="0.15">
      <c r="A155" s="3" t="str">
        <f t="shared" si="78"/>
        <v>//10100148</v>
      </c>
      <c r="B155" s="3">
        <f t="shared" si="72"/>
        <v>10100148</v>
      </c>
      <c r="C155" s="3">
        <v>101</v>
      </c>
      <c r="D155" s="3" t="str">
        <f t="shared" ref="D155:D157" si="89">D154</f>
        <v>新手2200分</v>
      </c>
      <c r="E155" s="3" t="str">
        <f>E154</f>
        <v>[2051,2200]</v>
      </c>
      <c r="F155" s="3" t="str">
        <f t="shared" si="79"/>
        <v>[-1,-1]</v>
      </c>
      <c r="G155" s="3" t="s">
        <v>245</v>
      </c>
      <c r="H155" s="3">
        <f t="shared" si="84"/>
        <v>10140111</v>
      </c>
      <c r="I155" s="3">
        <f t="shared" si="76"/>
        <v>110001</v>
      </c>
      <c r="J155" s="3">
        <f t="shared" si="77"/>
        <v>120001</v>
      </c>
      <c r="K155" s="3">
        <f>_xlfn.XLOOKUP(D155,队伍中转!$C$7:$C$43,队伍中转!$A$7:$A$43)</f>
        <v>90000</v>
      </c>
      <c r="L155" s="17" t="str">
        <f>_xlfn.XLOOKUP(D155,队伍中转!$C$7:$C$43,队伍中转!$AC$7:$AC$43)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6" spans="1:12" hidden="1" x14ac:dyDescent="0.15">
      <c r="A156" s="3" t="str">
        <f t="shared" si="78"/>
        <v>//10100149</v>
      </c>
      <c r="B156" s="3">
        <f t="shared" si="72"/>
        <v>10100149</v>
      </c>
      <c r="C156" s="3">
        <v>101</v>
      </c>
      <c r="D156" s="3" t="str">
        <f t="shared" si="89"/>
        <v>新手2200分</v>
      </c>
      <c r="E156" s="3" t="str">
        <f>E155</f>
        <v>[2051,2200]</v>
      </c>
      <c r="F156" s="3" t="str">
        <f t="shared" si="79"/>
        <v>[-1,-1]</v>
      </c>
      <c r="G156" s="3" t="s">
        <v>246</v>
      </c>
      <c r="H156" s="3">
        <f t="shared" si="84"/>
        <v>10140113</v>
      </c>
      <c r="I156" s="3">
        <f t="shared" si="76"/>
        <v>110001</v>
      </c>
      <c r="J156" s="3">
        <f t="shared" si="77"/>
        <v>120001</v>
      </c>
      <c r="K156" s="3">
        <f>_xlfn.XLOOKUP(D156,队伍中转!$C$7:$C$43,队伍中转!$A$7:$A$43)</f>
        <v>90000</v>
      </c>
      <c r="L156" s="17" t="str">
        <f>_xlfn.XLOOKUP(D156,队伍中转!$C$7:$C$43,队伍中转!$AC$7:$AC$43)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7" spans="1:12" hidden="1" x14ac:dyDescent="0.15">
      <c r="A157" s="3" t="str">
        <f t="shared" si="78"/>
        <v>//10100150</v>
      </c>
      <c r="B157" s="3">
        <f t="shared" si="72"/>
        <v>10100150</v>
      </c>
      <c r="C157" s="3">
        <v>101</v>
      </c>
      <c r="D157" s="3" t="str">
        <f t="shared" si="89"/>
        <v>新手2200分</v>
      </c>
      <c r="E157" s="3" t="str">
        <f>E156</f>
        <v>[2051,2200]</v>
      </c>
      <c r="F157" s="3" t="str">
        <f t="shared" si="79"/>
        <v>[-1,-1]</v>
      </c>
      <c r="G157" s="3" t="s">
        <v>247</v>
      </c>
      <c r="H157" s="3">
        <f t="shared" si="84"/>
        <v>10140115</v>
      </c>
      <c r="I157" s="3">
        <f t="shared" si="76"/>
        <v>110001</v>
      </c>
      <c r="J157" s="3">
        <f t="shared" si="77"/>
        <v>120001</v>
      </c>
      <c r="K157" s="3">
        <f>_xlfn.XLOOKUP(D157,队伍中转!$C$7:$C$43,队伍中转!$A$7:$A$43)</f>
        <v>90000</v>
      </c>
      <c r="L157" s="17" t="str">
        <f>_xlfn.XLOOKUP(D157,队伍中转!$C$7:$C$43,队伍中转!$AC$7:$AC$43)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8" spans="1:12" hidden="1" x14ac:dyDescent="0.15">
      <c r="A158" s="3" t="str">
        <f t="shared" si="78"/>
        <v>//10100151</v>
      </c>
      <c r="B158" s="3">
        <f t="shared" si="72"/>
        <v>10100151</v>
      </c>
      <c r="C158" s="3">
        <v>101</v>
      </c>
      <c r="D158" s="3" t="s">
        <v>70</v>
      </c>
      <c r="E158" s="3" t="s">
        <v>43</v>
      </c>
      <c r="F158" s="3" t="str">
        <f t="shared" si="79"/>
        <v>[-1,-1]</v>
      </c>
      <c r="G158" s="3" t="s">
        <v>248</v>
      </c>
      <c r="H158" s="3">
        <f t="shared" si="84"/>
        <v>10140116</v>
      </c>
      <c r="I158" s="3">
        <f t="shared" si="76"/>
        <v>110001</v>
      </c>
      <c r="J158" s="3">
        <f t="shared" si="77"/>
        <v>120001</v>
      </c>
      <c r="K158" s="3">
        <f>_xlfn.XLOOKUP(D158,队伍中转!$C$7:$C$43,队伍中转!$A$7:$A$43)</f>
        <v>90000</v>
      </c>
      <c r="L158" s="17" t="str">
        <f>_xlfn.XLOOKUP(D158,队伍中转!$C$7:$C$43,队伍中转!$AC$7:$AC$43)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59" spans="1:12" hidden="1" x14ac:dyDescent="0.15">
      <c r="A159" s="3" t="str">
        <f t="shared" si="78"/>
        <v>//10100152</v>
      </c>
      <c r="B159" s="3">
        <f t="shared" si="72"/>
        <v>10100152</v>
      </c>
      <c r="C159" s="3">
        <v>101</v>
      </c>
      <c r="D159" s="3" t="str">
        <f>D158</f>
        <v>新手2200分</v>
      </c>
      <c r="E159" s="3" t="str">
        <f>E158</f>
        <v>[2051,2200]</v>
      </c>
      <c r="F159" s="3" t="str">
        <f t="shared" si="79"/>
        <v>[-1,-1]</v>
      </c>
      <c r="G159" s="3" t="s">
        <v>249</v>
      </c>
      <c r="H159" s="3">
        <f t="shared" si="84"/>
        <v>10141001</v>
      </c>
      <c r="I159" s="3">
        <f t="shared" si="76"/>
        <v>110001</v>
      </c>
      <c r="J159" s="3">
        <f t="shared" si="77"/>
        <v>120001</v>
      </c>
      <c r="K159" s="3">
        <f>_xlfn.XLOOKUP(D159,队伍中转!$C$7:$C$43,队伍中转!$A$7:$A$43)</f>
        <v>90000</v>
      </c>
      <c r="L159" s="17" t="str">
        <f>_xlfn.XLOOKUP(D159,队伍中转!$C$7:$C$43,队伍中转!$AC$7:$AC$43)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0" spans="1:12" hidden="1" x14ac:dyDescent="0.15">
      <c r="A160" s="3" t="str">
        <f t="shared" si="78"/>
        <v>//10100153</v>
      </c>
      <c r="B160" s="3">
        <f t="shared" si="72"/>
        <v>10100153</v>
      </c>
      <c r="C160" s="3">
        <v>101</v>
      </c>
      <c r="D160" s="3" t="str">
        <f t="shared" ref="D160:D162" si="90">D159</f>
        <v>新手2200分</v>
      </c>
      <c r="E160" s="3" t="str">
        <f>E159</f>
        <v>[2051,2200]</v>
      </c>
      <c r="F160" s="3" t="str">
        <f t="shared" si="79"/>
        <v>[-1,-1]</v>
      </c>
      <c r="G160" s="3" t="s">
        <v>250</v>
      </c>
      <c r="H160" s="3">
        <f t="shared" si="84"/>
        <v>10141003</v>
      </c>
      <c r="I160" s="3">
        <f t="shared" si="76"/>
        <v>110001</v>
      </c>
      <c r="J160" s="3">
        <f t="shared" si="77"/>
        <v>120001</v>
      </c>
      <c r="K160" s="3">
        <f>_xlfn.XLOOKUP(D160,队伍中转!$C$7:$C$43,队伍中转!$A$7:$A$43)</f>
        <v>90000</v>
      </c>
      <c r="L160" s="17" t="str">
        <f>_xlfn.XLOOKUP(D160,队伍中转!$C$7:$C$43,队伍中转!$AC$7:$AC$43)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1" spans="1:12" hidden="1" x14ac:dyDescent="0.15">
      <c r="A161" s="3" t="str">
        <f t="shared" si="78"/>
        <v>//10100154</v>
      </c>
      <c r="B161" s="3">
        <f t="shared" si="72"/>
        <v>10100154</v>
      </c>
      <c r="C161" s="3">
        <v>101</v>
      </c>
      <c r="D161" s="3" t="str">
        <f t="shared" si="90"/>
        <v>新手2200分</v>
      </c>
      <c r="E161" s="3" t="str">
        <f>E160</f>
        <v>[2051,2200]</v>
      </c>
      <c r="F161" s="3" t="str">
        <f t="shared" si="79"/>
        <v>[-1,-1]</v>
      </c>
      <c r="G161" s="3" t="s">
        <v>251</v>
      </c>
      <c r="H161" s="3">
        <f t="shared" si="84"/>
        <v>10141006</v>
      </c>
      <c r="I161" s="3">
        <f t="shared" si="76"/>
        <v>110001</v>
      </c>
      <c r="J161" s="3">
        <f t="shared" si="77"/>
        <v>120001</v>
      </c>
      <c r="K161" s="3">
        <f>_xlfn.XLOOKUP(D161,队伍中转!$C$7:$C$43,队伍中转!$A$7:$A$43)</f>
        <v>90000</v>
      </c>
      <c r="L161" s="17" t="str">
        <f>_xlfn.XLOOKUP(D161,队伍中转!$C$7:$C$43,队伍中转!$AC$7:$AC$43)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2" spans="1:12" hidden="1" x14ac:dyDescent="0.15">
      <c r="A162" s="3" t="str">
        <f t="shared" si="78"/>
        <v>//10100155</v>
      </c>
      <c r="B162" s="3">
        <f t="shared" si="72"/>
        <v>10100155</v>
      </c>
      <c r="C162" s="3">
        <v>101</v>
      </c>
      <c r="D162" s="3" t="str">
        <f t="shared" si="90"/>
        <v>新手2200分</v>
      </c>
      <c r="E162" s="3" t="str">
        <f>E161</f>
        <v>[2051,2200]</v>
      </c>
      <c r="F162" s="3" t="str">
        <f t="shared" si="79"/>
        <v>[-1,-1]</v>
      </c>
      <c r="G162" s="3" t="s">
        <v>252</v>
      </c>
      <c r="H162" s="3">
        <f t="shared" si="84"/>
        <v>10141008</v>
      </c>
      <c r="I162" s="3">
        <f t="shared" si="76"/>
        <v>110001</v>
      </c>
      <c r="J162" s="3">
        <f t="shared" si="77"/>
        <v>120001</v>
      </c>
      <c r="K162" s="3">
        <f>_xlfn.XLOOKUP(D162,队伍中转!$C$7:$C$43,队伍中转!$A$7:$A$43)</f>
        <v>90000</v>
      </c>
      <c r="L162" s="17" t="str">
        <f>_xlfn.XLOOKUP(D162,队伍中转!$C$7:$C$43,队伍中转!$AC$7:$AC$43)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3" spans="1:12" hidden="1" x14ac:dyDescent="0.15">
      <c r="A163" s="3" t="str">
        <f t="shared" si="78"/>
        <v>//10100156</v>
      </c>
      <c r="B163" s="3">
        <f t="shared" ref="B163:B207" si="91">IF(C163=C162,B162+1,C163*100000+1)</f>
        <v>10100156</v>
      </c>
      <c r="C163" s="3">
        <v>101</v>
      </c>
      <c r="D163" s="3" t="s">
        <v>70</v>
      </c>
      <c r="E163" s="3" t="s">
        <v>43</v>
      </c>
      <c r="F163" s="3" t="str">
        <f t="shared" si="79"/>
        <v>[-1,-1]</v>
      </c>
      <c r="G163" s="3" t="s">
        <v>253</v>
      </c>
      <c r="H163" s="3">
        <f t="shared" si="84"/>
        <v>10141009</v>
      </c>
      <c r="I163" s="3">
        <f t="shared" si="76"/>
        <v>110001</v>
      </c>
      <c r="J163" s="3">
        <f t="shared" si="77"/>
        <v>120001</v>
      </c>
      <c r="K163" s="3">
        <f>_xlfn.XLOOKUP(D163,队伍中转!$C$7:$C$43,队伍中转!$A$7:$A$43)</f>
        <v>90000</v>
      </c>
      <c r="L163" s="17" t="str">
        <f>_xlfn.XLOOKUP(D163,队伍中转!$C$7:$C$43,队伍中转!$AC$7:$AC$43)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4" spans="1:12" hidden="1" x14ac:dyDescent="0.15">
      <c r="A164" s="3" t="str">
        <f t="shared" si="78"/>
        <v>//10100157</v>
      </c>
      <c r="B164" s="3">
        <f t="shared" si="91"/>
        <v>10100157</v>
      </c>
      <c r="C164" s="3">
        <v>101</v>
      </c>
      <c r="D164" s="3" t="str">
        <f>D163</f>
        <v>新手2200分</v>
      </c>
      <c r="E164" s="3" t="str">
        <f>E163</f>
        <v>[2051,2200]</v>
      </c>
      <c r="F164" s="3" t="str">
        <f t="shared" si="79"/>
        <v>[-1,-1]</v>
      </c>
      <c r="G164" s="3" t="s">
        <v>254</v>
      </c>
      <c r="H164" s="3">
        <f t="shared" si="84"/>
        <v>10141011</v>
      </c>
      <c r="I164" s="3">
        <f t="shared" si="76"/>
        <v>110001</v>
      </c>
      <c r="J164" s="3">
        <f t="shared" si="77"/>
        <v>120001</v>
      </c>
      <c r="K164" s="3">
        <f>_xlfn.XLOOKUP(D164,队伍中转!$C$7:$C$43,队伍中转!$A$7:$A$43)</f>
        <v>90000</v>
      </c>
      <c r="L164" s="17" t="str">
        <f>_xlfn.XLOOKUP(D164,队伍中转!$C$7:$C$43,队伍中转!$AC$7:$AC$43)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5" spans="1:12" hidden="1" x14ac:dyDescent="0.15">
      <c r="A165" s="3" t="str">
        <f t="shared" si="78"/>
        <v>//10100158</v>
      </c>
      <c r="B165" s="3">
        <f t="shared" si="91"/>
        <v>10100158</v>
      </c>
      <c r="C165" s="3">
        <v>101</v>
      </c>
      <c r="D165" s="3" t="str">
        <f t="shared" ref="D165:D167" si="92">D164</f>
        <v>新手2200分</v>
      </c>
      <c r="E165" s="3" t="str">
        <f>E164</f>
        <v>[2051,2200]</v>
      </c>
      <c r="F165" s="3" t="str">
        <f t="shared" si="79"/>
        <v>[-1,-1]</v>
      </c>
      <c r="G165" s="3" t="s">
        <v>255</v>
      </c>
      <c r="H165" s="3">
        <f t="shared" si="84"/>
        <v>10141015</v>
      </c>
      <c r="I165" s="3">
        <f t="shared" si="76"/>
        <v>110001</v>
      </c>
      <c r="J165" s="3">
        <f t="shared" si="77"/>
        <v>120001</v>
      </c>
      <c r="K165" s="3">
        <f>_xlfn.XLOOKUP(D165,队伍中转!$C$7:$C$43,队伍中转!$A$7:$A$43)</f>
        <v>90000</v>
      </c>
      <c r="L165" s="17" t="str">
        <f>_xlfn.XLOOKUP(D165,队伍中转!$C$7:$C$43,队伍中转!$AC$7:$AC$43)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6" spans="1:12" hidden="1" x14ac:dyDescent="0.15">
      <c r="A166" s="3" t="str">
        <f t="shared" si="78"/>
        <v>//10100159</v>
      </c>
      <c r="B166" s="3">
        <f t="shared" si="91"/>
        <v>10100159</v>
      </c>
      <c r="C166" s="3">
        <v>101</v>
      </c>
      <c r="D166" s="3" t="str">
        <f t="shared" si="92"/>
        <v>新手2200分</v>
      </c>
      <c r="E166" s="3" t="str">
        <f>E165</f>
        <v>[2051,2200]</v>
      </c>
      <c r="F166" s="3" t="str">
        <f t="shared" si="79"/>
        <v>[-1,-1]</v>
      </c>
      <c r="G166" s="3" t="s">
        <v>256</v>
      </c>
      <c r="H166" s="3">
        <f t="shared" si="84"/>
        <v>10141018</v>
      </c>
      <c r="I166" s="3">
        <f t="shared" si="76"/>
        <v>110001</v>
      </c>
      <c r="J166" s="3">
        <f t="shared" si="77"/>
        <v>120001</v>
      </c>
      <c r="K166" s="3">
        <f>_xlfn.XLOOKUP(D166,队伍中转!$C$7:$C$43,队伍中转!$A$7:$A$43)</f>
        <v>90000</v>
      </c>
      <c r="L166" s="17" t="str">
        <f>_xlfn.XLOOKUP(D166,队伍中转!$C$7:$C$43,队伍中转!$AC$7:$AC$43)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7" spans="1:12" hidden="1" x14ac:dyDescent="0.15">
      <c r="A167" s="3" t="str">
        <f t="shared" si="78"/>
        <v>//10100160</v>
      </c>
      <c r="B167" s="3">
        <f t="shared" si="91"/>
        <v>10100160</v>
      </c>
      <c r="C167" s="3">
        <v>101</v>
      </c>
      <c r="D167" s="3" t="str">
        <f t="shared" si="92"/>
        <v>新手2200分</v>
      </c>
      <c r="E167" s="3" t="str">
        <f>E166</f>
        <v>[2051,2200]</v>
      </c>
      <c r="F167" s="3" t="str">
        <f t="shared" si="79"/>
        <v>[-1,-1]</v>
      </c>
      <c r="G167" s="3" t="s">
        <v>257</v>
      </c>
      <c r="H167" s="3">
        <f t="shared" si="84"/>
        <v>10141019</v>
      </c>
      <c r="I167" s="3">
        <f t="shared" si="76"/>
        <v>110001</v>
      </c>
      <c r="J167" s="3">
        <f t="shared" si="77"/>
        <v>120001</v>
      </c>
      <c r="K167" s="3">
        <f>_xlfn.XLOOKUP(D167,队伍中转!$C$7:$C$43,队伍中转!$A$7:$A$43)</f>
        <v>90000</v>
      </c>
      <c r="L167" s="17" t="str">
        <f>_xlfn.XLOOKUP(D167,队伍中转!$C$7:$C$43,队伍中转!$AC$7:$AC$43)</f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</row>
    <row r="168" spans="1:12" hidden="1" x14ac:dyDescent="0.15">
      <c r="A168" s="3" t="str">
        <f t="shared" si="78"/>
        <v>//10100161</v>
      </c>
      <c r="B168" s="3">
        <f t="shared" si="91"/>
        <v>10100161</v>
      </c>
      <c r="C168" s="3">
        <v>101</v>
      </c>
      <c r="D168" s="3" t="s">
        <v>71</v>
      </c>
      <c r="E168" s="3" t="s">
        <v>44</v>
      </c>
      <c r="F168" s="3" t="str">
        <f t="shared" si="79"/>
        <v>[-1,-1]</v>
      </c>
      <c r="G168" s="3" t="s">
        <v>258</v>
      </c>
      <c r="H168" s="3">
        <f t="shared" si="84"/>
        <v>10140101</v>
      </c>
      <c r="I168" s="3">
        <f t="shared" si="76"/>
        <v>110001</v>
      </c>
      <c r="J168" s="3">
        <f t="shared" si="77"/>
        <v>120001</v>
      </c>
      <c r="K168" s="3">
        <f>_xlfn.XLOOKUP(D168,队伍中转!$C$7:$C$43,队伍中转!$A$7:$A$43)</f>
        <v>180000</v>
      </c>
      <c r="L168" s="17" t="str">
        <f>_xlfn.XLOOKUP(D168,队伍中转!$C$7:$C$43,队伍中转!$AC$7:$AC$43)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69" spans="1:12" hidden="1" x14ac:dyDescent="0.15">
      <c r="A169" s="3" t="str">
        <f t="shared" si="78"/>
        <v>//10100162</v>
      </c>
      <c r="B169" s="3">
        <f t="shared" si="91"/>
        <v>10100162</v>
      </c>
      <c r="C169" s="3">
        <v>101</v>
      </c>
      <c r="D169" s="3" t="str">
        <f>D168</f>
        <v>新手2350分</v>
      </c>
      <c r="E169" s="3" t="str">
        <f>E168</f>
        <v>[2201,2350]</v>
      </c>
      <c r="F169" s="3" t="str">
        <f t="shared" si="79"/>
        <v>[-1,-1]</v>
      </c>
      <c r="G169" s="3" t="s">
        <v>259</v>
      </c>
      <c r="H169" s="3">
        <f t="shared" si="84"/>
        <v>10140103</v>
      </c>
      <c r="I169" s="3">
        <f t="shared" si="76"/>
        <v>110001</v>
      </c>
      <c r="J169" s="3">
        <f t="shared" si="77"/>
        <v>120001</v>
      </c>
      <c r="K169" s="3">
        <f>_xlfn.XLOOKUP(D169,队伍中转!$C$7:$C$43,队伍中转!$A$7:$A$43)</f>
        <v>180000</v>
      </c>
      <c r="L169" s="17" t="str">
        <f>_xlfn.XLOOKUP(D169,队伍中转!$C$7:$C$43,队伍中转!$AC$7:$AC$43)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0" spans="1:12" hidden="1" x14ac:dyDescent="0.15">
      <c r="A170" s="3" t="str">
        <f t="shared" si="78"/>
        <v>//10100163</v>
      </c>
      <c r="B170" s="3">
        <f t="shared" si="91"/>
        <v>10100163</v>
      </c>
      <c r="C170" s="3">
        <v>101</v>
      </c>
      <c r="D170" s="3" t="str">
        <f t="shared" ref="D170:D172" si="93">D169</f>
        <v>新手2350分</v>
      </c>
      <c r="E170" s="3" t="str">
        <f>E169</f>
        <v>[2201,2350]</v>
      </c>
      <c r="F170" s="3" t="str">
        <f t="shared" si="79"/>
        <v>[-1,-1]</v>
      </c>
      <c r="G170" s="3" t="s">
        <v>260</v>
      </c>
      <c r="H170" s="3">
        <f t="shared" si="84"/>
        <v>10140104</v>
      </c>
      <c r="I170" s="3">
        <f t="shared" si="76"/>
        <v>110001</v>
      </c>
      <c r="J170" s="3">
        <f t="shared" si="77"/>
        <v>120001</v>
      </c>
      <c r="K170" s="3">
        <f>_xlfn.XLOOKUP(D170,队伍中转!$C$7:$C$43,队伍中转!$A$7:$A$43)</f>
        <v>180000</v>
      </c>
      <c r="L170" s="17" t="str">
        <f>_xlfn.XLOOKUP(D170,队伍中转!$C$7:$C$43,队伍中转!$AC$7:$AC$43)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1" spans="1:12" hidden="1" x14ac:dyDescent="0.15">
      <c r="A171" s="3" t="str">
        <f t="shared" si="78"/>
        <v>//10100164</v>
      </c>
      <c r="B171" s="3">
        <f t="shared" si="91"/>
        <v>10100164</v>
      </c>
      <c r="C171" s="3">
        <v>101</v>
      </c>
      <c r="D171" s="3" t="str">
        <f t="shared" si="93"/>
        <v>新手2350分</v>
      </c>
      <c r="E171" s="3" t="str">
        <f>E170</f>
        <v>[2201,2350]</v>
      </c>
      <c r="F171" s="3" t="str">
        <f t="shared" si="79"/>
        <v>[-1,-1]</v>
      </c>
      <c r="G171" s="3" t="s">
        <v>261</v>
      </c>
      <c r="H171" s="3">
        <f t="shared" si="84"/>
        <v>10140105</v>
      </c>
      <c r="I171" s="3">
        <f t="shared" si="76"/>
        <v>110001</v>
      </c>
      <c r="J171" s="3">
        <f t="shared" si="77"/>
        <v>120001</v>
      </c>
      <c r="K171" s="3">
        <f>_xlfn.XLOOKUP(D171,队伍中转!$C$7:$C$43,队伍中转!$A$7:$A$43)</f>
        <v>180000</v>
      </c>
      <c r="L171" s="17" t="str">
        <f>_xlfn.XLOOKUP(D171,队伍中转!$C$7:$C$43,队伍中转!$AC$7:$AC$43)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2" spans="1:12" hidden="1" x14ac:dyDescent="0.15">
      <c r="A172" s="3" t="str">
        <f t="shared" si="78"/>
        <v>//10100165</v>
      </c>
      <c r="B172" s="3">
        <f t="shared" si="91"/>
        <v>10100165</v>
      </c>
      <c r="C172" s="3">
        <v>101</v>
      </c>
      <c r="D172" s="3" t="str">
        <f t="shared" si="93"/>
        <v>新手2350分</v>
      </c>
      <c r="E172" s="3" t="str">
        <f>E171</f>
        <v>[2201,2350]</v>
      </c>
      <c r="F172" s="3" t="str">
        <f t="shared" si="79"/>
        <v>[-1,-1]</v>
      </c>
      <c r="G172" s="3" t="s">
        <v>262</v>
      </c>
      <c r="H172" s="3">
        <f t="shared" si="84"/>
        <v>10140106</v>
      </c>
      <c r="I172" s="3">
        <f t="shared" si="76"/>
        <v>110001</v>
      </c>
      <c r="J172" s="3">
        <f t="shared" si="77"/>
        <v>120001</v>
      </c>
      <c r="K172" s="3">
        <f>_xlfn.XLOOKUP(D172,队伍中转!$C$7:$C$43,队伍中转!$A$7:$A$43)</f>
        <v>180000</v>
      </c>
      <c r="L172" s="17" t="str">
        <f>_xlfn.XLOOKUP(D172,队伍中转!$C$7:$C$43,队伍中转!$AC$7:$AC$43)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3" spans="1:12" hidden="1" x14ac:dyDescent="0.15">
      <c r="A173" s="3" t="str">
        <f t="shared" si="78"/>
        <v>//10100166</v>
      </c>
      <c r="B173" s="3">
        <f t="shared" si="91"/>
        <v>10100166</v>
      </c>
      <c r="C173" s="3">
        <v>101</v>
      </c>
      <c r="D173" s="3" t="s">
        <v>71</v>
      </c>
      <c r="E173" s="3" t="s">
        <v>44</v>
      </c>
      <c r="F173" s="3" t="str">
        <f t="shared" si="79"/>
        <v>[-1,-1]</v>
      </c>
      <c r="G173" s="3" t="s">
        <v>263</v>
      </c>
      <c r="H173" s="3">
        <f t="shared" si="84"/>
        <v>10140108</v>
      </c>
      <c r="I173" s="3">
        <f t="shared" si="76"/>
        <v>110001</v>
      </c>
      <c r="J173" s="3">
        <f t="shared" si="77"/>
        <v>120001</v>
      </c>
      <c r="K173" s="3">
        <f>_xlfn.XLOOKUP(D173,队伍中转!$C$7:$C$43,队伍中转!$A$7:$A$43)</f>
        <v>180000</v>
      </c>
      <c r="L173" s="17" t="str">
        <f>_xlfn.XLOOKUP(D173,队伍中转!$C$7:$C$43,队伍中转!$AC$7:$AC$43)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4" spans="1:12" hidden="1" x14ac:dyDescent="0.15">
      <c r="A174" s="3" t="str">
        <f t="shared" si="78"/>
        <v>//10100167</v>
      </c>
      <c r="B174" s="3">
        <f t="shared" si="91"/>
        <v>10100167</v>
      </c>
      <c r="C174" s="3">
        <v>101</v>
      </c>
      <c r="D174" s="3" t="str">
        <f>D173</f>
        <v>新手2350分</v>
      </c>
      <c r="E174" s="3" t="str">
        <f>E173</f>
        <v>[2201,2350]</v>
      </c>
      <c r="F174" s="3" t="str">
        <f t="shared" si="79"/>
        <v>[-1,-1]</v>
      </c>
      <c r="G174" s="3" t="s">
        <v>264</v>
      </c>
      <c r="H174" s="3">
        <f t="shared" si="84"/>
        <v>10140109</v>
      </c>
      <c r="I174" s="3">
        <f t="shared" ref="I174:I207" si="94">I173</f>
        <v>110001</v>
      </c>
      <c r="J174" s="3">
        <f t="shared" ref="J174:J207" si="95">J173</f>
        <v>120001</v>
      </c>
      <c r="K174" s="3">
        <f>_xlfn.XLOOKUP(D174,队伍中转!$C$7:$C$43,队伍中转!$A$7:$A$43)</f>
        <v>180000</v>
      </c>
      <c r="L174" s="17" t="str">
        <f>_xlfn.XLOOKUP(D174,队伍中转!$C$7:$C$43,队伍中转!$AC$7:$AC$43)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5" spans="1:12" hidden="1" x14ac:dyDescent="0.15">
      <c r="A175" s="3" t="str">
        <f t="shared" si="78"/>
        <v>//10100168</v>
      </c>
      <c r="B175" s="3">
        <f t="shared" si="91"/>
        <v>10100168</v>
      </c>
      <c r="C175" s="3">
        <v>101</v>
      </c>
      <c r="D175" s="3" t="str">
        <f t="shared" ref="D175:D177" si="96">D174</f>
        <v>新手2350分</v>
      </c>
      <c r="E175" s="3" t="str">
        <f>E174</f>
        <v>[2201,2350]</v>
      </c>
      <c r="F175" s="3" t="str">
        <f t="shared" si="79"/>
        <v>[-1,-1]</v>
      </c>
      <c r="G175" s="3" t="s">
        <v>265</v>
      </c>
      <c r="H175" s="3">
        <f t="shared" si="84"/>
        <v>10140111</v>
      </c>
      <c r="I175" s="3">
        <f t="shared" si="94"/>
        <v>110001</v>
      </c>
      <c r="J175" s="3">
        <f t="shared" si="95"/>
        <v>120001</v>
      </c>
      <c r="K175" s="3">
        <f>_xlfn.XLOOKUP(D175,队伍中转!$C$7:$C$43,队伍中转!$A$7:$A$43)</f>
        <v>180000</v>
      </c>
      <c r="L175" s="17" t="str">
        <f>_xlfn.XLOOKUP(D175,队伍中转!$C$7:$C$43,队伍中转!$AC$7:$AC$43)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6" spans="1:12" hidden="1" x14ac:dyDescent="0.15">
      <c r="A176" s="3" t="str">
        <f t="shared" si="78"/>
        <v>//10100169</v>
      </c>
      <c r="B176" s="3">
        <f t="shared" si="91"/>
        <v>10100169</v>
      </c>
      <c r="C176" s="3">
        <v>101</v>
      </c>
      <c r="D176" s="3" t="str">
        <f t="shared" si="96"/>
        <v>新手2350分</v>
      </c>
      <c r="E176" s="3" t="str">
        <f>E175</f>
        <v>[2201,2350]</v>
      </c>
      <c r="F176" s="3" t="str">
        <f t="shared" si="79"/>
        <v>[-1,-1]</v>
      </c>
      <c r="G176" s="3" t="s">
        <v>266</v>
      </c>
      <c r="H176" s="3">
        <f t="shared" si="84"/>
        <v>10140113</v>
      </c>
      <c r="I176" s="3">
        <f t="shared" si="94"/>
        <v>110001</v>
      </c>
      <c r="J176" s="3">
        <f t="shared" si="95"/>
        <v>120001</v>
      </c>
      <c r="K176" s="3">
        <f>_xlfn.XLOOKUP(D176,队伍中转!$C$7:$C$43,队伍中转!$A$7:$A$43)</f>
        <v>180000</v>
      </c>
      <c r="L176" s="17" t="str">
        <f>_xlfn.XLOOKUP(D176,队伍中转!$C$7:$C$43,队伍中转!$AC$7:$AC$43)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7" spans="1:12" hidden="1" x14ac:dyDescent="0.15">
      <c r="A177" s="3" t="str">
        <f t="shared" ref="A177:A207" si="97">"//"&amp;B177</f>
        <v>//10100170</v>
      </c>
      <c r="B177" s="3">
        <f t="shared" si="91"/>
        <v>10100170</v>
      </c>
      <c r="C177" s="3">
        <v>101</v>
      </c>
      <c r="D177" s="3" t="str">
        <f t="shared" si="96"/>
        <v>新手2350分</v>
      </c>
      <c r="E177" s="3" t="str">
        <f>E176</f>
        <v>[2201,2350]</v>
      </c>
      <c r="F177" s="3" t="str">
        <f t="shared" ref="F177:F207" si="98">F176</f>
        <v>[-1,-1]</v>
      </c>
      <c r="G177" s="3" t="s">
        <v>267</v>
      </c>
      <c r="H177" s="3">
        <f t="shared" si="84"/>
        <v>10140115</v>
      </c>
      <c r="I177" s="3">
        <f t="shared" si="94"/>
        <v>110001</v>
      </c>
      <c r="J177" s="3">
        <f t="shared" si="95"/>
        <v>120001</v>
      </c>
      <c r="K177" s="3">
        <f>_xlfn.XLOOKUP(D177,队伍中转!$C$7:$C$43,队伍中转!$A$7:$A$43)</f>
        <v>180000</v>
      </c>
      <c r="L177" s="17" t="str">
        <f>_xlfn.XLOOKUP(D177,队伍中转!$C$7:$C$43,队伍中转!$AC$7:$AC$43)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8" spans="1:12" hidden="1" x14ac:dyDescent="0.15">
      <c r="A178" s="3" t="str">
        <f t="shared" si="97"/>
        <v>//10100171</v>
      </c>
      <c r="B178" s="3">
        <f t="shared" si="91"/>
        <v>10100171</v>
      </c>
      <c r="C178" s="3">
        <v>101</v>
      </c>
      <c r="D178" s="3" t="s">
        <v>71</v>
      </c>
      <c r="E178" s="3" t="s">
        <v>44</v>
      </c>
      <c r="F178" s="3" t="str">
        <f t="shared" si="98"/>
        <v>[-1,-1]</v>
      </c>
      <c r="G178" s="3" t="s">
        <v>268</v>
      </c>
      <c r="H178" s="3">
        <f t="shared" si="84"/>
        <v>10140116</v>
      </c>
      <c r="I178" s="3">
        <f t="shared" si="94"/>
        <v>110001</v>
      </c>
      <c r="J178" s="3">
        <f t="shared" si="95"/>
        <v>120001</v>
      </c>
      <c r="K178" s="3">
        <f>_xlfn.XLOOKUP(D178,队伍中转!$C$7:$C$43,队伍中转!$A$7:$A$43)</f>
        <v>180000</v>
      </c>
      <c r="L178" s="17" t="str">
        <f>_xlfn.XLOOKUP(D178,队伍中转!$C$7:$C$43,队伍中转!$AC$7:$AC$43)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79" spans="1:12" hidden="1" x14ac:dyDescent="0.15">
      <c r="A179" s="3" t="str">
        <f t="shared" si="97"/>
        <v>//10100172</v>
      </c>
      <c r="B179" s="3">
        <f t="shared" si="91"/>
        <v>10100172</v>
      </c>
      <c r="C179" s="3">
        <v>101</v>
      </c>
      <c r="D179" s="3" t="str">
        <f>D178</f>
        <v>新手2350分</v>
      </c>
      <c r="E179" s="3" t="str">
        <f>E178</f>
        <v>[2201,2350]</v>
      </c>
      <c r="F179" s="3" t="str">
        <f t="shared" si="98"/>
        <v>[-1,-1]</v>
      </c>
      <c r="G179" s="3" t="s">
        <v>269</v>
      </c>
      <c r="H179" s="3">
        <f t="shared" si="84"/>
        <v>10141001</v>
      </c>
      <c r="I179" s="3">
        <f t="shared" si="94"/>
        <v>110001</v>
      </c>
      <c r="J179" s="3">
        <f t="shared" si="95"/>
        <v>120001</v>
      </c>
      <c r="K179" s="3">
        <f>_xlfn.XLOOKUP(D179,队伍中转!$C$7:$C$43,队伍中转!$A$7:$A$43)</f>
        <v>180000</v>
      </c>
      <c r="L179" s="17" t="str">
        <f>_xlfn.XLOOKUP(D179,队伍中转!$C$7:$C$43,队伍中转!$AC$7:$AC$43)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0" spans="1:12" hidden="1" x14ac:dyDescent="0.15">
      <c r="A180" s="3" t="str">
        <f t="shared" si="97"/>
        <v>//10100173</v>
      </c>
      <c r="B180" s="3">
        <f t="shared" si="91"/>
        <v>10100173</v>
      </c>
      <c r="C180" s="3">
        <v>101</v>
      </c>
      <c r="D180" s="3" t="str">
        <f t="shared" ref="D180:D182" si="99">D179</f>
        <v>新手2350分</v>
      </c>
      <c r="E180" s="3" t="str">
        <f>E179</f>
        <v>[2201,2350]</v>
      </c>
      <c r="F180" s="3" t="str">
        <f t="shared" si="98"/>
        <v>[-1,-1]</v>
      </c>
      <c r="G180" s="3" t="s">
        <v>270</v>
      </c>
      <c r="H180" s="3">
        <f t="shared" si="84"/>
        <v>10141003</v>
      </c>
      <c r="I180" s="3">
        <f t="shared" si="94"/>
        <v>110001</v>
      </c>
      <c r="J180" s="3">
        <f t="shared" si="95"/>
        <v>120001</v>
      </c>
      <c r="K180" s="3">
        <f>_xlfn.XLOOKUP(D180,队伍中转!$C$7:$C$43,队伍中转!$A$7:$A$43)</f>
        <v>180000</v>
      </c>
      <c r="L180" s="17" t="str">
        <f>_xlfn.XLOOKUP(D180,队伍中转!$C$7:$C$43,队伍中转!$AC$7:$AC$43)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1" spans="1:12" hidden="1" x14ac:dyDescent="0.15">
      <c r="A181" s="3" t="str">
        <f t="shared" si="97"/>
        <v>//10100174</v>
      </c>
      <c r="B181" s="3">
        <f t="shared" si="91"/>
        <v>10100174</v>
      </c>
      <c r="C181" s="3">
        <v>101</v>
      </c>
      <c r="D181" s="3" t="str">
        <f t="shared" si="99"/>
        <v>新手2350分</v>
      </c>
      <c r="E181" s="3" t="str">
        <f>E180</f>
        <v>[2201,2350]</v>
      </c>
      <c r="F181" s="3" t="str">
        <f t="shared" si="98"/>
        <v>[-1,-1]</v>
      </c>
      <c r="G181" s="3" t="s">
        <v>271</v>
      </c>
      <c r="H181" s="3">
        <f t="shared" si="84"/>
        <v>10141006</v>
      </c>
      <c r="I181" s="3">
        <f t="shared" si="94"/>
        <v>110001</v>
      </c>
      <c r="J181" s="3">
        <f t="shared" si="95"/>
        <v>120001</v>
      </c>
      <c r="K181" s="3">
        <f>_xlfn.XLOOKUP(D181,队伍中转!$C$7:$C$43,队伍中转!$A$7:$A$43)</f>
        <v>180000</v>
      </c>
      <c r="L181" s="17" t="str">
        <f>_xlfn.XLOOKUP(D181,队伍中转!$C$7:$C$43,队伍中转!$AC$7:$AC$43)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2" spans="1:12" hidden="1" x14ac:dyDescent="0.15">
      <c r="A182" s="3" t="str">
        <f t="shared" si="97"/>
        <v>//10100175</v>
      </c>
      <c r="B182" s="3">
        <f t="shared" si="91"/>
        <v>10100175</v>
      </c>
      <c r="C182" s="3">
        <v>101</v>
      </c>
      <c r="D182" s="3" t="str">
        <f t="shared" si="99"/>
        <v>新手2350分</v>
      </c>
      <c r="E182" s="3" t="str">
        <f>E181</f>
        <v>[2201,2350]</v>
      </c>
      <c r="F182" s="3" t="str">
        <f t="shared" si="98"/>
        <v>[-1,-1]</v>
      </c>
      <c r="G182" s="3" t="s">
        <v>272</v>
      </c>
      <c r="H182" s="3">
        <f t="shared" si="84"/>
        <v>10141008</v>
      </c>
      <c r="I182" s="3">
        <f t="shared" si="94"/>
        <v>110001</v>
      </c>
      <c r="J182" s="3">
        <f t="shared" si="95"/>
        <v>120001</v>
      </c>
      <c r="K182" s="3">
        <f>_xlfn.XLOOKUP(D182,队伍中转!$C$7:$C$43,队伍中转!$A$7:$A$43)</f>
        <v>180000</v>
      </c>
      <c r="L182" s="17" t="str">
        <f>_xlfn.XLOOKUP(D182,队伍中转!$C$7:$C$43,队伍中转!$AC$7:$AC$43)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3" spans="1:12" hidden="1" x14ac:dyDescent="0.15">
      <c r="A183" s="3" t="str">
        <f t="shared" si="97"/>
        <v>//10100176</v>
      </c>
      <c r="B183" s="3">
        <f t="shared" si="91"/>
        <v>10100176</v>
      </c>
      <c r="C183" s="3">
        <v>101</v>
      </c>
      <c r="D183" s="3" t="s">
        <v>71</v>
      </c>
      <c r="E183" s="3" t="s">
        <v>44</v>
      </c>
      <c r="F183" s="3" t="str">
        <f t="shared" si="98"/>
        <v>[-1,-1]</v>
      </c>
      <c r="G183" s="3" t="s">
        <v>273</v>
      </c>
      <c r="H183" s="3">
        <f t="shared" si="84"/>
        <v>10141009</v>
      </c>
      <c r="I183" s="3">
        <f t="shared" si="94"/>
        <v>110001</v>
      </c>
      <c r="J183" s="3">
        <f t="shared" si="95"/>
        <v>120001</v>
      </c>
      <c r="K183" s="3">
        <f>_xlfn.XLOOKUP(D183,队伍中转!$C$7:$C$43,队伍中转!$A$7:$A$43)</f>
        <v>180000</v>
      </c>
      <c r="L183" s="17" t="str">
        <f>_xlfn.XLOOKUP(D183,队伍中转!$C$7:$C$43,队伍中转!$AC$7:$AC$43)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4" spans="1:12" hidden="1" x14ac:dyDescent="0.15">
      <c r="A184" s="3" t="str">
        <f t="shared" si="97"/>
        <v>//10100177</v>
      </c>
      <c r="B184" s="3">
        <f t="shared" si="91"/>
        <v>10100177</v>
      </c>
      <c r="C184" s="3">
        <v>101</v>
      </c>
      <c r="D184" s="3" t="str">
        <f>D183</f>
        <v>新手2350分</v>
      </c>
      <c r="E184" s="3" t="str">
        <f>E183</f>
        <v>[2201,2350]</v>
      </c>
      <c r="F184" s="3" t="str">
        <f t="shared" si="98"/>
        <v>[-1,-1]</v>
      </c>
      <c r="G184" s="3" t="s">
        <v>274</v>
      </c>
      <c r="H184" s="3">
        <f t="shared" si="84"/>
        <v>10141011</v>
      </c>
      <c r="I184" s="3">
        <f t="shared" si="94"/>
        <v>110001</v>
      </c>
      <c r="J184" s="3">
        <f t="shared" si="95"/>
        <v>120001</v>
      </c>
      <c r="K184" s="3">
        <f>_xlfn.XLOOKUP(D184,队伍中转!$C$7:$C$43,队伍中转!$A$7:$A$43)</f>
        <v>180000</v>
      </c>
      <c r="L184" s="17" t="str">
        <f>_xlfn.XLOOKUP(D184,队伍中转!$C$7:$C$43,队伍中转!$AC$7:$AC$43)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5" spans="1:12" hidden="1" x14ac:dyDescent="0.15">
      <c r="A185" s="3" t="str">
        <f t="shared" si="97"/>
        <v>//10100178</v>
      </c>
      <c r="B185" s="3">
        <f t="shared" si="91"/>
        <v>10100178</v>
      </c>
      <c r="C185" s="3">
        <v>101</v>
      </c>
      <c r="D185" s="3" t="str">
        <f t="shared" ref="D185:D187" si="100">D184</f>
        <v>新手2350分</v>
      </c>
      <c r="E185" s="3" t="str">
        <f>E184</f>
        <v>[2201,2350]</v>
      </c>
      <c r="F185" s="3" t="str">
        <f t="shared" si="98"/>
        <v>[-1,-1]</v>
      </c>
      <c r="G185" s="3" t="s">
        <v>275</v>
      </c>
      <c r="H185" s="3">
        <f t="shared" si="84"/>
        <v>10141015</v>
      </c>
      <c r="I185" s="3">
        <f t="shared" si="94"/>
        <v>110001</v>
      </c>
      <c r="J185" s="3">
        <f t="shared" si="95"/>
        <v>120001</v>
      </c>
      <c r="K185" s="3">
        <f>_xlfn.XLOOKUP(D185,队伍中转!$C$7:$C$43,队伍中转!$A$7:$A$43)</f>
        <v>180000</v>
      </c>
      <c r="L185" s="17" t="str">
        <f>_xlfn.XLOOKUP(D185,队伍中转!$C$7:$C$43,队伍中转!$AC$7:$AC$43)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6" spans="1:12" hidden="1" x14ac:dyDescent="0.15">
      <c r="A186" s="3" t="str">
        <f t="shared" si="97"/>
        <v>//10100179</v>
      </c>
      <c r="B186" s="3">
        <f t="shared" si="91"/>
        <v>10100179</v>
      </c>
      <c r="C186" s="3">
        <v>101</v>
      </c>
      <c r="D186" s="3" t="str">
        <f t="shared" si="100"/>
        <v>新手2350分</v>
      </c>
      <c r="E186" s="3" t="str">
        <f>E185</f>
        <v>[2201,2350]</v>
      </c>
      <c r="F186" s="3" t="str">
        <f t="shared" si="98"/>
        <v>[-1,-1]</v>
      </c>
      <c r="G186" s="3" t="s">
        <v>276</v>
      </c>
      <c r="H186" s="3">
        <f t="shared" si="84"/>
        <v>10141018</v>
      </c>
      <c r="I186" s="3">
        <f t="shared" si="94"/>
        <v>110001</v>
      </c>
      <c r="J186" s="3">
        <f t="shared" si="95"/>
        <v>120001</v>
      </c>
      <c r="K186" s="3">
        <f>_xlfn.XLOOKUP(D186,队伍中转!$C$7:$C$43,队伍中转!$A$7:$A$43)</f>
        <v>180000</v>
      </c>
      <c r="L186" s="17" t="str">
        <f>_xlfn.XLOOKUP(D186,队伍中转!$C$7:$C$43,队伍中转!$AC$7:$AC$43)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7" spans="1:12" hidden="1" x14ac:dyDescent="0.15">
      <c r="A187" s="3" t="str">
        <f t="shared" si="97"/>
        <v>//10100180</v>
      </c>
      <c r="B187" s="3">
        <f t="shared" si="91"/>
        <v>10100180</v>
      </c>
      <c r="C187" s="3">
        <v>101</v>
      </c>
      <c r="D187" s="3" t="str">
        <f t="shared" si="100"/>
        <v>新手2350分</v>
      </c>
      <c r="E187" s="3" t="str">
        <f>E186</f>
        <v>[2201,2350]</v>
      </c>
      <c r="F187" s="3" t="str">
        <f t="shared" si="98"/>
        <v>[-1,-1]</v>
      </c>
      <c r="G187" s="3" t="s">
        <v>277</v>
      </c>
      <c r="H187" s="3">
        <f t="shared" si="84"/>
        <v>10141019</v>
      </c>
      <c r="I187" s="3">
        <f t="shared" si="94"/>
        <v>110001</v>
      </c>
      <c r="J187" s="3">
        <f t="shared" si="95"/>
        <v>120001</v>
      </c>
      <c r="K187" s="3">
        <f>_xlfn.XLOOKUP(D187,队伍中转!$C$7:$C$43,队伍中转!$A$7:$A$43)</f>
        <v>180000</v>
      </c>
      <c r="L187" s="17" t="str">
        <f>_xlfn.XLOOKUP(D187,队伍中转!$C$7:$C$43,队伍中转!$AC$7:$AC$43)</f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</row>
    <row r="188" spans="1:12" hidden="1" x14ac:dyDescent="0.15">
      <c r="A188" s="3" t="str">
        <f t="shared" si="97"/>
        <v>//10100181</v>
      </c>
      <c r="B188" s="3">
        <f t="shared" si="91"/>
        <v>10100181</v>
      </c>
      <c r="C188" s="3">
        <v>101</v>
      </c>
      <c r="D188" s="3" t="s">
        <v>72</v>
      </c>
      <c r="E188" s="3" t="s">
        <v>45</v>
      </c>
      <c r="F188" s="3" t="str">
        <f t="shared" si="98"/>
        <v>[-1,-1]</v>
      </c>
      <c r="G188" s="3" t="s">
        <v>278</v>
      </c>
      <c r="H188" s="3">
        <f t="shared" si="84"/>
        <v>10140101</v>
      </c>
      <c r="I188" s="3">
        <f t="shared" si="94"/>
        <v>110001</v>
      </c>
      <c r="J188" s="3">
        <f t="shared" si="95"/>
        <v>120001</v>
      </c>
      <c r="K188" s="3">
        <f>_xlfn.XLOOKUP(D188,队伍中转!$C$7:$C$43,队伍中转!$A$7:$A$43)</f>
        <v>360000</v>
      </c>
      <c r="L188" s="17" t="str">
        <f>_xlfn.XLOOKUP(D188,队伍中转!$C$7:$C$43,队伍中转!$AC$7:$AC$43)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89" spans="1:12" hidden="1" x14ac:dyDescent="0.15">
      <c r="A189" s="3" t="str">
        <f t="shared" si="97"/>
        <v>//10100182</v>
      </c>
      <c r="B189" s="3">
        <f t="shared" si="91"/>
        <v>10100182</v>
      </c>
      <c r="C189" s="3">
        <v>101</v>
      </c>
      <c r="D189" s="3" t="str">
        <f>D188</f>
        <v>新手2500分</v>
      </c>
      <c r="E189" s="3" t="str">
        <f>E188</f>
        <v>[2351,2500]</v>
      </c>
      <c r="F189" s="3" t="str">
        <f t="shared" si="98"/>
        <v>[-1,-1]</v>
      </c>
      <c r="G189" s="3" t="s">
        <v>279</v>
      </c>
      <c r="H189" s="3">
        <f t="shared" si="84"/>
        <v>10140103</v>
      </c>
      <c r="I189" s="3">
        <f t="shared" si="94"/>
        <v>110001</v>
      </c>
      <c r="J189" s="3">
        <f t="shared" si="95"/>
        <v>120001</v>
      </c>
      <c r="K189" s="3">
        <f>_xlfn.XLOOKUP(D189,队伍中转!$C$7:$C$43,队伍中转!$A$7:$A$43)</f>
        <v>360000</v>
      </c>
      <c r="L189" s="17" t="str">
        <f>_xlfn.XLOOKUP(D189,队伍中转!$C$7:$C$43,队伍中转!$AC$7:$AC$43)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0" spans="1:12" hidden="1" x14ac:dyDescent="0.15">
      <c r="A190" s="3" t="str">
        <f t="shared" si="97"/>
        <v>//10100183</v>
      </c>
      <c r="B190" s="3">
        <f t="shared" si="91"/>
        <v>10100183</v>
      </c>
      <c r="C190" s="3">
        <v>101</v>
      </c>
      <c r="D190" s="3" t="str">
        <f t="shared" ref="D190:D192" si="101">D189</f>
        <v>新手2500分</v>
      </c>
      <c r="E190" s="3" t="str">
        <f>E189</f>
        <v>[2351,2500]</v>
      </c>
      <c r="F190" s="3" t="str">
        <f t="shared" si="98"/>
        <v>[-1,-1]</v>
      </c>
      <c r="G190" s="3" t="s">
        <v>280</v>
      </c>
      <c r="H190" s="3">
        <f t="shared" si="84"/>
        <v>10140104</v>
      </c>
      <c r="I190" s="3">
        <f t="shared" si="94"/>
        <v>110001</v>
      </c>
      <c r="J190" s="3">
        <f t="shared" si="95"/>
        <v>120001</v>
      </c>
      <c r="K190" s="3">
        <f>_xlfn.XLOOKUP(D190,队伍中转!$C$7:$C$43,队伍中转!$A$7:$A$43)</f>
        <v>360000</v>
      </c>
      <c r="L190" s="17" t="str">
        <f>_xlfn.XLOOKUP(D190,队伍中转!$C$7:$C$43,队伍中转!$AC$7:$AC$43)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1" spans="1:12" hidden="1" x14ac:dyDescent="0.15">
      <c r="A191" s="3" t="str">
        <f t="shared" si="97"/>
        <v>//10100184</v>
      </c>
      <c r="B191" s="3">
        <f t="shared" si="91"/>
        <v>10100184</v>
      </c>
      <c r="C191" s="3">
        <v>101</v>
      </c>
      <c r="D191" s="3" t="str">
        <f t="shared" si="101"/>
        <v>新手2500分</v>
      </c>
      <c r="E191" s="3" t="str">
        <f>E190</f>
        <v>[2351,2500]</v>
      </c>
      <c r="F191" s="3" t="str">
        <f t="shared" si="98"/>
        <v>[-1,-1]</v>
      </c>
      <c r="G191" s="3" t="s">
        <v>281</v>
      </c>
      <c r="H191" s="3">
        <f t="shared" si="84"/>
        <v>10140105</v>
      </c>
      <c r="I191" s="3">
        <f t="shared" si="94"/>
        <v>110001</v>
      </c>
      <c r="J191" s="3">
        <f t="shared" si="95"/>
        <v>120001</v>
      </c>
      <c r="K191" s="3">
        <f>_xlfn.XLOOKUP(D191,队伍中转!$C$7:$C$43,队伍中转!$A$7:$A$43)</f>
        <v>360000</v>
      </c>
      <c r="L191" s="17" t="str">
        <f>_xlfn.XLOOKUP(D191,队伍中转!$C$7:$C$43,队伍中转!$AC$7:$AC$43)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2" spans="1:12" hidden="1" x14ac:dyDescent="0.15">
      <c r="A192" s="3" t="str">
        <f t="shared" si="97"/>
        <v>//10100185</v>
      </c>
      <c r="B192" s="3">
        <f t="shared" si="91"/>
        <v>10100185</v>
      </c>
      <c r="C192" s="3">
        <v>101</v>
      </c>
      <c r="D192" s="3" t="str">
        <f t="shared" si="101"/>
        <v>新手2500分</v>
      </c>
      <c r="E192" s="3" t="str">
        <f>E191</f>
        <v>[2351,2500]</v>
      </c>
      <c r="F192" s="3" t="str">
        <f t="shared" si="98"/>
        <v>[-1,-1]</v>
      </c>
      <c r="G192" s="3" t="s">
        <v>282</v>
      </c>
      <c r="H192" s="3">
        <f t="shared" si="84"/>
        <v>10140106</v>
      </c>
      <c r="I192" s="3">
        <f t="shared" si="94"/>
        <v>110001</v>
      </c>
      <c r="J192" s="3">
        <f t="shared" si="95"/>
        <v>120001</v>
      </c>
      <c r="K192" s="3">
        <f>_xlfn.XLOOKUP(D192,队伍中转!$C$7:$C$43,队伍中转!$A$7:$A$43)</f>
        <v>360000</v>
      </c>
      <c r="L192" s="17" t="str">
        <f>_xlfn.XLOOKUP(D192,队伍中转!$C$7:$C$43,队伍中转!$AC$7:$AC$43)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3" spans="1:15" hidden="1" x14ac:dyDescent="0.15">
      <c r="A193" s="3" t="str">
        <f t="shared" si="97"/>
        <v>//10100186</v>
      </c>
      <c r="B193" s="3">
        <f t="shared" si="91"/>
        <v>10100186</v>
      </c>
      <c r="C193" s="3">
        <v>101</v>
      </c>
      <c r="D193" s="3" t="s">
        <v>72</v>
      </c>
      <c r="E193" s="3" t="s">
        <v>45</v>
      </c>
      <c r="F193" s="3" t="str">
        <f t="shared" si="98"/>
        <v>[-1,-1]</v>
      </c>
      <c r="G193" s="3" t="s">
        <v>283</v>
      </c>
      <c r="H193" s="3">
        <f t="shared" si="84"/>
        <v>10140108</v>
      </c>
      <c r="I193" s="3">
        <f t="shared" si="94"/>
        <v>110001</v>
      </c>
      <c r="J193" s="3">
        <f t="shared" si="95"/>
        <v>120001</v>
      </c>
      <c r="K193" s="3">
        <f>_xlfn.XLOOKUP(D193,队伍中转!$C$7:$C$43,队伍中转!$A$7:$A$43)</f>
        <v>360000</v>
      </c>
      <c r="L193" s="17" t="str">
        <f>_xlfn.XLOOKUP(D193,队伍中转!$C$7:$C$43,队伍中转!$AC$7:$AC$43)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4" spans="1:15" hidden="1" x14ac:dyDescent="0.15">
      <c r="A194" s="3" t="str">
        <f t="shared" si="97"/>
        <v>//10100187</v>
      </c>
      <c r="B194" s="3">
        <f t="shared" si="91"/>
        <v>10100187</v>
      </c>
      <c r="C194" s="3">
        <v>101</v>
      </c>
      <c r="D194" s="3" t="str">
        <f>D193</f>
        <v>新手2500分</v>
      </c>
      <c r="E194" s="3" t="str">
        <f>E193</f>
        <v>[2351,2500]</v>
      </c>
      <c r="F194" s="3" t="str">
        <f t="shared" si="98"/>
        <v>[-1,-1]</v>
      </c>
      <c r="G194" s="3" t="s">
        <v>284</v>
      </c>
      <c r="H194" s="3">
        <f t="shared" si="84"/>
        <v>10140109</v>
      </c>
      <c r="I194" s="3">
        <f t="shared" si="94"/>
        <v>110001</v>
      </c>
      <c r="J194" s="3">
        <f t="shared" si="95"/>
        <v>120001</v>
      </c>
      <c r="K194" s="3">
        <f>_xlfn.XLOOKUP(D194,队伍中转!$C$7:$C$43,队伍中转!$A$7:$A$43)</f>
        <v>360000</v>
      </c>
      <c r="L194" s="17" t="str">
        <f>_xlfn.XLOOKUP(D194,队伍中转!$C$7:$C$43,队伍中转!$AC$7:$AC$43)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5" spans="1:15" hidden="1" x14ac:dyDescent="0.15">
      <c r="A195" s="3" t="str">
        <f t="shared" si="97"/>
        <v>//10100188</v>
      </c>
      <c r="B195" s="3">
        <f t="shared" si="91"/>
        <v>10100188</v>
      </c>
      <c r="C195" s="3">
        <v>101</v>
      </c>
      <c r="D195" s="3" t="str">
        <f t="shared" ref="D195:D197" si="102">D194</f>
        <v>新手2500分</v>
      </c>
      <c r="E195" s="3" t="str">
        <f>E194</f>
        <v>[2351,2500]</v>
      </c>
      <c r="F195" s="3" t="str">
        <f t="shared" si="98"/>
        <v>[-1,-1]</v>
      </c>
      <c r="G195" s="3" t="s">
        <v>285</v>
      </c>
      <c r="H195" s="3">
        <f t="shared" si="84"/>
        <v>10140111</v>
      </c>
      <c r="I195" s="3">
        <f t="shared" si="94"/>
        <v>110001</v>
      </c>
      <c r="J195" s="3">
        <f t="shared" si="95"/>
        <v>120001</v>
      </c>
      <c r="K195" s="3">
        <f>_xlfn.XLOOKUP(D195,队伍中转!$C$7:$C$43,队伍中转!$A$7:$A$43)</f>
        <v>360000</v>
      </c>
      <c r="L195" s="17" t="str">
        <f>_xlfn.XLOOKUP(D195,队伍中转!$C$7:$C$43,队伍中转!$AC$7:$AC$43)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6" spans="1:15" hidden="1" x14ac:dyDescent="0.15">
      <c r="A196" s="3" t="str">
        <f t="shared" si="97"/>
        <v>//10100189</v>
      </c>
      <c r="B196" s="3">
        <f t="shared" si="91"/>
        <v>10100189</v>
      </c>
      <c r="C196" s="3">
        <v>101</v>
      </c>
      <c r="D196" s="3" t="str">
        <f t="shared" si="102"/>
        <v>新手2500分</v>
      </c>
      <c r="E196" s="3" t="str">
        <f>E195</f>
        <v>[2351,2500]</v>
      </c>
      <c r="F196" s="3" t="str">
        <f t="shared" si="98"/>
        <v>[-1,-1]</v>
      </c>
      <c r="G196" s="3" t="s">
        <v>286</v>
      </c>
      <c r="H196" s="3">
        <f t="shared" si="84"/>
        <v>10140113</v>
      </c>
      <c r="I196" s="3">
        <f t="shared" si="94"/>
        <v>110001</v>
      </c>
      <c r="J196" s="3">
        <f t="shared" si="95"/>
        <v>120001</v>
      </c>
      <c r="K196" s="3">
        <f>_xlfn.XLOOKUP(D196,队伍中转!$C$7:$C$43,队伍中转!$A$7:$A$43)</f>
        <v>360000</v>
      </c>
      <c r="L196" s="17" t="str">
        <f>_xlfn.XLOOKUP(D196,队伍中转!$C$7:$C$43,队伍中转!$AC$7:$AC$43)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7" spans="1:15" hidden="1" x14ac:dyDescent="0.15">
      <c r="A197" s="3" t="str">
        <f t="shared" si="97"/>
        <v>//10100190</v>
      </c>
      <c r="B197" s="3">
        <f t="shared" si="91"/>
        <v>10100190</v>
      </c>
      <c r="C197" s="3">
        <v>101</v>
      </c>
      <c r="D197" s="3" t="str">
        <f t="shared" si="102"/>
        <v>新手2500分</v>
      </c>
      <c r="E197" s="3" t="str">
        <f>E196</f>
        <v>[2351,2500]</v>
      </c>
      <c r="F197" s="3" t="str">
        <f t="shared" si="98"/>
        <v>[-1,-1]</v>
      </c>
      <c r="G197" s="3" t="s">
        <v>287</v>
      </c>
      <c r="H197" s="3">
        <f t="shared" ref="H197:H207" si="103">H177</f>
        <v>10140115</v>
      </c>
      <c r="I197" s="3">
        <f t="shared" si="94"/>
        <v>110001</v>
      </c>
      <c r="J197" s="3">
        <f t="shared" si="95"/>
        <v>120001</v>
      </c>
      <c r="K197" s="3">
        <f>_xlfn.XLOOKUP(D197,队伍中转!$C$7:$C$43,队伍中转!$A$7:$A$43)</f>
        <v>360000</v>
      </c>
      <c r="L197" s="17" t="str">
        <f>_xlfn.XLOOKUP(D197,队伍中转!$C$7:$C$43,队伍中转!$AC$7:$AC$43)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8" spans="1:15" hidden="1" x14ac:dyDescent="0.15">
      <c r="A198" s="3" t="str">
        <f t="shared" si="97"/>
        <v>//10100191</v>
      </c>
      <c r="B198" s="3">
        <f t="shared" si="91"/>
        <v>10100191</v>
      </c>
      <c r="C198" s="3">
        <v>101</v>
      </c>
      <c r="D198" s="3" t="s">
        <v>72</v>
      </c>
      <c r="E198" s="3" t="s">
        <v>45</v>
      </c>
      <c r="F198" s="3" t="str">
        <f t="shared" si="98"/>
        <v>[-1,-1]</v>
      </c>
      <c r="G198" s="3" t="s">
        <v>288</v>
      </c>
      <c r="H198" s="3">
        <f t="shared" si="103"/>
        <v>10140116</v>
      </c>
      <c r="I198" s="3">
        <f t="shared" si="94"/>
        <v>110001</v>
      </c>
      <c r="J198" s="3">
        <f t="shared" si="95"/>
        <v>120001</v>
      </c>
      <c r="K198" s="3">
        <f>_xlfn.XLOOKUP(D198,队伍中转!$C$7:$C$43,队伍中转!$A$7:$A$43)</f>
        <v>360000</v>
      </c>
      <c r="L198" s="17" t="str">
        <f>_xlfn.XLOOKUP(D198,队伍中转!$C$7:$C$43,队伍中转!$AC$7:$AC$43)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199" spans="1:15" hidden="1" x14ac:dyDescent="0.15">
      <c r="A199" s="3" t="str">
        <f t="shared" si="97"/>
        <v>//10100192</v>
      </c>
      <c r="B199" s="3">
        <f t="shared" si="91"/>
        <v>10100192</v>
      </c>
      <c r="C199" s="3">
        <v>101</v>
      </c>
      <c r="D199" s="3" t="str">
        <f>D198</f>
        <v>新手2500分</v>
      </c>
      <c r="E199" s="3" t="str">
        <f>E198</f>
        <v>[2351,2500]</v>
      </c>
      <c r="F199" s="3" t="str">
        <f t="shared" si="98"/>
        <v>[-1,-1]</v>
      </c>
      <c r="G199" s="3" t="s">
        <v>289</v>
      </c>
      <c r="H199" s="3">
        <f t="shared" si="103"/>
        <v>10141001</v>
      </c>
      <c r="I199" s="3">
        <f t="shared" si="94"/>
        <v>110001</v>
      </c>
      <c r="J199" s="3">
        <f t="shared" si="95"/>
        <v>120001</v>
      </c>
      <c r="K199" s="3">
        <f>_xlfn.XLOOKUP(D199,队伍中转!$C$7:$C$43,队伍中转!$A$7:$A$43)</f>
        <v>360000</v>
      </c>
      <c r="L199" s="17" t="str">
        <f>_xlfn.XLOOKUP(D199,队伍中转!$C$7:$C$43,队伍中转!$AC$7:$AC$43)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0" spans="1:15" hidden="1" x14ac:dyDescent="0.15">
      <c r="A200" s="3" t="str">
        <f t="shared" si="97"/>
        <v>//10100193</v>
      </c>
      <c r="B200" s="3">
        <f t="shared" si="91"/>
        <v>10100193</v>
      </c>
      <c r="C200" s="3">
        <v>101</v>
      </c>
      <c r="D200" s="3" t="str">
        <f t="shared" ref="D200:D202" si="104">D199</f>
        <v>新手2500分</v>
      </c>
      <c r="E200" s="3" t="str">
        <f>E199</f>
        <v>[2351,2500]</v>
      </c>
      <c r="F200" s="3" t="str">
        <f t="shared" si="98"/>
        <v>[-1,-1]</v>
      </c>
      <c r="G200" s="3" t="s">
        <v>290</v>
      </c>
      <c r="H200" s="3">
        <f t="shared" si="103"/>
        <v>10141003</v>
      </c>
      <c r="I200" s="3">
        <f t="shared" si="94"/>
        <v>110001</v>
      </c>
      <c r="J200" s="3">
        <f t="shared" si="95"/>
        <v>120001</v>
      </c>
      <c r="K200" s="3">
        <f>_xlfn.XLOOKUP(D200,队伍中转!$C$7:$C$43,队伍中转!$A$7:$A$43)</f>
        <v>360000</v>
      </c>
      <c r="L200" s="17" t="str">
        <f>_xlfn.XLOOKUP(D200,队伍中转!$C$7:$C$43,队伍中转!$AC$7:$AC$43)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1" spans="1:15" hidden="1" x14ac:dyDescent="0.15">
      <c r="A201" s="3" t="str">
        <f t="shared" si="97"/>
        <v>//10100194</v>
      </c>
      <c r="B201" s="3">
        <f t="shared" si="91"/>
        <v>10100194</v>
      </c>
      <c r="C201" s="3">
        <v>101</v>
      </c>
      <c r="D201" s="3" t="str">
        <f t="shared" si="104"/>
        <v>新手2500分</v>
      </c>
      <c r="E201" s="3" t="str">
        <f>E200</f>
        <v>[2351,2500]</v>
      </c>
      <c r="F201" s="3" t="str">
        <f t="shared" si="98"/>
        <v>[-1,-1]</v>
      </c>
      <c r="G201" s="3" t="s">
        <v>291</v>
      </c>
      <c r="H201" s="3">
        <f t="shared" si="103"/>
        <v>10141006</v>
      </c>
      <c r="I201" s="3">
        <f t="shared" si="94"/>
        <v>110001</v>
      </c>
      <c r="J201" s="3">
        <f t="shared" si="95"/>
        <v>120001</v>
      </c>
      <c r="K201" s="3">
        <f>_xlfn.XLOOKUP(D201,队伍中转!$C$7:$C$43,队伍中转!$A$7:$A$43)</f>
        <v>360000</v>
      </c>
      <c r="L201" s="17" t="str">
        <f>_xlfn.XLOOKUP(D201,队伍中转!$C$7:$C$43,队伍中转!$AC$7:$AC$43)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2" spans="1:15" hidden="1" x14ac:dyDescent="0.15">
      <c r="A202" s="3" t="str">
        <f t="shared" si="97"/>
        <v>//10100195</v>
      </c>
      <c r="B202" s="3">
        <f t="shared" si="91"/>
        <v>10100195</v>
      </c>
      <c r="C202" s="3">
        <v>101</v>
      </c>
      <c r="D202" s="3" t="str">
        <f t="shared" si="104"/>
        <v>新手2500分</v>
      </c>
      <c r="E202" s="3" t="str">
        <f>E201</f>
        <v>[2351,2500]</v>
      </c>
      <c r="F202" s="3" t="str">
        <f t="shared" si="98"/>
        <v>[-1,-1]</v>
      </c>
      <c r="G202" s="3" t="s">
        <v>292</v>
      </c>
      <c r="H202" s="3">
        <f t="shared" si="103"/>
        <v>10141008</v>
      </c>
      <c r="I202" s="3">
        <f t="shared" si="94"/>
        <v>110001</v>
      </c>
      <c r="J202" s="3">
        <f t="shared" si="95"/>
        <v>120001</v>
      </c>
      <c r="K202" s="3">
        <f>_xlfn.XLOOKUP(D202,队伍中转!$C$7:$C$43,队伍中转!$A$7:$A$43)</f>
        <v>360000</v>
      </c>
      <c r="L202" s="17" t="str">
        <f>_xlfn.XLOOKUP(D202,队伍中转!$C$7:$C$43,队伍中转!$AC$7:$AC$43)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3" spans="1:15" hidden="1" x14ac:dyDescent="0.15">
      <c r="A203" s="3" t="str">
        <f t="shared" si="97"/>
        <v>//10100196</v>
      </c>
      <c r="B203" s="3">
        <f t="shared" si="91"/>
        <v>10100196</v>
      </c>
      <c r="C203" s="3">
        <v>101</v>
      </c>
      <c r="D203" s="3" t="s">
        <v>72</v>
      </c>
      <c r="E203" s="3" t="s">
        <v>45</v>
      </c>
      <c r="F203" s="3" t="str">
        <f t="shared" si="98"/>
        <v>[-1,-1]</v>
      </c>
      <c r="G203" s="3" t="s">
        <v>293</v>
      </c>
      <c r="H203" s="3">
        <f t="shared" si="103"/>
        <v>10141009</v>
      </c>
      <c r="I203" s="3">
        <f t="shared" si="94"/>
        <v>110001</v>
      </c>
      <c r="J203" s="3">
        <f t="shared" si="95"/>
        <v>120001</v>
      </c>
      <c r="K203" s="3">
        <f>_xlfn.XLOOKUP(D203,队伍中转!$C$7:$C$43,队伍中转!$A$7:$A$43)</f>
        <v>360000</v>
      </c>
      <c r="L203" s="17" t="str">
        <f>_xlfn.XLOOKUP(D203,队伍中转!$C$7:$C$43,队伍中转!$AC$7:$AC$43)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4" spans="1:15" hidden="1" x14ac:dyDescent="0.15">
      <c r="A204" s="3" t="str">
        <f t="shared" si="97"/>
        <v>//10100197</v>
      </c>
      <c r="B204" s="3">
        <f t="shared" si="91"/>
        <v>10100197</v>
      </c>
      <c r="C204" s="3">
        <v>101</v>
      </c>
      <c r="D204" s="3" t="str">
        <f>D203</f>
        <v>新手2500分</v>
      </c>
      <c r="E204" s="3" t="str">
        <f>E203</f>
        <v>[2351,2500]</v>
      </c>
      <c r="F204" s="3" t="str">
        <f t="shared" si="98"/>
        <v>[-1,-1]</v>
      </c>
      <c r="G204" s="3" t="s">
        <v>294</v>
      </c>
      <c r="H204" s="3">
        <f t="shared" si="103"/>
        <v>10141011</v>
      </c>
      <c r="I204" s="3">
        <f t="shared" si="94"/>
        <v>110001</v>
      </c>
      <c r="J204" s="3">
        <f t="shared" si="95"/>
        <v>120001</v>
      </c>
      <c r="K204" s="3">
        <f>_xlfn.XLOOKUP(D204,队伍中转!$C$7:$C$43,队伍中转!$A$7:$A$43)</f>
        <v>360000</v>
      </c>
      <c r="L204" s="17" t="str">
        <f>_xlfn.XLOOKUP(D204,队伍中转!$C$7:$C$43,队伍中转!$AC$7:$AC$43)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5" spans="1:15" hidden="1" x14ac:dyDescent="0.15">
      <c r="A205" s="3" t="str">
        <f t="shared" si="97"/>
        <v>//10100198</v>
      </c>
      <c r="B205" s="3">
        <f t="shared" si="91"/>
        <v>10100198</v>
      </c>
      <c r="C205" s="3">
        <v>101</v>
      </c>
      <c r="D205" s="3" t="str">
        <f t="shared" ref="D205:D207" si="105">D204</f>
        <v>新手2500分</v>
      </c>
      <c r="E205" s="3" t="str">
        <f>E204</f>
        <v>[2351,2500]</v>
      </c>
      <c r="F205" s="3" t="str">
        <f t="shared" si="98"/>
        <v>[-1,-1]</v>
      </c>
      <c r="G205" s="3" t="s">
        <v>295</v>
      </c>
      <c r="H205" s="3">
        <f t="shared" si="103"/>
        <v>10141015</v>
      </c>
      <c r="I205" s="3">
        <f t="shared" si="94"/>
        <v>110001</v>
      </c>
      <c r="J205" s="3">
        <f t="shared" si="95"/>
        <v>120001</v>
      </c>
      <c r="K205" s="3">
        <f>_xlfn.XLOOKUP(D205,队伍中转!$C$7:$C$43,队伍中转!$A$7:$A$43)</f>
        <v>360000</v>
      </c>
      <c r="L205" s="17" t="str">
        <f>_xlfn.XLOOKUP(D205,队伍中转!$C$7:$C$43,队伍中转!$AC$7:$AC$43)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6" spans="1:15" hidden="1" x14ac:dyDescent="0.15">
      <c r="A206" s="3" t="str">
        <f t="shared" si="97"/>
        <v>//10100199</v>
      </c>
      <c r="B206" s="3">
        <f t="shared" si="91"/>
        <v>10100199</v>
      </c>
      <c r="C206" s="3">
        <v>101</v>
      </c>
      <c r="D206" s="3" t="str">
        <f t="shared" si="105"/>
        <v>新手2500分</v>
      </c>
      <c r="E206" s="3" t="str">
        <f>E205</f>
        <v>[2351,2500]</v>
      </c>
      <c r="F206" s="3" t="str">
        <f t="shared" si="98"/>
        <v>[-1,-1]</v>
      </c>
      <c r="G206" s="3" t="s">
        <v>296</v>
      </c>
      <c r="H206" s="3">
        <f t="shared" si="103"/>
        <v>10141018</v>
      </c>
      <c r="I206" s="3">
        <f t="shared" si="94"/>
        <v>110001</v>
      </c>
      <c r="J206" s="3">
        <f t="shared" si="95"/>
        <v>120001</v>
      </c>
      <c r="K206" s="3">
        <f>_xlfn.XLOOKUP(D206,队伍中转!$C$7:$C$43,队伍中转!$A$7:$A$43)</f>
        <v>360000</v>
      </c>
      <c r="L206" s="17" t="str">
        <f>_xlfn.XLOOKUP(D206,队伍中转!$C$7:$C$43,队伍中转!$AC$7:$AC$43)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7" spans="1:15" hidden="1" x14ac:dyDescent="0.15">
      <c r="A207" s="3" t="str">
        <f t="shared" si="97"/>
        <v>//10100200</v>
      </c>
      <c r="B207" s="3">
        <f t="shared" si="91"/>
        <v>10100200</v>
      </c>
      <c r="C207" s="3">
        <v>101</v>
      </c>
      <c r="D207" s="3" t="str">
        <f t="shared" si="105"/>
        <v>新手2500分</v>
      </c>
      <c r="E207" s="3" t="str">
        <f>E206</f>
        <v>[2351,2500]</v>
      </c>
      <c r="F207" s="3" t="str">
        <f t="shared" si="98"/>
        <v>[-1,-1]</v>
      </c>
      <c r="G207" s="3" t="s">
        <v>297</v>
      </c>
      <c r="H207" s="3">
        <f t="shared" si="103"/>
        <v>10141019</v>
      </c>
      <c r="I207" s="3">
        <f t="shared" si="94"/>
        <v>110001</v>
      </c>
      <c r="J207" s="3">
        <f t="shared" si="95"/>
        <v>120001</v>
      </c>
      <c r="K207" s="3">
        <f>_xlfn.XLOOKUP(D207,队伍中转!$C$7:$C$43,队伍中转!$A$7:$A$43)</f>
        <v>360000</v>
      </c>
      <c r="L207" s="17" t="str">
        <f>_xlfn.XLOOKUP(D207,队伍中转!$C$7:$C$43,队伍中转!$AC$7:$AC$43)</f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</row>
    <row r="208" spans="1:15" x14ac:dyDescent="0.15">
      <c r="A208" s="18" t="s">
        <v>621</v>
      </c>
      <c r="B208" s="5"/>
      <c r="C208" s="5"/>
      <c r="D208" s="6"/>
      <c r="E208" s="5"/>
      <c r="F208" s="5"/>
      <c r="G208" s="5"/>
      <c r="H208" s="5"/>
      <c r="I208" s="5"/>
      <c r="J208" s="5"/>
      <c r="K208" s="5"/>
      <c r="L208" s="4"/>
      <c r="M208" s="6"/>
      <c r="N208" s="6"/>
      <c r="O208" s="6"/>
    </row>
    <row r="209" spans="1:15" x14ac:dyDescent="0.15">
      <c r="A209" s="3">
        <f>B209</f>
        <v>100100001</v>
      </c>
      <c r="B209" s="3">
        <f>IF(C209=C193,B193+1,C209*100000+1)</f>
        <v>100100001</v>
      </c>
      <c r="C209" s="3">
        <v>1001</v>
      </c>
      <c r="D209" s="22" t="s">
        <v>73</v>
      </c>
      <c r="E209" s="3" t="s">
        <v>631</v>
      </c>
      <c r="F209" s="3" t="s">
        <v>50</v>
      </c>
      <c r="G209" s="3" t="s">
        <v>298</v>
      </c>
      <c r="H209" s="3">
        <v>10140101</v>
      </c>
      <c r="I209" s="3">
        <f>I6</f>
        <v>110001</v>
      </c>
      <c r="J209" s="3">
        <f>J6</f>
        <v>120001</v>
      </c>
      <c r="K209" s="3">
        <f>_xlfn.XLOOKUP(D209,队伍中转!$C$7:$C$117,队伍中转!$A$7:$A$117)</f>
        <v>432000</v>
      </c>
      <c r="L209" s="17" t="str">
        <f>_xlfn.XLOOKUP(D209,队伍中转!$C$7:$C$117,队伍中转!$AC$7:$AC$117)</f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  <c r="M209" s="8"/>
      <c r="N209" s="8"/>
      <c r="O209" s="8"/>
    </row>
    <row r="210" spans="1:15" x14ac:dyDescent="0.15">
      <c r="A210" s="3">
        <f t="shared" ref="A210:A211" si="106">B210</f>
        <v>100100002</v>
      </c>
      <c r="B210" s="3">
        <f t="shared" ref="B210:B238" si="107">IF(C210=C209,B209+1,C210*100000+1)</f>
        <v>100100002</v>
      </c>
      <c r="C210" s="3">
        <f>C209</f>
        <v>1001</v>
      </c>
      <c r="D210" s="3" t="s">
        <v>1031</v>
      </c>
      <c r="E210" s="3" t="str">
        <f>E209</f>
        <v>[1001,1025]</v>
      </c>
      <c r="F210" s="3" t="str">
        <f>F209</f>
        <v>[-1,-1]</v>
      </c>
      <c r="G210" s="3" t="s">
        <v>299</v>
      </c>
      <c r="H210" s="3">
        <v>10140103</v>
      </c>
      <c r="I210" s="3">
        <f t="shared" ref="I210:J211" si="108">I209</f>
        <v>110001</v>
      </c>
      <c r="J210" s="3">
        <f t="shared" si="108"/>
        <v>120001</v>
      </c>
      <c r="K210" s="3">
        <f>_xlfn.XLOOKUP(D210,队伍中转!$C$7:$C$117,队伍中转!$A$7:$A$117)</f>
        <v>432000</v>
      </c>
      <c r="L210" s="17" t="str">
        <f>_xlfn.XLOOKUP(D210,队伍中转!$C$7:$C$117,队伍中转!$AC$7:$AC$117)</f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  <c r="M210" s="9"/>
      <c r="N210" s="9"/>
      <c r="O210" s="9"/>
    </row>
    <row r="211" spans="1:15" x14ac:dyDescent="0.15">
      <c r="A211" s="3">
        <f t="shared" si="106"/>
        <v>100100003</v>
      </c>
      <c r="B211" s="3">
        <f t="shared" si="107"/>
        <v>100100003</v>
      </c>
      <c r="C211" s="3">
        <f t="shared" ref="C211:F211" si="109">C210</f>
        <v>1001</v>
      </c>
      <c r="D211" s="3" t="s">
        <v>1032</v>
      </c>
      <c r="E211" s="3" t="str">
        <f t="shared" si="109"/>
        <v>[1001,1025]</v>
      </c>
      <c r="F211" s="3" t="str">
        <f t="shared" si="109"/>
        <v>[-1,-1]</v>
      </c>
      <c r="G211" s="3" t="s">
        <v>300</v>
      </c>
      <c r="H211" s="3">
        <v>10140104</v>
      </c>
      <c r="I211" s="3">
        <f t="shared" si="108"/>
        <v>110001</v>
      </c>
      <c r="J211" s="3">
        <f t="shared" si="108"/>
        <v>120001</v>
      </c>
      <c r="K211" s="3">
        <f>_xlfn.XLOOKUP(D211,队伍中转!$C$7:$C$117,队伍中转!$A$7:$A$117)</f>
        <v>432000</v>
      </c>
      <c r="L211" s="17" t="str">
        <f>_xlfn.XLOOKUP(D211,队伍中转!$C$7:$C$117,队伍中转!$AC$7:$AC$117)</f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</row>
    <row r="212" spans="1:15" x14ac:dyDescent="0.15">
      <c r="A212" s="3">
        <f t="shared" ref="A212:A213" si="110">B212</f>
        <v>100100004</v>
      </c>
      <c r="B212" s="3">
        <f t="shared" si="107"/>
        <v>100100004</v>
      </c>
      <c r="C212" s="3">
        <f>C211</f>
        <v>1001</v>
      </c>
      <c r="D212" s="3" t="s">
        <v>1031</v>
      </c>
      <c r="E212" s="3" t="str">
        <f>E211</f>
        <v>[1001,1025]</v>
      </c>
      <c r="F212" s="3" t="str">
        <f>F211</f>
        <v>[-1,-1]</v>
      </c>
      <c r="G212" s="3" t="s">
        <v>301</v>
      </c>
      <c r="H212" s="3">
        <v>10140105</v>
      </c>
      <c r="I212" s="3">
        <f t="shared" ref="I212:J212" si="111">I211</f>
        <v>110001</v>
      </c>
      <c r="J212" s="3">
        <f t="shared" si="111"/>
        <v>120001</v>
      </c>
      <c r="K212" s="3">
        <f>_xlfn.XLOOKUP(D212,队伍中转!$C$7:$C$117,队伍中转!$A$7:$A$117)</f>
        <v>432000</v>
      </c>
      <c r="L212" s="17" t="str">
        <f>_xlfn.XLOOKUP(D212,队伍中转!$C$7:$C$117,队伍中转!$AC$7:$AC$117)</f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  <c r="M212" s="9"/>
      <c r="N212" s="9"/>
      <c r="O212" s="9"/>
    </row>
    <row r="213" spans="1:15" x14ac:dyDescent="0.15">
      <c r="A213" s="3">
        <f t="shared" si="110"/>
        <v>100100005</v>
      </c>
      <c r="B213" s="3">
        <f t="shared" si="107"/>
        <v>100100005</v>
      </c>
      <c r="C213" s="3">
        <f t="shared" ref="C213:F213" si="112">C212</f>
        <v>1001</v>
      </c>
      <c r="D213" s="3" t="s">
        <v>1032</v>
      </c>
      <c r="E213" s="3" t="str">
        <f t="shared" si="112"/>
        <v>[1001,1025]</v>
      </c>
      <c r="F213" s="3" t="str">
        <f t="shared" si="112"/>
        <v>[-1,-1]</v>
      </c>
      <c r="G213" s="3" t="s">
        <v>302</v>
      </c>
      <c r="H213" s="3">
        <v>10140106</v>
      </c>
      <c r="I213" s="3">
        <f t="shared" ref="I213:J213" si="113">I212</f>
        <v>110001</v>
      </c>
      <c r="J213" s="3">
        <f t="shared" si="113"/>
        <v>120001</v>
      </c>
      <c r="K213" s="3">
        <f>_xlfn.XLOOKUP(D213,队伍中转!$C$7:$C$117,队伍中转!$A$7:$A$117)</f>
        <v>432000</v>
      </c>
      <c r="L213" s="17" t="str">
        <f>_xlfn.XLOOKUP(D213,队伍中转!$C$7:$C$117,队伍中转!$AC$7:$AC$117)</f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</row>
    <row r="214" spans="1:15" x14ac:dyDescent="0.15">
      <c r="A214" s="3">
        <f t="shared" ref="A214:A224" si="114">B214</f>
        <v>100100006</v>
      </c>
      <c r="B214" s="3">
        <f t="shared" si="107"/>
        <v>100100006</v>
      </c>
      <c r="C214" s="3">
        <f>C211</f>
        <v>1001</v>
      </c>
      <c r="D214" s="22" t="s">
        <v>74</v>
      </c>
      <c r="E214" s="3" t="s">
        <v>32</v>
      </c>
      <c r="F214" s="3" t="str">
        <f>F211</f>
        <v>[-1,-1]</v>
      </c>
      <c r="G214" s="3" t="s">
        <v>303</v>
      </c>
      <c r="H214" s="3">
        <v>10140108</v>
      </c>
      <c r="I214" s="3">
        <f>I211</f>
        <v>110001</v>
      </c>
      <c r="J214" s="3">
        <f>J211</f>
        <v>120001</v>
      </c>
      <c r="K214" s="3">
        <f>_xlfn.XLOOKUP(D214,队伍中转!$C$7:$C$117,队伍中转!$A$7:$A$117)</f>
        <v>518400</v>
      </c>
      <c r="L214" s="17" t="str">
        <f>_xlfn.XLOOKUP(D214,队伍中转!$C$7:$C$117,队伍中转!$AC$7:$AC$117)</f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</row>
    <row r="215" spans="1:15" x14ac:dyDescent="0.15">
      <c r="A215" s="3">
        <f t="shared" si="114"/>
        <v>100100007</v>
      </c>
      <c r="B215" s="3">
        <f t="shared" si="107"/>
        <v>100100007</v>
      </c>
      <c r="C215" s="3">
        <f t="shared" ref="C215" si="115">C214</f>
        <v>1001</v>
      </c>
      <c r="D215" s="3" t="s">
        <v>1033</v>
      </c>
      <c r="E215" s="3" t="str">
        <f>E214</f>
        <v>[1001,1050]</v>
      </c>
      <c r="F215" s="3" t="str">
        <f t="shared" ref="F215:F238" si="116">F214</f>
        <v>[-1,-1]</v>
      </c>
      <c r="G215" s="3" t="s">
        <v>304</v>
      </c>
      <c r="H215" s="3">
        <v>10140109</v>
      </c>
      <c r="I215" s="3">
        <f t="shared" ref="I215:J218" si="117">I214</f>
        <v>110001</v>
      </c>
      <c r="J215" s="3">
        <f t="shared" si="117"/>
        <v>120001</v>
      </c>
      <c r="K215" s="3">
        <f>_xlfn.XLOOKUP(D215,队伍中转!$C$7:$C$117,队伍中转!$A$7:$A$117)</f>
        <v>518400</v>
      </c>
      <c r="L215" s="17" t="str">
        <f>_xlfn.XLOOKUP(D215,队伍中转!$C$7:$C$117,队伍中转!$AC$7:$AC$117)</f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</row>
    <row r="216" spans="1:15" x14ac:dyDescent="0.15">
      <c r="A216" s="3">
        <f t="shared" si="114"/>
        <v>100100008</v>
      </c>
      <c r="B216" s="3">
        <f t="shared" si="107"/>
        <v>100100008</v>
      </c>
      <c r="C216" s="3">
        <f t="shared" ref="C216" si="118">C215</f>
        <v>1001</v>
      </c>
      <c r="D216" s="3" t="s">
        <v>1034</v>
      </c>
      <c r="E216" s="3" t="str">
        <f>E215</f>
        <v>[1001,1050]</v>
      </c>
      <c r="F216" s="3" t="str">
        <f t="shared" si="116"/>
        <v>[-1,-1]</v>
      </c>
      <c r="G216" s="3" t="s">
        <v>305</v>
      </c>
      <c r="H216" s="3">
        <v>10140111</v>
      </c>
      <c r="I216" s="3">
        <f t="shared" si="117"/>
        <v>110001</v>
      </c>
      <c r="J216" s="3">
        <f t="shared" si="117"/>
        <v>120001</v>
      </c>
      <c r="K216" s="3">
        <f>_xlfn.XLOOKUP(D216,队伍中转!$C$7:$C$117,队伍中转!$A$7:$A$117)</f>
        <v>518400</v>
      </c>
      <c r="L216" s="17" t="str">
        <f>_xlfn.XLOOKUP(D216,队伍中转!$C$7:$C$117,队伍中转!$AC$7:$AC$117)</f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</row>
    <row r="217" spans="1:15" x14ac:dyDescent="0.15">
      <c r="A217" s="3">
        <f t="shared" si="114"/>
        <v>100100009</v>
      </c>
      <c r="B217" s="3">
        <f t="shared" si="107"/>
        <v>100100009</v>
      </c>
      <c r="C217" s="3">
        <f t="shared" ref="C217" si="119">C216</f>
        <v>1001</v>
      </c>
      <c r="D217" s="3" t="s">
        <v>1033</v>
      </c>
      <c r="E217" s="3" t="str">
        <f>E216</f>
        <v>[1001,1050]</v>
      </c>
      <c r="F217" s="3" t="str">
        <f t="shared" si="116"/>
        <v>[-1,-1]</v>
      </c>
      <c r="G217" s="3" t="s">
        <v>306</v>
      </c>
      <c r="H217" s="3">
        <v>10140113</v>
      </c>
      <c r="I217" s="3">
        <f t="shared" si="117"/>
        <v>110001</v>
      </c>
      <c r="J217" s="3">
        <f t="shared" si="117"/>
        <v>120001</v>
      </c>
      <c r="K217" s="3">
        <f>_xlfn.XLOOKUP(D217,队伍中转!$C$7:$C$117,队伍中转!$A$7:$A$117)</f>
        <v>518400</v>
      </c>
      <c r="L217" s="17" t="str">
        <f>_xlfn.XLOOKUP(D217,队伍中转!$C$7:$C$117,队伍中转!$AC$7:$AC$117)</f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</row>
    <row r="218" spans="1:15" x14ac:dyDescent="0.15">
      <c r="A218" s="3">
        <f t="shared" si="114"/>
        <v>100100010</v>
      </c>
      <c r="B218" s="3">
        <f t="shared" si="107"/>
        <v>100100010</v>
      </c>
      <c r="C218" s="3">
        <f t="shared" ref="C218:C238" si="120">C217</f>
        <v>1001</v>
      </c>
      <c r="D218" s="3" t="s">
        <v>1034</v>
      </c>
      <c r="E218" s="3" t="str">
        <f>E217</f>
        <v>[1001,1050]</v>
      </c>
      <c r="F218" s="3" t="str">
        <f t="shared" si="116"/>
        <v>[-1,-1]</v>
      </c>
      <c r="G218" s="3" t="s">
        <v>307</v>
      </c>
      <c r="H218" s="3">
        <v>10140115</v>
      </c>
      <c r="I218" s="3">
        <f t="shared" si="117"/>
        <v>110001</v>
      </c>
      <c r="J218" s="3">
        <f t="shared" si="117"/>
        <v>120001</v>
      </c>
      <c r="K218" s="3">
        <f>_xlfn.XLOOKUP(D218,队伍中转!$C$7:$C$117,队伍中转!$A$7:$A$117)</f>
        <v>518400</v>
      </c>
      <c r="L218" s="17" t="str">
        <f>_xlfn.XLOOKUP(D218,队伍中转!$C$7:$C$117,队伍中转!$AC$7:$AC$117)</f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</row>
    <row r="219" spans="1:15" x14ac:dyDescent="0.15">
      <c r="A219" s="3">
        <f t="shared" si="114"/>
        <v>100100011</v>
      </c>
      <c r="B219" s="3">
        <f t="shared" si="107"/>
        <v>100100011</v>
      </c>
      <c r="C219" s="3">
        <f t="shared" si="120"/>
        <v>1001</v>
      </c>
      <c r="D219" s="22" t="s">
        <v>75</v>
      </c>
      <c r="E219" s="3" t="s">
        <v>36</v>
      </c>
      <c r="F219" s="3" t="str">
        <f t="shared" si="116"/>
        <v>[-1,-1]</v>
      </c>
      <c r="G219" s="3" t="s">
        <v>308</v>
      </c>
      <c r="H219" s="3">
        <v>10140116</v>
      </c>
      <c r="I219" s="3">
        <f t="shared" ref="I219:J219" si="121">I218</f>
        <v>110001</v>
      </c>
      <c r="J219" s="3">
        <f t="shared" si="121"/>
        <v>120001</v>
      </c>
      <c r="K219" s="3">
        <f>_xlfn.XLOOKUP(D219,队伍中转!$C$7:$C$117,队伍中转!$A$7:$A$117)</f>
        <v>622080</v>
      </c>
      <c r="L219" s="17" t="str">
        <f>_xlfn.XLOOKUP(D219,队伍中转!$C$7:$C$117,队伍中转!$AC$7:$AC$117)</f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</row>
    <row r="220" spans="1:15" x14ac:dyDescent="0.15">
      <c r="A220" s="3">
        <f t="shared" si="114"/>
        <v>100100012</v>
      </c>
      <c r="B220" s="3">
        <f t="shared" si="107"/>
        <v>100100012</v>
      </c>
      <c r="C220" s="3">
        <f t="shared" si="120"/>
        <v>1001</v>
      </c>
      <c r="D220" s="3" t="s">
        <v>1035</v>
      </c>
      <c r="E220" s="3" t="str">
        <f>E219</f>
        <v>[1051,1150]</v>
      </c>
      <c r="F220" s="3" t="str">
        <f t="shared" si="116"/>
        <v>[-1,-1]</v>
      </c>
      <c r="G220" s="3" t="s">
        <v>309</v>
      </c>
      <c r="H220" s="3">
        <v>10141001</v>
      </c>
      <c r="I220" s="3">
        <f t="shared" ref="I220:J220" si="122">I219</f>
        <v>110001</v>
      </c>
      <c r="J220" s="3">
        <f t="shared" si="122"/>
        <v>120001</v>
      </c>
      <c r="K220" s="3">
        <f>_xlfn.XLOOKUP(D220,队伍中转!$C$7:$C$117,队伍中转!$A$7:$A$117)</f>
        <v>622080</v>
      </c>
      <c r="L220" s="17" t="str">
        <f>_xlfn.XLOOKUP(D220,队伍中转!$C$7:$C$117,队伍中转!$AC$7:$AC$117)</f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</row>
    <row r="221" spans="1:15" x14ac:dyDescent="0.15">
      <c r="A221" s="3">
        <f t="shared" si="114"/>
        <v>100100013</v>
      </c>
      <c r="B221" s="3">
        <f t="shared" si="107"/>
        <v>100100013</v>
      </c>
      <c r="C221" s="3">
        <f t="shared" si="120"/>
        <v>1001</v>
      </c>
      <c r="D221" s="3" t="s">
        <v>1036</v>
      </c>
      <c r="E221" s="3" t="str">
        <f>E220</f>
        <v>[1051,1150]</v>
      </c>
      <c r="F221" s="3" t="str">
        <f t="shared" si="116"/>
        <v>[-1,-1]</v>
      </c>
      <c r="G221" s="3" t="s">
        <v>310</v>
      </c>
      <c r="H221" s="3">
        <v>10141003</v>
      </c>
      <c r="I221" s="3">
        <f t="shared" ref="I221:J221" si="123">I220</f>
        <v>110001</v>
      </c>
      <c r="J221" s="3">
        <f t="shared" si="123"/>
        <v>120001</v>
      </c>
      <c r="K221" s="3">
        <f>_xlfn.XLOOKUP(D221,队伍中转!$C$7:$C$117,队伍中转!$A$7:$A$117)</f>
        <v>622080</v>
      </c>
      <c r="L221" s="17" t="str">
        <f>_xlfn.XLOOKUP(D221,队伍中转!$C$7:$C$117,队伍中转!$AC$7:$AC$117)</f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</row>
    <row r="222" spans="1:15" x14ac:dyDescent="0.15">
      <c r="A222" s="3">
        <f t="shared" si="114"/>
        <v>100100014</v>
      </c>
      <c r="B222" s="3">
        <f t="shared" si="107"/>
        <v>100100014</v>
      </c>
      <c r="C222" s="3">
        <f t="shared" si="120"/>
        <v>1001</v>
      </c>
      <c r="D222" s="3" t="s">
        <v>1035</v>
      </c>
      <c r="E222" s="3" t="str">
        <f>E221</f>
        <v>[1051,1150]</v>
      </c>
      <c r="F222" s="3" t="str">
        <f t="shared" si="116"/>
        <v>[-1,-1]</v>
      </c>
      <c r="G222" s="3" t="s">
        <v>311</v>
      </c>
      <c r="H222" s="3">
        <v>10141006</v>
      </c>
      <c r="I222" s="3">
        <f t="shared" ref="I222:J222" si="124">I221</f>
        <v>110001</v>
      </c>
      <c r="J222" s="3">
        <f t="shared" si="124"/>
        <v>120001</v>
      </c>
      <c r="K222" s="3">
        <f>_xlfn.XLOOKUP(D222,队伍中转!$C$7:$C$117,队伍中转!$A$7:$A$117)</f>
        <v>622080</v>
      </c>
      <c r="L222" s="17" t="str">
        <f>_xlfn.XLOOKUP(D222,队伍中转!$C$7:$C$117,队伍中转!$AC$7:$AC$117)</f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</row>
    <row r="223" spans="1:15" x14ac:dyDescent="0.15">
      <c r="A223" s="3">
        <f t="shared" si="114"/>
        <v>100100015</v>
      </c>
      <c r="B223" s="3">
        <f t="shared" si="107"/>
        <v>100100015</v>
      </c>
      <c r="C223" s="3">
        <f t="shared" si="120"/>
        <v>1001</v>
      </c>
      <c r="D223" s="3" t="s">
        <v>1036</v>
      </c>
      <c r="E223" s="3" t="str">
        <f>E222</f>
        <v>[1051,1150]</v>
      </c>
      <c r="F223" s="3" t="str">
        <f t="shared" si="116"/>
        <v>[-1,-1]</v>
      </c>
      <c r="G223" s="3" t="s">
        <v>312</v>
      </c>
      <c r="H223" s="3">
        <v>10141008</v>
      </c>
      <c r="I223" s="3">
        <f t="shared" ref="I223:J223" si="125">I222</f>
        <v>110001</v>
      </c>
      <c r="J223" s="3">
        <f t="shared" si="125"/>
        <v>120001</v>
      </c>
      <c r="K223" s="3">
        <f>_xlfn.XLOOKUP(D223,队伍中转!$C$7:$C$117,队伍中转!$A$7:$A$117)</f>
        <v>622080</v>
      </c>
      <c r="L223" s="17" t="str">
        <f>_xlfn.XLOOKUP(D223,队伍中转!$C$7:$C$117,队伍中转!$AC$7:$AC$117)</f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</row>
    <row r="224" spans="1:15" x14ac:dyDescent="0.15">
      <c r="A224" s="3">
        <f t="shared" si="114"/>
        <v>100100016</v>
      </c>
      <c r="B224" s="3">
        <f t="shared" si="107"/>
        <v>100100016</v>
      </c>
      <c r="C224" s="3">
        <f t="shared" si="120"/>
        <v>1001</v>
      </c>
      <c r="D224" s="22" t="s">
        <v>76</v>
      </c>
      <c r="E224" s="3" t="s">
        <v>37</v>
      </c>
      <c r="F224" s="3" t="str">
        <f t="shared" si="116"/>
        <v>[-1,-1]</v>
      </c>
      <c r="G224" s="3" t="s">
        <v>313</v>
      </c>
      <c r="H224" s="3">
        <v>10141009</v>
      </c>
      <c r="I224" s="3">
        <f t="shared" ref="I224:J224" si="126">I223</f>
        <v>110001</v>
      </c>
      <c r="J224" s="3">
        <f t="shared" si="126"/>
        <v>120001</v>
      </c>
      <c r="K224" s="3">
        <f>_xlfn.XLOOKUP(D224,队伍中转!$C$7:$C$117,队伍中转!$A$7:$A$117)</f>
        <v>746496</v>
      </c>
      <c r="L224" s="17" t="str">
        <f>_xlfn.XLOOKUP(D224,队伍中转!$C$7:$C$117,队伍中转!$AC$7:$AC$117)</f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</row>
    <row r="225" spans="1:15" x14ac:dyDescent="0.15">
      <c r="A225" s="3">
        <f>B225</f>
        <v>100100017</v>
      </c>
      <c r="B225" s="3">
        <f t="shared" si="107"/>
        <v>100100017</v>
      </c>
      <c r="C225" s="3">
        <f t="shared" si="120"/>
        <v>1001</v>
      </c>
      <c r="D225" s="3" t="s">
        <v>1037</v>
      </c>
      <c r="E225" s="3" t="str">
        <f>E224</f>
        <v>[1151,1300]</v>
      </c>
      <c r="F225" s="3" t="str">
        <f t="shared" si="116"/>
        <v>[-1,-1]</v>
      </c>
      <c r="G225" s="3" t="s">
        <v>314</v>
      </c>
      <c r="H225" s="3">
        <v>10141011</v>
      </c>
      <c r="I225" s="3">
        <f t="shared" ref="I225:J225" si="127">I224</f>
        <v>110001</v>
      </c>
      <c r="J225" s="3">
        <f t="shared" si="127"/>
        <v>120001</v>
      </c>
      <c r="K225" s="3">
        <f>_xlfn.XLOOKUP(D225,队伍中转!$C$7:$C$117,队伍中转!$A$7:$A$117)</f>
        <v>746496</v>
      </c>
      <c r="L225" s="17" t="str">
        <f>_xlfn.XLOOKUP(D225,队伍中转!$C$7:$C$117,队伍中转!$AC$7:$AC$117)</f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</row>
    <row r="226" spans="1:15" x14ac:dyDescent="0.15">
      <c r="A226" s="3">
        <f t="shared" ref="A226:A228" si="128">B226</f>
        <v>100100018</v>
      </c>
      <c r="B226" s="3">
        <f t="shared" si="107"/>
        <v>100100018</v>
      </c>
      <c r="C226" s="3">
        <f t="shared" si="120"/>
        <v>1001</v>
      </c>
      <c r="D226" s="3" t="s">
        <v>1038</v>
      </c>
      <c r="E226" s="3" t="str">
        <f>E225</f>
        <v>[1151,1300]</v>
      </c>
      <c r="F226" s="3" t="str">
        <f t="shared" si="116"/>
        <v>[-1,-1]</v>
      </c>
      <c r="G226" s="3" t="s">
        <v>315</v>
      </c>
      <c r="H226" s="3">
        <v>10141015</v>
      </c>
      <c r="I226" s="3">
        <f t="shared" ref="I226:J226" si="129">I225</f>
        <v>110001</v>
      </c>
      <c r="J226" s="3">
        <f t="shared" si="129"/>
        <v>120001</v>
      </c>
      <c r="K226" s="3">
        <f>_xlfn.XLOOKUP(D226,队伍中转!$C$7:$C$117,队伍中转!$A$7:$A$117)</f>
        <v>746496</v>
      </c>
      <c r="L226" s="17" t="str">
        <f>_xlfn.XLOOKUP(D226,队伍中转!$C$7:$C$117,队伍中转!$AC$7:$AC$117)</f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</row>
    <row r="227" spans="1:15" x14ac:dyDescent="0.15">
      <c r="A227" s="3">
        <f t="shared" si="128"/>
        <v>100100019</v>
      </c>
      <c r="B227" s="3">
        <f t="shared" si="107"/>
        <v>100100019</v>
      </c>
      <c r="C227" s="3">
        <f t="shared" si="120"/>
        <v>1001</v>
      </c>
      <c r="D227" s="3" t="s">
        <v>1037</v>
      </c>
      <c r="E227" s="3" t="str">
        <f>E226</f>
        <v>[1151,1300]</v>
      </c>
      <c r="F227" s="3" t="str">
        <f t="shared" si="116"/>
        <v>[-1,-1]</v>
      </c>
      <c r="G227" s="3" t="s">
        <v>316</v>
      </c>
      <c r="H227" s="3">
        <v>10141018</v>
      </c>
      <c r="I227" s="3">
        <f t="shared" ref="I227:J227" si="130">I226</f>
        <v>110001</v>
      </c>
      <c r="J227" s="3">
        <f t="shared" si="130"/>
        <v>120001</v>
      </c>
      <c r="K227" s="3">
        <f>_xlfn.XLOOKUP(D227,队伍中转!$C$7:$C$117,队伍中转!$A$7:$A$117)</f>
        <v>746496</v>
      </c>
      <c r="L227" s="17" t="str">
        <f>_xlfn.XLOOKUP(D227,队伍中转!$C$7:$C$117,队伍中转!$AC$7:$AC$117)</f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</row>
    <row r="228" spans="1:15" x14ac:dyDescent="0.15">
      <c r="A228" s="3">
        <f t="shared" si="128"/>
        <v>100100020</v>
      </c>
      <c r="B228" s="3">
        <f t="shared" si="107"/>
        <v>100100020</v>
      </c>
      <c r="C228" s="3">
        <f t="shared" si="120"/>
        <v>1001</v>
      </c>
      <c r="D228" s="3" t="s">
        <v>1038</v>
      </c>
      <c r="E228" s="3" t="str">
        <f>E227</f>
        <v>[1151,1300]</v>
      </c>
      <c r="F228" s="3" t="str">
        <f t="shared" si="116"/>
        <v>[-1,-1]</v>
      </c>
      <c r="G228" s="3" t="s">
        <v>317</v>
      </c>
      <c r="H228" s="3">
        <v>10141019</v>
      </c>
      <c r="I228" s="3">
        <f t="shared" ref="I228:J228" si="131">I227</f>
        <v>110001</v>
      </c>
      <c r="J228" s="3">
        <f t="shared" si="131"/>
        <v>120001</v>
      </c>
      <c r="K228" s="3">
        <f>_xlfn.XLOOKUP(D228,队伍中转!$C$7:$C$117,队伍中转!$A$7:$A$117)</f>
        <v>746496</v>
      </c>
      <c r="L228" s="17" t="str">
        <f>_xlfn.XLOOKUP(D228,队伍中转!$C$7:$C$117,队伍中转!$AC$7:$AC$117)</f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</row>
    <row r="229" spans="1:15" x14ac:dyDescent="0.15">
      <c r="A229" s="3">
        <f t="shared" ref="A229:A238" si="132">B229</f>
        <v>100100021</v>
      </c>
      <c r="B229" s="3">
        <f t="shared" si="107"/>
        <v>100100021</v>
      </c>
      <c r="C229" s="3">
        <f t="shared" si="120"/>
        <v>1001</v>
      </c>
      <c r="D229" s="22" t="s">
        <v>77</v>
      </c>
      <c r="E229" s="3" t="s">
        <v>38</v>
      </c>
      <c r="F229" s="3" t="str">
        <f t="shared" si="116"/>
        <v>[-1,-1]</v>
      </c>
      <c r="G229" s="3" t="s">
        <v>318</v>
      </c>
      <c r="H229" s="3">
        <f>H209</f>
        <v>10140101</v>
      </c>
      <c r="I229" s="3">
        <f t="shared" ref="I229:J229" si="133">I228</f>
        <v>110001</v>
      </c>
      <c r="J229" s="3">
        <f t="shared" si="133"/>
        <v>120001</v>
      </c>
      <c r="K229" s="3">
        <f>_xlfn.XLOOKUP(D229,队伍中转!$C$7:$C$117,队伍中转!$A$7:$A$117)</f>
        <v>895795</v>
      </c>
      <c r="L229" s="17" t="str">
        <f>_xlfn.XLOOKUP(D229,队伍中转!$C$7:$C$117,队伍中转!$AC$7:$AC$117)</f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</row>
    <row r="230" spans="1:15" x14ac:dyDescent="0.15">
      <c r="A230" s="3">
        <f t="shared" si="132"/>
        <v>100100022</v>
      </c>
      <c r="B230" s="3">
        <f t="shared" si="107"/>
        <v>100100022</v>
      </c>
      <c r="C230" s="3">
        <f t="shared" si="120"/>
        <v>1001</v>
      </c>
      <c r="D230" s="3" t="s">
        <v>1039</v>
      </c>
      <c r="E230" s="3" t="str">
        <f>E229</f>
        <v>[1301,1450]</v>
      </c>
      <c r="F230" s="3" t="str">
        <f t="shared" si="116"/>
        <v>[-1,-1]</v>
      </c>
      <c r="G230" s="3" t="s">
        <v>319</v>
      </c>
      <c r="H230" s="3">
        <f t="shared" ref="H230:H238" si="134">H210</f>
        <v>10140103</v>
      </c>
      <c r="I230" s="3">
        <f t="shared" ref="I230:J230" si="135">I229</f>
        <v>110001</v>
      </c>
      <c r="J230" s="3">
        <f t="shared" si="135"/>
        <v>120001</v>
      </c>
      <c r="K230" s="3">
        <f>_xlfn.XLOOKUP(D230,队伍中转!$C$7:$C$117,队伍中转!$A$7:$A$117)</f>
        <v>895795</v>
      </c>
      <c r="L230" s="17" t="str">
        <f>_xlfn.XLOOKUP(D230,队伍中转!$C$7:$C$117,队伍中转!$AC$7:$AC$117)</f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</row>
    <row r="231" spans="1:15" x14ac:dyDescent="0.15">
      <c r="A231" s="3">
        <f t="shared" si="132"/>
        <v>100100023</v>
      </c>
      <c r="B231" s="3">
        <f t="shared" si="107"/>
        <v>100100023</v>
      </c>
      <c r="C231" s="3">
        <f t="shared" si="120"/>
        <v>1001</v>
      </c>
      <c r="D231" s="3" t="s">
        <v>1040</v>
      </c>
      <c r="E231" s="3" t="str">
        <f>E230</f>
        <v>[1301,1450]</v>
      </c>
      <c r="F231" s="3" t="str">
        <f t="shared" si="116"/>
        <v>[-1,-1]</v>
      </c>
      <c r="G231" s="3" t="s">
        <v>320</v>
      </c>
      <c r="H231" s="3">
        <f t="shared" si="134"/>
        <v>10140104</v>
      </c>
      <c r="I231" s="3">
        <f t="shared" ref="I231:J231" si="136">I230</f>
        <v>110001</v>
      </c>
      <c r="J231" s="3">
        <f t="shared" si="136"/>
        <v>120001</v>
      </c>
      <c r="K231" s="3">
        <f>_xlfn.XLOOKUP(D231,队伍中转!$C$7:$C$117,队伍中转!$A$7:$A$117)</f>
        <v>895795</v>
      </c>
      <c r="L231" s="17" t="str">
        <f>_xlfn.XLOOKUP(D231,队伍中转!$C$7:$C$117,队伍中转!$AC$7:$AC$117)</f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</row>
    <row r="232" spans="1:15" x14ac:dyDescent="0.15">
      <c r="A232" s="3">
        <f t="shared" si="132"/>
        <v>100100024</v>
      </c>
      <c r="B232" s="3">
        <f t="shared" si="107"/>
        <v>100100024</v>
      </c>
      <c r="C232" s="3">
        <f t="shared" si="120"/>
        <v>1001</v>
      </c>
      <c r="D232" s="3" t="s">
        <v>1039</v>
      </c>
      <c r="E232" s="3" t="str">
        <f>E231</f>
        <v>[1301,1450]</v>
      </c>
      <c r="F232" s="3" t="str">
        <f t="shared" si="116"/>
        <v>[-1,-1]</v>
      </c>
      <c r="G232" s="3" t="s">
        <v>321</v>
      </c>
      <c r="H232" s="3">
        <f t="shared" si="134"/>
        <v>10140105</v>
      </c>
      <c r="I232" s="3">
        <f t="shared" ref="I232:J232" si="137">I231</f>
        <v>110001</v>
      </c>
      <c r="J232" s="3">
        <f t="shared" si="137"/>
        <v>120001</v>
      </c>
      <c r="K232" s="3">
        <f>_xlfn.XLOOKUP(D232,队伍中转!$C$7:$C$117,队伍中转!$A$7:$A$117)</f>
        <v>895795</v>
      </c>
      <c r="L232" s="17" t="str">
        <f>_xlfn.XLOOKUP(D232,队伍中转!$C$7:$C$117,队伍中转!$AC$7:$AC$117)</f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</row>
    <row r="233" spans="1:15" x14ac:dyDescent="0.15">
      <c r="A233" s="3">
        <f t="shared" si="132"/>
        <v>100100025</v>
      </c>
      <c r="B233" s="3">
        <f t="shared" si="107"/>
        <v>100100025</v>
      </c>
      <c r="C233" s="3">
        <f t="shared" si="120"/>
        <v>1001</v>
      </c>
      <c r="D233" s="3" t="s">
        <v>1040</v>
      </c>
      <c r="E233" s="3" t="str">
        <f>E232</f>
        <v>[1301,1450]</v>
      </c>
      <c r="F233" s="3" t="str">
        <f t="shared" si="116"/>
        <v>[-1,-1]</v>
      </c>
      <c r="G233" s="3" t="s">
        <v>322</v>
      </c>
      <c r="H233" s="3">
        <f t="shared" si="134"/>
        <v>10140106</v>
      </c>
      <c r="I233" s="3">
        <f t="shared" ref="I233:J233" si="138">I232</f>
        <v>110001</v>
      </c>
      <c r="J233" s="3">
        <f t="shared" si="138"/>
        <v>120001</v>
      </c>
      <c r="K233" s="3">
        <f>_xlfn.XLOOKUP(D233,队伍中转!$C$7:$C$117,队伍中转!$A$7:$A$117)</f>
        <v>895795</v>
      </c>
      <c r="L233" s="17" t="str">
        <f>_xlfn.XLOOKUP(D233,队伍中转!$C$7:$C$117,队伍中转!$AC$7:$AC$117)</f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</row>
    <row r="234" spans="1:15" x14ac:dyDescent="0.15">
      <c r="A234" s="3">
        <f t="shared" si="132"/>
        <v>100100026</v>
      </c>
      <c r="B234" s="3">
        <f t="shared" si="107"/>
        <v>100100026</v>
      </c>
      <c r="C234" s="3">
        <f t="shared" si="120"/>
        <v>1001</v>
      </c>
      <c r="D234" s="22" t="s">
        <v>78</v>
      </c>
      <c r="E234" s="3" t="s">
        <v>39</v>
      </c>
      <c r="F234" s="3" t="str">
        <f t="shared" si="116"/>
        <v>[-1,-1]</v>
      </c>
      <c r="G234" s="3" t="s">
        <v>323</v>
      </c>
      <c r="H234" s="3">
        <f t="shared" si="134"/>
        <v>10140108</v>
      </c>
      <c r="I234" s="3">
        <f t="shared" ref="I234:J234" si="139">I233</f>
        <v>110001</v>
      </c>
      <c r="J234" s="3">
        <f t="shared" si="139"/>
        <v>120001</v>
      </c>
      <c r="K234" s="3">
        <f>_xlfn.XLOOKUP(D234,队伍中转!$C$7:$C$117,队伍中转!$A$7:$A$117)</f>
        <v>1074954</v>
      </c>
      <c r="L234" s="17" t="str">
        <f>_xlfn.XLOOKUP(D234,队伍中转!$C$7:$C$117,队伍中转!$AC$7:$AC$117)</f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</row>
    <row r="235" spans="1:15" x14ac:dyDescent="0.15">
      <c r="A235" s="3">
        <f t="shared" si="132"/>
        <v>100100027</v>
      </c>
      <c r="B235" s="3">
        <f t="shared" si="107"/>
        <v>100100027</v>
      </c>
      <c r="C235" s="3">
        <f t="shared" si="120"/>
        <v>1001</v>
      </c>
      <c r="D235" s="3" t="s">
        <v>1041</v>
      </c>
      <c r="E235" s="3" t="str">
        <f>E234</f>
        <v>[1451,1600]</v>
      </c>
      <c r="F235" s="3" t="str">
        <f t="shared" si="116"/>
        <v>[-1,-1]</v>
      </c>
      <c r="G235" s="3" t="s">
        <v>324</v>
      </c>
      <c r="H235" s="3">
        <f t="shared" si="134"/>
        <v>10140109</v>
      </c>
      <c r="I235" s="3">
        <f t="shared" ref="I235:J235" si="140">I234</f>
        <v>110001</v>
      </c>
      <c r="J235" s="3">
        <f t="shared" si="140"/>
        <v>120001</v>
      </c>
      <c r="K235" s="3">
        <f>_xlfn.XLOOKUP(D235,队伍中转!$C$7:$C$117,队伍中转!$A$7:$A$117)</f>
        <v>1074954</v>
      </c>
      <c r="L235" s="17" t="str">
        <f>_xlfn.XLOOKUP(D235,队伍中转!$C$7:$C$117,队伍中转!$AC$7:$AC$117)</f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</row>
    <row r="236" spans="1:15" x14ac:dyDescent="0.15">
      <c r="A236" s="3">
        <f t="shared" si="132"/>
        <v>100100028</v>
      </c>
      <c r="B236" s="3">
        <f t="shared" si="107"/>
        <v>100100028</v>
      </c>
      <c r="C236" s="3">
        <f t="shared" si="120"/>
        <v>1001</v>
      </c>
      <c r="D236" s="3" t="s">
        <v>1042</v>
      </c>
      <c r="E236" s="3" t="str">
        <f>E235</f>
        <v>[1451,1600]</v>
      </c>
      <c r="F236" s="3" t="str">
        <f t="shared" si="116"/>
        <v>[-1,-1]</v>
      </c>
      <c r="G236" s="3" t="s">
        <v>325</v>
      </c>
      <c r="H236" s="3">
        <f t="shared" si="134"/>
        <v>10140111</v>
      </c>
      <c r="I236" s="3">
        <f t="shared" ref="I236:J236" si="141">I235</f>
        <v>110001</v>
      </c>
      <c r="J236" s="3">
        <f t="shared" si="141"/>
        <v>120001</v>
      </c>
      <c r="K236" s="3">
        <f>_xlfn.XLOOKUP(D236,队伍中转!$C$7:$C$117,队伍中转!$A$7:$A$117)</f>
        <v>1074954</v>
      </c>
      <c r="L236" s="17" t="str">
        <f>_xlfn.XLOOKUP(D236,队伍中转!$C$7:$C$117,队伍中转!$AC$7:$AC$117)</f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</row>
    <row r="237" spans="1:15" x14ac:dyDescent="0.15">
      <c r="A237" s="3">
        <f t="shared" si="132"/>
        <v>100100029</v>
      </c>
      <c r="B237" s="3">
        <f t="shared" si="107"/>
        <v>100100029</v>
      </c>
      <c r="C237" s="3">
        <f t="shared" si="120"/>
        <v>1001</v>
      </c>
      <c r="D237" s="3" t="s">
        <v>1041</v>
      </c>
      <c r="E237" s="3" t="str">
        <f>E236</f>
        <v>[1451,1600]</v>
      </c>
      <c r="F237" s="3" t="str">
        <f t="shared" si="116"/>
        <v>[-1,-1]</v>
      </c>
      <c r="G237" s="3" t="s">
        <v>326</v>
      </c>
      <c r="H237" s="3">
        <f t="shared" si="134"/>
        <v>10140113</v>
      </c>
      <c r="I237" s="3">
        <f t="shared" ref="I237:J237" si="142">I236</f>
        <v>110001</v>
      </c>
      <c r="J237" s="3">
        <f t="shared" si="142"/>
        <v>120001</v>
      </c>
      <c r="K237" s="3">
        <f>_xlfn.XLOOKUP(D237,队伍中转!$C$7:$C$117,队伍中转!$A$7:$A$117)</f>
        <v>1074954</v>
      </c>
      <c r="L237" s="17" t="str">
        <f>_xlfn.XLOOKUP(D237,队伍中转!$C$7:$C$117,队伍中转!$AC$7:$AC$117)</f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</row>
    <row r="238" spans="1:15" x14ac:dyDescent="0.15">
      <c r="A238" s="3">
        <f t="shared" si="132"/>
        <v>100100030</v>
      </c>
      <c r="B238" s="3">
        <f t="shared" si="107"/>
        <v>100100030</v>
      </c>
      <c r="C238" s="3">
        <f t="shared" si="120"/>
        <v>1001</v>
      </c>
      <c r="D238" s="3" t="s">
        <v>1042</v>
      </c>
      <c r="E238" s="3" t="str">
        <f>E237</f>
        <v>[1451,1600]</v>
      </c>
      <c r="F238" s="3" t="str">
        <f t="shared" si="116"/>
        <v>[-1,-1]</v>
      </c>
      <c r="G238" s="3" t="s">
        <v>327</v>
      </c>
      <c r="H238" s="3">
        <f t="shared" si="134"/>
        <v>10140115</v>
      </c>
      <c r="I238" s="3">
        <f t="shared" ref="I238:J238" si="143">I237</f>
        <v>110001</v>
      </c>
      <c r="J238" s="3">
        <f t="shared" si="143"/>
        <v>120001</v>
      </c>
      <c r="K238" s="3">
        <f>_xlfn.XLOOKUP(D238,队伍中转!$C$7:$C$117,队伍中转!$A$7:$A$117)</f>
        <v>1074954</v>
      </c>
      <c r="L238" s="17" t="str">
        <f>_xlfn.XLOOKUP(D238,队伍中转!$C$7:$C$117,队伍中转!$AC$7:$AC$117)</f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</row>
    <row r="239" spans="1:15" x14ac:dyDescent="0.15">
      <c r="A239" s="18" t="s">
        <v>630</v>
      </c>
      <c r="B239" s="5"/>
      <c r="C239" s="5"/>
      <c r="D239" s="6"/>
      <c r="E239" s="5"/>
      <c r="F239" s="5"/>
      <c r="G239" s="5"/>
      <c r="H239" s="5"/>
      <c r="I239" s="5"/>
      <c r="J239" s="5"/>
      <c r="K239" s="5"/>
      <c r="L239" s="4"/>
      <c r="M239" s="6"/>
      <c r="N239" s="6"/>
      <c r="O239" s="6"/>
    </row>
    <row r="240" spans="1:15" hidden="1" x14ac:dyDescent="0.15">
      <c r="A240" s="3" t="str">
        <f t="shared" ref="A240:A303" si="144">"//"&amp;B240</f>
        <v>//100100031</v>
      </c>
      <c r="B240" s="3">
        <f>IF(C240=C238,B238+1,C240*100000+1)</f>
        <v>100100031</v>
      </c>
      <c r="C240" s="3">
        <f>C238</f>
        <v>1001</v>
      </c>
      <c r="D240" s="3" t="s">
        <v>79</v>
      </c>
      <c r="E240" s="3" t="s">
        <v>40</v>
      </c>
      <c r="F240" s="3" t="str">
        <f>F238</f>
        <v>[-1,-1]</v>
      </c>
      <c r="G240" s="3" t="s">
        <v>328</v>
      </c>
      <c r="H240" s="3">
        <v>10140101</v>
      </c>
      <c r="I240" s="3">
        <f t="shared" ref="I240:J240" si="145">I238</f>
        <v>110001</v>
      </c>
      <c r="J240" s="3">
        <f t="shared" si="145"/>
        <v>120001</v>
      </c>
      <c r="K240" s="3">
        <f>_xlfn.XLOOKUP(D240,队伍中转!$C$7:$C$43,队伍中转!$A$7:$A$43)</f>
        <v>1289944</v>
      </c>
      <c r="L240" s="17" t="str">
        <f>_xlfn.XLOOKUP(D240,队伍中转!$C$7:$C$43,队伍中转!$AC$7:$AC$43)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1" spans="1:12" hidden="1" x14ac:dyDescent="0.15">
      <c r="A241" s="3" t="str">
        <f t="shared" si="144"/>
        <v>//100100032</v>
      </c>
      <c r="B241" s="3">
        <f t="shared" ref="B241:B293" si="146">IF(C241=C240,B240+1,C241*100000+1)</f>
        <v>100100032</v>
      </c>
      <c r="C241" s="3">
        <f t="shared" ref="C241:C304" si="147">C240</f>
        <v>1001</v>
      </c>
      <c r="D241" s="3" t="str">
        <f>D240</f>
        <v>正式1750分</v>
      </c>
      <c r="E241" s="3" t="str">
        <f>E240</f>
        <v>[1601,1750]</v>
      </c>
      <c r="F241" s="3" t="str">
        <f t="shared" ref="F241:F252" si="148">F240</f>
        <v>[-1,-1]</v>
      </c>
      <c r="G241" s="3" t="s">
        <v>329</v>
      </c>
      <c r="H241" s="3">
        <v>10140103</v>
      </c>
      <c r="I241" s="3">
        <f t="shared" ref="I241:J249" si="149">I240</f>
        <v>110001</v>
      </c>
      <c r="J241" s="3">
        <f t="shared" si="149"/>
        <v>120001</v>
      </c>
      <c r="K241" s="3">
        <f>_xlfn.XLOOKUP(D241,队伍中转!$C$7:$C$43,队伍中转!$A$7:$A$43)</f>
        <v>1289944</v>
      </c>
      <c r="L241" s="17" t="str">
        <f>_xlfn.XLOOKUP(D241,队伍中转!$C$7:$C$43,队伍中转!$AC$7:$AC$43)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2" spans="1:12" hidden="1" x14ac:dyDescent="0.15">
      <c r="A242" s="3" t="str">
        <f t="shared" si="144"/>
        <v>//100100033</v>
      </c>
      <c r="B242" s="3">
        <f t="shared" si="146"/>
        <v>100100033</v>
      </c>
      <c r="C242" s="3">
        <f t="shared" si="147"/>
        <v>1001</v>
      </c>
      <c r="D242" s="3" t="str">
        <f t="shared" ref="D242" si="150">D241</f>
        <v>正式1750分</v>
      </c>
      <c r="E242" s="3" t="str">
        <f>E241</f>
        <v>[1601,1750]</v>
      </c>
      <c r="F242" s="3" t="str">
        <f t="shared" si="148"/>
        <v>[-1,-1]</v>
      </c>
      <c r="G242" s="3" t="s">
        <v>330</v>
      </c>
      <c r="H242" s="3">
        <v>10140104</v>
      </c>
      <c r="I242" s="3">
        <f t="shared" si="149"/>
        <v>110001</v>
      </c>
      <c r="J242" s="3">
        <f t="shared" si="149"/>
        <v>120001</v>
      </c>
      <c r="K242" s="3">
        <f>_xlfn.XLOOKUP(D242,队伍中转!$C$7:$C$43,队伍中转!$A$7:$A$43)</f>
        <v>1289944</v>
      </c>
      <c r="L242" s="17" t="str">
        <f>_xlfn.XLOOKUP(D242,队伍中转!$C$7:$C$43,队伍中转!$AC$7:$AC$43)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3" spans="1:12" hidden="1" x14ac:dyDescent="0.15">
      <c r="A243" s="3" t="str">
        <f t="shared" si="144"/>
        <v>//100100034</v>
      </c>
      <c r="B243" s="3">
        <f t="shared" si="146"/>
        <v>100100034</v>
      </c>
      <c r="C243" s="3">
        <f t="shared" si="147"/>
        <v>1001</v>
      </c>
      <c r="D243" s="3" t="str">
        <f t="shared" ref="D243" si="151">D242</f>
        <v>正式1750分</v>
      </c>
      <c r="E243" s="3" t="str">
        <f>E242</f>
        <v>[1601,1750]</v>
      </c>
      <c r="F243" s="3" t="str">
        <f t="shared" si="148"/>
        <v>[-1,-1]</v>
      </c>
      <c r="G243" s="3" t="s">
        <v>331</v>
      </c>
      <c r="H243" s="3">
        <v>10140105</v>
      </c>
      <c r="I243" s="3">
        <f t="shared" si="149"/>
        <v>110001</v>
      </c>
      <c r="J243" s="3">
        <f t="shared" si="149"/>
        <v>120001</v>
      </c>
      <c r="K243" s="3">
        <f>_xlfn.XLOOKUP(D243,队伍中转!$C$7:$C$43,队伍中转!$A$7:$A$43)</f>
        <v>1289944</v>
      </c>
      <c r="L243" s="17" t="str">
        <f>_xlfn.XLOOKUP(D243,队伍中转!$C$7:$C$43,队伍中转!$AC$7:$AC$43)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4" spans="1:12" hidden="1" x14ac:dyDescent="0.15">
      <c r="A244" s="3" t="str">
        <f t="shared" si="144"/>
        <v>//100100035</v>
      </c>
      <c r="B244" s="3">
        <f t="shared" si="146"/>
        <v>100100035</v>
      </c>
      <c r="C244" s="3">
        <f t="shared" si="147"/>
        <v>1001</v>
      </c>
      <c r="D244" s="3" t="str">
        <f t="shared" ref="D244" si="152">D243</f>
        <v>正式1750分</v>
      </c>
      <c r="E244" s="3" t="str">
        <f>E243</f>
        <v>[1601,1750]</v>
      </c>
      <c r="F244" s="3" t="str">
        <f t="shared" si="148"/>
        <v>[-1,-1]</v>
      </c>
      <c r="G244" s="3" t="s">
        <v>332</v>
      </c>
      <c r="H244" s="3">
        <v>10140106</v>
      </c>
      <c r="I244" s="3">
        <f t="shared" si="149"/>
        <v>110001</v>
      </c>
      <c r="J244" s="3">
        <f t="shared" si="149"/>
        <v>120001</v>
      </c>
      <c r="K244" s="3">
        <f>_xlfn.XLOOKUP(D244,队伍中转!$C$7:$C$43,队伍中转!$A$7:$A$43)</f>
        <v>1289944</v>
      </c>
      <c r="L244" s="17" t="str">
        <f>_xlfn.XLOOKUP(D244,队伍中转!$C$7:$C$43,队伍中转!$AC$7:$AC$43)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5" spans="1:12" hidden="1" x14ac:dyDescent="0.15">
      <c r="A245" s="3" t="str">
        <f t="shared" si="144"/>
        <v>//100100036</v>
      </c>
      <c r="B245" s="3">
        <f t="shared" si="146"/>
        <v>100100036</v>
      </c>
      <c r="C245" s="3">
        <f t="shared" si="147"/>
        <v>1001</v>
      </c>
      <c r="D245" s="3" t="s">
        <v>79</v>
      </c>
      <c r="E245" s="3" t="s">
        <v>40</v>
      </c>
      <c r="F245" s="3" t="str">
        <f t="shared" si="148"/>
        <v>[-1,-1]</v>
      </c>
      <c r="G245" s="3" t="s">
        <v>333</v>
      </c>
      <c r="H245" s="3">
        <v>10140108</v>
      </c>
      <c r="I245" s="3">
        <f t="shared" si="149"/>
        <v>110001</v>
      </c>
      <c r="J245" s="3">
        <f t="shared" si="149"/>
        <v>120001</v>
      </c>
      <c r="K245" s="3">
        <f>_xlfn.XLOOKUP(D245,队伍中转!$C$7:$C$43,队伍中转!$A$7:$A$43)</f>
        <v>1289944</v>
      </c>
      <c r="L245" s="17" t="str">
        <f>_xlfn.XLOOKUP(D245,队伍中转!$C$7:$C$43,队伍中转!$AC$7:$AC$43)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6" spans="1:12" hidden="1" x14ac:dyDescent="0.15">
      <c r="A246" s="3" t="str">
        <f t="shared" si="144"/>
        <v>//100100037</v>
      </c>
      <c r="B246" s="3">
        <f t="shared" si="146"/>
        <v>100100037</v>
      </c>
      <c r="C246" s="3">
        <f t="shared" si="147"/>
        <v>1001</v>
      </c>
      <c r="D246" s="3" t="str">
        <f>D245</f>
        <v>正式1750分</v>
      </c>
      <c r="E246" s="3" t="str">
        <f>E245</f>
        <v>[1601,1750]</v>
      </c>
      <c r="F246" s="3" t="str">
        <f t="shared" si="148"/>
        <v>[-1,-1]</v>
      </c>
      <c r="G246" s="3" t="s">
        <v>334</v>
      </c>
      <c r="H246" s="3">
        <v>10140109</v>
      </c>
      <c r="I246" s="3">
        <f t="shared" si="149"/>
        <v>110001</v>
      </c>
      <c r="J246" s="3">
        <f t="shared" si="149"/>
        <v>120001</v>
      </c>
      <c r="K246" s="3">
        <f>_xlfn.XLOOKUP(D246,队伍中转!$C$7:$C$43,队伍中转!$A$7:$A$43)</f>
        <v>1289944</v>
      </c>
      <c r="L246" s="17" t="str">
        <f>_xlfn.XLOOKUP(D246,队伍中转!$C$7:$C$43,队伍中转!$AC$7:$AC$43)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7" spans="1:12" hidden="1" x14ac:dyDescent="0.15">
      <c r="A247" s="3" t="str">
        <f t="shared" si="144"/>
        <v>//100100038</v>
      </c>
      <c r="B247" s="3">
        <f t="shared" si="146"/>
        <v>100100038</v>
      </c>
      <c r="C247" s="3">
        <f t="shared" si="147"/>
        <v>1001</v>
      </c>
      <c r="D247" s="3" t="str">
        <f t="shared" ref="D247:D249" si="153">D246</f>
        <v>正式1750分</v>
      </c>
      <c r="E247" s="3" t="str">
        <f>E246</f>
        <v>[1601,1750]</v>
      </c>
      <c r="F247" s="3" t="str">
        <f t="shared" si="148"/>
        <v>[-1,-1]</v>
      </c>
      <c r="G247" s="3" t="s">
        <v>335</v>
      </c>
      <c r="H247" s="3">
        <v>10140111</v>
      </c>
      <c r="I247" s="3">
        <f t="shared" si="149"/>
        <v>110001</v>
      </c>
      <c r="J247" s="3">
        <f t="shared" si="149"/>
        <v>120001</v>
      </c>
      <c r="K247" s="3">
        <f>_xlfn.XLOOKUP(D247,队伍中转!$C$7:$C$43,队伍中转!$A$7:$A$43)</f>
        <v>1289944</v>
      </c>
      <c r="L247" s="17" t="str">
        <f>_xlfn.XLOOKUP(D247,队伍中转!$C$7:$C$43,队伍中转!$AC$7:$AC$43)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8" spans="1:12" hidden="1" x14ac:dyDescent="0.15">
      <c r="A248" s="3" t="str">
        <f t="shared" si="144"/>
        <v>//100100039</v>
      </c>
      <c r="B248" s="3">
        <f t="shared" si="146"/>
        <v>100100039</v>
      </c>
      <c r="C248" s="3">
        <f t="shared" si="147"/>
        <v>1001</v>
      </c>
      <c r="D248" s="3" t="str">
        <f t="shared" si="153"/>
        <v>正式1750分</v>
      </c>
      <c r="E248" s="3" t="str">
        <f>E247</f>
        <v>[1601,1750]</v>
      </c>
      <c r="F248" s="3" t="str">
        <f t="shared" si="148"/>
        <v>[-1,-1]</v>
      </c>
      <c r="G248" s="3" t="s">
        <v>336</v>
      </c>
      <c r="H248" s="3">
        <v>10140113</v>
      </c>
      <c r="I248" s="3">
        <f t="shared" si="149"/>
        <v>110001</v>
      </c>
      <c r="J248" s="3">
        <f t="shared" si="149"/>
        <v>120001</v>
      </c>
      <c r="K248" s="3">
        <f>_xlfn.XLOOKUP(D248,队伍中转!$C$7:$C$43,队伍中转!$A$7:$A$43)</f>
        <v>1289944</v>
      </c>
      <c r="L248" s="17" t="str">
        <f>_xlfn.XLOOKUP(D248,队伍中转!$C$7:$C$43,队伍中转!$AC$7:$AC$43)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49" spans="1:12" hidden="1" x14ac:dyDescent="0.15">
      <c r="A249" s="3" t="str">
        <f t="shared" si="144"/>
        <v>//100100040</v>
      </c>
      <c r="B249" s="3">
        <f t="shared" si="146"/>
        <v>100100040</v>
      </c>
      <c r="C249" s="3">
        <f t="shared" si="147"/>
        <v>1001</v>
      </c>
      <c r="D249" s="3" t="str">
        <f t="shared" si="153"/>
        <v>正式1750分</v>
      </c>
      <c r="E249" s="3" t="str">
        <f>E248</f>
        <v>[1601,1750]</v>
      </c>
      <c r="F249" s="3" t="str">
        <f t="shared" si="148"/>
        <v>[-1,-1]</v>
      </c>
      <c r="G249" s="3" t="s">
        <v>337</v>
      </c>
      <c r="H249" s="3">
        <v>10140115</v>
      </c>
      <c r="I249" s="3">
        <f t="shared" si="149"/>
        <v>110001</v>
      </c>
      <c r="J249" s="3">
        <f t="shared" si="149"/>
        <v>120001</v>
      </c>
      <c r="K249" s="3">
        <f>_xlfn.XLOOKUP(D249,队伍中转!$C$7:$C$43,队伍中转!$A$7:$A$43)</f>
        <v>1289944</v>
      </c>
      <c r="L249" s="17" t="str">
        <f>_xlfn.XLOOKUP(D249,队伍中转!$C$7:$C$43,队伍中转!$AC$7:$AC$43)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0" spans="1:12" hidden="1" x14ac:dyDescent="0.15">
      <c r="A250" s="3" t="str">
        <f t="shared" si="144"/>
        <v>//100100041</v>
      </c>
      <c r="B250" s="3">
        <f t="shared" si="146"/>
        <v>100100041</v>
      </c>
      <c r="C250" s="3">
        <f t="shared" si="147"/>
        <v>1001</v>
      </c>
      <c r="D250" s="3" t="s">
        <v>79</v>
      </c>
      <c r="E250" s="3" t="s">
        <v>40</v>
      </c>
      <c r="F250" s="3" t="str">
        <f t="shared" si="148"/>
        <v>[-1,-1]</v>
      </c>
      <c r="G250" s="3" t="s">
        <v>338</v>
      </c>
      <c r="H250" s="3">
        <v>10140116</v>
      </c>
      <c r="I250" s="3">
        <f t="shared" ref="H250:J313" si="154">I249</f>
        <v>110001</v>
      </c>
      <c r="J250" s="3">
        <f t="shared" si="154"/>
        <v>120001</v>
      </c>
      <c r="K250" s="3">
        <f>_xlfn.XLOOKUP(D250,队伍中转!$C$7:$C$43,队伍中转!$A$7:$A$43)</f>
        <v>1289944</v>
      </c>
      <c r="L250" s="17" t="str">
        <f>_xlfn.XLOOKUP(D250,队伍中转!$C$7:$C$43,队伍中转!$AC$7:$AC$43)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1" spans="1:12" hidden="1" x14ac:dyDescent="0.15">
      <c r="A251" s="3" t="str">
        <f t="shared" si="144"/>
        <v>//100100042</v>
      </c>
      <c r="B251" s="3">
        <f t="shared" si="146"/>
        <v>100100042</v>
      </c>
      <c r="C251" s="3">
        <f t="shared" si="147"/>
        <v>1001</v>
      </c>
      <c r="D251" s="3" t="str">
        <f>D250</f>
        <v>正式1750分</v>
      </c>
      <c r="E251" s="3" t="str">
        <f>E250</f>
        <v>[1601,1750]</v>
      </c>
      <c r="F251" s="3" t="str">
        <f t="shared" si="148"/>
        <v>[-1,-1]</v>
      </c>
      <c r="G251" s="3" t="s">
        <v>339</v>
      </c>
      <c r="H251" s="3">
        <v>10141001</v>
      </c>
      <c r="I251" s="3">
        <f t="shared" si="154"/>
        <v>110001</v>
      </c>
      <c r="J251" s="3">
        <f t="shared" si="154"/>
        <v>120001</v>
      </c>
      <c r="K251" s="3">
        <f>_xlfn.XLOOKUP(D251,队伍中转!$C$7:$C$43,队伍中转!$A$7:$A$43)</f>
        <v>1289944</v>
      </c>
      <c r="L251" s="17" t="str">
        <f>_xlfn.XLOOKUP(D251,队伍中转!$C$7:$C$43,队伍中转!$AC$7:$AC$43)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2" spans="1:12" hidden="1" x14ac:dyDescent="0.15">
      <c r="A252" s="3" t="str">
        <f t="shared" si="144"/>
        <v>//100100043</v>
      </c>
      <c r="B252" s="3">
        <f t="shared" si="146"/>
        <v>100100043</v>
      </c>
      <c r="C252" s="3">
        <f t="shared" si="147"/>
        <v>1001</v>
      </c>
      <c r="D252" s="3" t="str">
        <f t="shared" ref="D252:D254" si="155">D251</f>
        <v>正式1750分</v>
      </c>
      <c r="E252" s="3" t="str">
        <f>E251</f>
        <v>[1601,1750]</v>
      </c>
      <c r="F252" s="3" t="str">
        <f t="shared" si="148"/>
        <v>[-1,-1]</v>
      </c>
      <c r="G252" s="3" t="s">
        <v>340</v>
      </c>
      <c r="H252" s="3">
        <v>10141003</v>
      </c>
      <c r="I252" s="3">
        <f t="shared" si="154"/>
        <v>110001</v>
      </c>
      <c r="J252" s="3">
        <f t="shared" si="154"/>
        <v>120001</v>
      </c>
      <c r="K252" s="3">
        <f>_xlfn.XLOOKUP(D252,队伍中转!$C$7:$C$43,队伍中转!$A$7:$A$43)</f>
        <v>1289944</v>
      </c>
      <c r="L252" s="17" t="str">
        <f>_xlfn.XLOOKUP(D252,队伍中转!$C$7:$C$43,队伍中转!$AC$7:$AC$43)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3" spans="1:12" hidden="1" x14ac:dyDescent="0.15">
      <c r="A253" s="3" t="str">
        <f t="shared" si="144"/>
        <v>//100100044</v>
      </c>
      <c r="B253" s="3">
        <f t="shared" si="146"/>
        <v>100100044</v>
      </c>
      <c r="C253" s="3">
        <f t="shared" si="147"/>
        <v>1001</v>
      </c>
      <c r="D253" s="3" t="str">
        <f t="shared" si="155"/>
        <v>正式1750分</v>
      </c>
      <c r="E253" s="3" t="str">
        <f>E252</f>
        <v>[1601,1750]</v>
      </c>
      <c r="F253" s="3" t="str">
        <f t="shared" ref="F253:F316" si="156">F252</f>
        <v>[-1,-1]</v>
      </c>
      <c r="G253" s="3" t="s">
        <v>341</v>
      </c>
      <c r="H253" s="3">
        <v>10141006</v>
      </c>
      <c r="I253" s="3">
        <f t="shared" si="154"/>
        <v>110001</v>
      </c>
      <c r="J253" s="3">
        <f t="shared" si="154"/>
        <v>120001</v>
      </c>
      <c r="K253" s="3">
        <f>_xlfn.XLOOKUP(D253,队伍中转!$C$7:$C$43,队伍中转!$A$7:$A$43)</f>
        <v>1289944</v>
      </c>
      <c r="L253" s="17" t="str">
        <f>_xlfn.XLOOKUP(D253,队伍中转!$C$7:$C$43,队伍中转!$AC$7:$AC$43)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4" spans="1:12" hidden="1" x14ac:dyDescent="0.15">
      <c r="A254" s="3" t="str">
        <f t="shared" si="144"/>
        <v>//100100045</v>
      </c>
      <c r="B254" s="3">
        <f t="shared" si="146"/>
        <v>100100045</v>
      </c>
      <c r="C254" s="3">
        <f t="shared" si="147"/>
        <v>1001</v>
      </c>
      <c r="D254" s="3" t="str">
        <f t="shared" si="155"/>
        <v>正式1750分</v>
      </c>
      <c r="E254" s="3" t="str">
        <f>E253</f>
        <v>[1601,1750]</v>
      </c>
      <c r="F254" s="3" t="str">
        <f t="shared" si="156"/>
        <v>[-1,-1]</v>
      </c>
      <c r="G254" s="3" t="s">
        <v>342</v>
      </c>
      <c r="H254" s="3">
        <v>10141008</v>
      </c>
      <c r="I254" s="3">
        <f t="shared" si="154"/>
        <v>110001</v>
      </c>
      <c r="J254" s="3">
        <f t="shared" si="154"/>
        <v>120001</v>
      </c>
      <c r="K254" s="3">
        <f>_xlfn.XLOOKUP(D254,队伍中转!$C$7:$C$43,队伍中转!$A$7:$A$43)</f>
        <v>1289944</v>
      </c>
      <c r="L254" s="17" t="str">
        <f>_xlfn.XLOOKUP(D254,队伍中转!$C$7:$C$43,队伍中转!$AC$7:$AC$43)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5" spans="1:12" hidden="1" x14ac:dyDescent="0.15">
      <c r="A255" s="3" t="str">
        <f t="shared" si="144"/>
        <v>//100100046</v>
      </c>
      <c r="B255" s="3">
        <f t="shared" si="146"/>
        <v>100100046</v>
      </c>
      <c r="C255" s="3">
        <f t="shared" si="147"/>
        <v>1001</v>
      </c>
      <c r="D255" s="3" t="s">
        <v>79</v>
      </c>
      <c r="E255" s="3" t="s">
        <v>40</v>
      </c>
      <c r="F255" s="3" t="str">
        <f t="shared" si="156"/>
        <v>[-1,-1]</v>
      </c>
      <c r="G255" s="3" t="s">
        <v>343</v>
      </c>
      <c r="H255" s="3">
        <v>10141009</v>
      </c>
      <c r="I255" s="3">
        <f t="shared" si="154"/>
        <v>110001</v>
      </c>
      <c r="J255" s="3">
        <f t="shared" si="154"/>
        <v>120001</v>
      </c>
      <c r="K255" s="3">
        <f>_xlfn.XLOOKUP(D255,队伍中转!$C$7:$C$43,队伍中转!$A$7:$A$43)</f>
        <v>1289944</v>
      </c>
      <c r="L255" s="17" t="str">
        <f>_xlfn.XLOOKUP(D255,队伍中转!$C$7:$C$43,队伍中转!$AC$7:$AC$43)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6" spans="1:12" hidden="1" x14ac:dyDescent="0.15">
      <c r="A256" s="3" t="str">
        <f t="shared" si="144"/>
        <v>//100100047</v>
      </c>
      <c r="B256" s="3">
        <f t="shared" si="146"/>
        <v>100100047</v>
      </c>
      <c r="C256" s="3">
        <f t="shared" si="147"/>
        <v>1001</v>
      </c>
      <c r="D256" s="3" t="str">
        <f>D255</f>
        <v>正式1750分</v>
      </c>
      <c r="E256" s="3" t="str">
        <f>E255</f>
        <v>[1601,1750]</v>
      </c>
      <c r="F256" s="3" t="str">
        <f t="shared" si="156"/>
        <v>[-1,-1]</v>
      </c>
      <c r="G256" s="3" t="s">
        <v>344</v>
      </c>
      <c r="H256" s="3">
        <v>10141011</v>
      </c>
      <c r="I256" s="3">
        <f t="shared" si="154"/>
        <v>110001</v>
      </c>
      <c r="J256" s="3">
        <f t="shared" si="154"/>
        <v>120001</v>
      </c>
      <c r="K256" s="3">
        <f>_xlfn.XLOOKUP(D256,队伍中转!$C$7:$C$43,队伍中转!$A$7:$A$43)</f>
        <v>1289944</v>
      </c>
      <c r="L256" s="17" t="str">
        <f>_xlfn.XLOOKUP(D256,队伍中转!$C$7:$C$43,队伍中转!$AC$7:$AC$43)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7" spans="1:12" hidden="1" x14ac:dyDescent="0.15">
      <c r="A257" s="3" t="str">
        <f t="shared" si="144"/>
        <v>//100100048</v>
      </c>
      <c r="B257" s="3">
        <f t="shared" si="146"/>
        <v>100100048</v>
      </c>
      <c r="C257" s="3">
        <f t="shared" si="147"/>
        <v>1001</v>
      </c>
      <c r="D257" s="3" t="str">
        <f t="shared" ref="D257:D259" si="157">D256</f>
        <v>正式1750分</v>
      </c>
      <c r="E257" s="3" t="str">
        <f>E256</f>
        <v>[1601,1750]</v>
      </c>
      <c r="F257" s="3" t="str">
        <f t="shared" si="156"/>
        <v>[-1,-1]</v>
      </c>
      <c r="G257" s="3" t="s">
        <v>345</v>
      </c>
      <c r="H257" s="3">
        <v>10141015</v>
      </c>
      <c r="I257" s="3">
        <f t="shared" si="154"/>
        <v>110001</v>
      </c>
      <c r="J257" s="3">
        <f t="shared" si="154"/>
        <v>120001</v>
      </c>
      <c r="K257" s="3">
        <f>_xlfn.XLOOKUP(D257,队伍中转!$C$7:$C$43,队伍中转!$A$7:$A$43)</f>
        <v>1289944</v>
      </c>
      <c r="L257" s="17" t="str">
        <f>_xlfn.XLOOKUP(D257,队伍中转!$C$7:$C$43,队伍中转!$AC$7:$AC$43)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8" spans="1:12" hidden="1" x14ac:dyDescent="0.15">
      <c r="A258" s="3" t="str">
        <f t="shared" si="144"/>
        <v>//100100049</v>
      </c>
      <c r="B258" s="3">
        <f t="shared" si="146"/>
        <v>100100049</v>
      </c>
      <c r="C258" s="3">
        <f t="shared" si="147"/>
        <v>1001</v>
      </c>
      <c r="D258" s="3" t="str">
        <f t="shared" si="157"/>
        <v>正式1750分</v>
      </c>
      <c r="E258" s="3" t="str">
        <f>E257</f>
        <v>[1601,1750]</v>
      </c>
      <c r="F258" s="3" t="str">
        <f t="shared" si="156"/>
        <v>[-1,-1]</v>
      </c>
      <c r="G258" s="3" t="s">
        <v>346</v>
      </c>
      <c r="H258" s="3">
        <v>10141018</v>
      </c>
      <c r="I258" s="3">
        <f t="shared" si="154"/>
        <v>110001</v>
      </c>
      <c r="J258" s="3">
        <f t="shared" si="154"/>
        <v>120001</v>
      </c>
      <c r="K258" s="3">
        <f>_xlfn.XLOOKUP(D258,队伍中转!$C$7:$C$43,队伍中转!$A$7:$A$43)</f>
        <v>1289944</v>
      </c>
      <c r="L258" s="17" t="str">
        <f>_xlfn.XLOOKUP(D258,队伍中转!$C$7:$C$43,队伍中转!$AC$7:$AC$43)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59" spans="1:12" hidden="1" x14ac:dyDescent="0.15">
      <c r="A259" s="3" t="str">
        <f t="shared" si="144"/>
        <v>//100100050</v>
      </c>
      <c r="B259" s="3">
        <f t="shared" si="146"/>
        <v>100100050</v>
      </c>
      <c r="C259" s="3">
        <f t="shared" si="147"/>
        <v>1001</v>
      </c>
      <c r="D259" s="3" t="str">
        <f t="shared" si="157"/>
        <v>正式1750分</v>
      </c>
      <c r="E259" s="3" t="str">
        <f>E258</f>
        <v>[1601,1750]</v>
      </c>
      <c r="F259" s="3" t="str">
        <f t="shared" si="156"/>
        <v>[-1,-1]</v>
      </c>
      <c r="G259" s="3" t="s">
        <v>347</v>
      </c>
      <c r="H259" s="3">
        <v>10141019</v>
      </c>
      <c r="I259" s="3">
        <f t="shared" si="154"/>
        <v>110001</v>
      </c>
      <c r="J259" s="3">
        <f t="shared" si="154"/>
        <v>120001</v>
      </c>
      <c r="K259" s="3">
        <f>_xlfn.XLOOKUP(D259,队伍中转!$C$7:$C$43,队伍中转!$A$7:$A$43)</f>
        <v>1289944</v>
      </c>
      <c r="L259" s="17" t="str">
        <f>_xlfn.XLOOKUP(D259,队伍中转!$C$7:$C$43,队伍中转!$AC$7:$AC$43)</f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</row>
    <row r="260" spans="1:12" hidden="1" x14ac:dyDescent="0.15">
      <c r="A260" s="3" t="str">
        <f t="shared" si="144"/>
        <v>//100100051</v>
      </c>
      <c r="B260" s="3">
        <f t="shared" si="146"/>
        <v>100100051</v>
      </c>
      <c r="C260" s="3">
        <f t="shared" si="147"/>
        <v>1001</v>
      </c>
      <c r="D260" s="3" t="s">
        <v>80</v>
      </c>
      <c r="E260" s="3" t="s">
        <v>41</v>
      </c>
      <c r="F260" s="3" t="str">
        <f t="shared" si="156"/>
        <v>[-1,-1]</v>
      </c>
      <c r="G260" s="3" t="s">
        <v>348</v>
      </c>
      <c r="H260" s="3">
        <f t="shared" si="154"/>
        <v>10141019</v>
      </c>
      <c r="I260" s="3">
        <f t="shared" si="154"/>
        <v>110001</v>
      </c>
      <c r="J260" s="3">
        <f t="shared" si="154"/>
        <v>120001</v>
      </c>
      <c r="K260" s="3">
        <f>_xlfn.XLOOKUP(D260,队伍中转!$C$7:$C$43,队伍中转!$A$7:$A$43)</f>
        <v>1547932</v>
      </c>
      <c r="L260" s="17" t="str">
        <f>_xlfn.XLOOKUP(D260,队伍中转!$C$7:$C$43,队伍中转!$AC$7:$AC$43)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1" spans="1:12" hidden="1" x14ac:dyDescent="0.15">
      <c r="A261" s="3" t="str">
        <f t="shared" si="144"/>
        <v>//100100052</v>
      </c>
      <c r="B261" s="3">
        <f t="shared" si="146"/>
        <v>100100052</v>
      </c>
      <c r="C261" s="3">
        <f t="shared" si="147"/>
        <v>1001</v>
      </c>
      <c r="D261" s="3" t="str">
        <f>D260</f>
        <v>正式1900分</v>
      </c>
      <c r="E261" s="3" t="str">
        <f>E260</f>
        <v>[1751,1900]</v>
      </c>
      <c r="F261" s="3" t="str">
        <f t="shared" si="156"/>
        <v>[-1,-1]</v>
      </c>
      <c r="G261" s="3" t="s">
        <v>349</v>
      </c>
      <c r="H261" s="3">
        <f>H240</f>
        <v>10140101</v>
      </c>
      <c r="I261" s="3">
        <f t="shared" si="154"/>
        <v>110001</v>
      </c>
      <c r="J261" s="3">
        <f t="shared" si="154"/>
        <v>120001</v>
      </c>
      <c r="K261" s="3">
        <f>_xlfn.XLOOKUP(D261,队伍中转!$C$7:$C$43,队伍中转!$A$7:$A$43)</f>
        <v>1547932</v>
      </c>
      <c r="L261" s="17" t="str">
        <f>_xlfn.XLOOKUP(D261,队伍中转!$C$7:$C$43,队伍中转!$AC$7:$AC$43)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2" spans="1:12" hidden="1" x14ac:dyDescent="0.15">
      <c r="A262" s="3" t="str">
        <f t="shared" si="144"/>
        <v>//100100053</v>
      </c>
      <c r="B262" s="3">
        <f t="shared" si="146"/>
        <v>100100053</v>
      </c>
      <c r="C262" s="3">
        <f t="shared" si="147"/>
        <v>1001</v>
      </c>
      <c r="D262" s="3" t="str">
        <f t="shared" ref="D262" si="158">D261</f>
        <v>正式1900分</v>
      </c>
      <c r="E262" s="3" t="str">
        <f>E261</f>
        <v>[1751,1900]</v>
      </c>
      <c r="F262" s="3" t="str">
        <f t="shared" si="156"/>
        <v>[-1,-1]</v>
      </c>
      <c r="G262" s="3" t="s">
        <v>350</v>
      </c>
      <c r="H262" s="3">
        <f t="shared" ref="H262:H325" si="159">H241</f>
        <v>10140103</v>
      </c>
      <c r="I262" s="3">
        <f t="shared" si="154"/>
        <v>110001</v>
      </c>
      <c r="J262" s="3">
        <f t="shared" si="154"/>
        <v>120001</v>
      </c>
      <c r="K262" s="3">
        <f>_xlfn.XLOOKUP(D262,队伍中转!$C$7:$C$43,队伍中转!$A$7:$A$43)</f>
        <v>1547932</v>
      </c>
      <c r="L262" s="17" t="str">
        <f>_xlfn.XLOOKUP(D262,队伍中转!$C$7:$C$43,队伍中转!$AC$7:$AC$43)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3" spans="1:12" hidden="1" x14ac:dyDescent="0.15">
      <c r="A263" s="3" t="str">
        <f t="shared" si="144"/>
        <v>//100100054</v>
      </c>
      <c r="B263" s="3">
        <f t="shared" si="146"/>
        <v>100100054</v>
      </c>
      <c r="C263" s="3">
        <f t="shared" si="147"/>
        <v>1001</v>
      </c>
      <c r="D263" s="3" t="str">
        <f t="shared" ref="D263" si="160">D262</f>
        <v>正式1900分</v>
      </c>
      <c r="E263" s="3" t="str">
        <f>E262</f>
        <v>[1751,1900]</v>
      </c>
      <c r="F263" s="3" t="str">
        <f t="shared" si="156"/>
        <v>[-1,-1]</v>
      </c>
      <c r="G263" s="3" t="s">
        <v>351</v>
      </c>
      <c r="H263" s="3">
        <f t="shared" si="159"/>
        <v>10140104</v>
      </c>
      <c r="I263" s="3">
        <f t="shared" si="154"/>
        <v>110001</v>
      </c>
      <c r="J263" s="3">
        <f t="shared" si="154"/>
        <v>120001</v>
      </c>
      <c r="K263" s="3">
        <f>_xlfn.XLOOKUP(D263,队伍中转!$C$7:$C$43,队伍中转!$A$7:$A$43)</f>
        <v>1547932</v>
      </c>
      <c r="L263" s="17" t="str">
        <f>_xlfn.XLOOKUP(D263,队伍中转!$C$7:$C$43,队伍中转!$AC$7:$AC$43)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4" spans="1:12" hidden="1" x14ac:dyDescent="0.15">
      <c r="A264" s="3" t="str">
        <f t="shared" si="144"/>
        <v>//100100055</v>
      </c>
      <c r="B264" s="3">
        <f t="shared" si="146"/>
        <v>100100055</v>
      </c>
      <c r="C264" s="3">
        <f t="shared" si="147"/>
        <v>1001</v>
      </c>
      <c r="D264" s="3" t="str">
        <f t="shared" ref="D264" si="161">D263</f>
        <v>正式1900分</v>
      </c>
      <c r="E264" s="3" t="str">
        <f>E263</f>
        <v>[1751,1900]</v>
      </c>
      <c r="F264" s="3" t="str">
        <f t="shared" si="156"/>
        <v>[-1,-1]</v>
      </c>
      <c r="G264" s="3" t="s">
        <v>352</v>
      </c>
      <c r="H264" s="3">
        <f t="shared" si="159"/>
        <v>10140105</v>
      </c>
      <c r="I264" s="3">
        <f t="shared" si="154"/>
        <v>110001</v>
      </c>
      <c r="J264" s="3">
        <f t="shared" si="154"/>
        <v>120001</v>
      </c>
      <c r="K264" s="3">
        <f>_xlfn.XLOOKUP(D264,队伍中转!$C$7:$C$43,队伍中转!$A$7:$A$43)</f>
        <v>1547932</v>
      </c>
      <c r="L264" s="17" t="str">
        <f>_xlfn.XLOOKUP(D264,队伍中转!$C$7:$C$43,队伍中转!$AC$7:$AC$43)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5" spans="1:12" hidden="1" x14ac:dyDescent="0.15">
      <c r="A265" s="3" t="str">
        <f t="shared" si="144"/>
        <v>//100100056</v>
      </c>
      <c r="B265" s="3">
        <f t="shared" si="146"/>
        <v>100100056</v>
      </c>
      <c r="C265" s="3">
        <f t="shared" si="147"/>
        <v>1001</v>
      </c>
      <c r="D265" s="3" t="s">
        <v>80</v>
      </c>
      <c r="E265" s="3" t="s">
        <v>41</v>
      </c>
      <c r="F265" s="3" t="str">
        <f t="shared" si="156"/>
        <v>[-1,-1]</v>
      </c>
      <c r="G265" s="3" t="s">
        <v>353</v>
      </c>
      <c r="H265" s="3">
        <f t="shared" si="159"/>
        <v>10140106</v>
      </c>
      <c r="I265" s="3">
        <f t="shared" si="154"/>
        <v>110001</v>
      </c>
      <c r="J265" s="3">
        <f t="shared" si="154"/>
        <v>120001</v>
      </c>
      <c r="K265" s="3">
        <f>_xlfn.XLOOKUP(D265,队伍中转!$C$7:$C$43,队伍中转!$A$7:$A$43)</f>
        <v>1547932</v>
      </c>
      <c r="L265" s="17" t="str">
        <f>_xlfn.XLOOKUP(D265,队伍中转!$C$7:$C$43,队伍中转!$AC$7:$AC$43)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6" spans="1:12" hidden="1" x14ac:dyDescent="0.15">
      <c r="A266" s="3" t="str">
        <f t="shared" si="144"/>
        <v>//100100057</v>
      </c>
      <c r="B266" s="3">
        <f t="shared" si="146"/>
        <v>100100057</v>
      </c>
      <c r="C266" s="3">
        <f t="shared" si="147"/>
        <v>1001</v>
      </c>
      <c r="D266" s="3" t="str">
        <f>D265</f>
        <v>正式1900分</v>
      </c>
      <c r="E266" s="3" t="str">
        <f>E265</f>
        <v>[1751,1900]</v>
      </c>
      <c r="F266" s="3" t="str">
        <f t="shared" si="156"/>
        <v>[-1,-1]</v>
      </c>
      <c r="G266" s="3" t="s">
        <v>354</v>
      </c>
      <c r="H266" s="3">
        <f t="shared" si="159"/>
        <v>10140108</v>
      </c>
      <c r="I266" s="3">
        <f t="shared" si="154"/>
        <v>110001</v>
      </c>
      <c r="J266" s="3">
        <f t="shared" si="154"/>
        <v>120001</v>
      </c>
      <c r="K266" s="3">
        <f>_xlfn.XLOOKUP(D266,队伍中转!$C$7:$C$43,队伍中转!$A$7:$A$43)</f>
        <v>1547932</v>
      </c>
      <c r="L266" s="17" t="str">
        <f>_xlfn.XLOOKUP(D266,队伍中转!$C$7:$C$43,队伍中转!$AC$7:$AC$43)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7" spans="1:12" hidden="1" x14ac:dyDescent="0.15">
      <c r="A267" s="3" t="str">
        <f t="shared" si="144"/>
        <v>//100100058</v>
      </c>
      <c r="B267" s="3">
        <f t="shared" si="146"/>
        <v>100100058</v>
      </c>
      <c r="C267" s="3">
        <f t="shared" si="147"/>
        <v>1001</v>
      </c>
      <c r="D267" s="3" t="str">
        <f t="shared" ref="D267:D269" si="162">D266</f>
        <v>正式1900分</v>
      </c>
      <c r="E267" s="3" t="str">
        <f>E266</f>
        <v>[1751,1900]</v>
      </c>
      <c r="F267" s="3" t="str">
        <f t="shared" si="156"/>
        <v>[-1,-1]</v>
      </c>
      <c r="G267" s="3" t="s">
        <v>355</v>
      </c>
      <c r="H267" s="3">
        <f t="shared" si="159"/>
        <v>10140109</v>
      </c>
      <c r="I267" s="3">
        <f t="shared" si="154"/>
        <v>110001</v>
      </c>
      <c r="J267" s="3">
        <f t="shared" si="154"/>
        <v>120001</v>
      </c>
      <c r="K267" s="3">
        <f>_xlfn.XLOOKUP(D267,队伍中转!$C$7:$C$43,队伍中转!$A$7:$A$43)</f>
        <v>1547932</v>
      </c>
      <c r="L267" s="17" t="str">
        <f>_xlfn.XLOOKUP(D267,队伍中转!$C$7:$C$43,队伍中转!$AC$7:$AC$43)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8" spans="1:12" hidden="1" x14ac:dyDescent="0.15">
      <c r="A268" s="3" t="str">
        <f t="shared" si="144"/>
        <v>//100100059</v>
      </c>
      <c r="B268" s="3">
        <f t="shared" si="146"/>
        <v>100100059</v>
      </c>
      <c r="C268" s="3">
        <f t="shared" si="147"/>
        <v>1001</v>
      </c>
      <c r="D268" s="3" t="str">
        <f t="shared" si="162"/>
        <v>正式1900分</v>
      </c>
      <c r="E268" s="3" t="str">
        <f>E267</f>
        <v>[1751,1900]</v>
      </c>
      <c r="F268" s="3" t="str">
        <f t="shared" si="156"/>
        <v>[-1,-1]</v>
      </c>
      <c r="G268" s="3" t="s">
        <v>356</v>
      </c>
      <c r="H268" s="3">
        <f t="shared" si="159"/>
        <v>10140111</v>
      </c>
      <c r="I268" s="3">
        <f t="shared" si="154"/>
        <v>110001</v>
      </c>
      <c r="J268" s="3">
        <f t="shared" si="154"/>
        <v>120001</v>
      </c>
      <c r="K268" s="3">
        <f>_xlfn.XLOOKUP(D268,队伍中转!$C$7:$C$43,队伍中转!$A$7:$A$43)</f>
        <v>1547932</v>
      </c>
      <c r="L268" s="17" t="str">
        <f>_xlfn.XLOOKUP(D268,队伍中转!$C$7:$C$43,队伍中转!$AC$7:$AC$43)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69" spans="1:12" hidden="1" x14ac:dyDescent="0.15">
      <c r="A269" s="3" t="str">
        <f t="shared" si="144"/>
        <v>//100100060</v>
      </c>
      <c r="B269" s="3">
        <f t="shared" si="146"/>
        <v>100100060</v>
      </c>
      <c r="C269" s="3">
        <f t="shared" si="147"/>
        <v>1001</v>
      </c>
      <c r="D269" s="3" t="str">
        <f t="shared" si="162"/>
        <v>正式1900分</v>
      </c>
      <c r="E269" s="3" t="str">
        <f>E268</f>
        <v>[1751,1900]</v>
      </c>
      <c r="F269" s="3" t="str">
        <f t="shared" si="156"/>
        <v>[-1,-1]</v>
      </c>
      <c r="G269" s="3" t="s">
        <v>357</v>
      </c>
      <c r="H269" s="3">
        <f t="shared" si="159"/>
        <v>10140113</v>
      </c>
      <c r="I269" s="3">
        <f t="shared" si="154"/>
        <v>110001</v>
      </c>
      <c r="J269" s="3">
        <f t="shared" si="154"/>
        <v>120001</v>
      </c>
      <c r="K269" s="3">
        <f>_xlfn.XLOOKUP(D269,队伍中转!$C$7:$C$43,队伍中转!$A$7:$A$43)</f>
        <v>1547932</v>
      </c>
      <c r="L269" s="17" t="str">
        <f>_xlfn.XLOOKUP(D269,队伍中转!$C$7:$C$43,队伍中转!$AC$7:$AC$43)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0" spans="1:12" hidden="1" x14ac:dyDescent="0.15">
      <c r="A270" s="3" t="str">
        <f t="shared" si="144"/>
        <v>//100100061</v>
      </c>
      <c r="B270" s="3">
        <f t="shared" si="146"/>
        <v>100100061</v>
      </c>
      <c r="C270" s="3">
        <f t="shared" si="147"/>
        <v>1001</v>
      </c>
      <c r="D270" s="3" t="s">
        <v>80</v>
      </c>
      <c r="E270" s="3" t="s">
        <v>41</v>
      </c>
      <c r="F270" s="3" t="str">
        <f t="shared" si="156"/>
        <v>[-1,-1]</v>
      </c>
      <c r="G270" s="3" t="s">
        <v>358</v>
      </c>
      <c r="H270" s="3">
        <f t="shared" si="159"/>
        <v>10140115</v>
      </c>
      <c r="I270" s="3">
        <f t="shared" si="154"/>
        <v>110001</v>
      </c>
      <c r="J270" s="3">
        <f t="shared" si="154"/>
        <v>120001</v>
      </c>
      <c r="K270" s="3">
        <f>_xlfn.XLOOKUP(D270,队伍中转!$C$7:$C$43,队伍中转!$A$7:$A$43)</f>
        <v>1547932</v>
      </c>
      <c r="L270" s="17" t="str">
        <f>_xlfn.XLOOKUP(D270,队伍中转!$C$7:$C$43,队伍中转!$AC$7:$AC$43)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1" spans="1:12" hidden="1" x14ac:dyDescent="0.15">
      <c r="A271" s="3" t="str">
        <f t="shared" si="144"/>
        <v>//100100062</v>
      </c>
      <c r="B271" s="3">
        <f t="shared" si="146"/>
        <v>100100062</v>
      </c>
      <c r="C271" s="3">
        <f t="shared" si="147"/>
        <v>1001</v>
      </c>
      <c r="D271" s="3" t="str">
        <f>D270</f>
        <v>正式1900分</v>
      </c>
      <c r="E271" s="3" t="str">
        <f>E270</f>
        <v>[1751,1900]</v>
      </c>
      <c r="F271" s="3" t="str">
        <f t="shared" si="156"/>
        <v>[-1,-1]</v>
      </c>
      <c r="G271" s="3" t="s">
        <v>359</v>
      </c>
      <c r="H271" s="3">
        <f t="shared" si="159"/>
        <v>10140116</v>
      </c>
      <c r="I271" s="3">
        <f t="shared" si="154"/>
        <v>110001</v>
      </c>
      <c r="J271" s="3">
        <f t="shared" si="154"/>
        <v>120001</v>
      </c>
      <c r="K271" s="3">
        <f>_xlfn.XLOOKUP(D271,队伍中转!$C$7:$C$43,队伍中转!$A$7:$A$43)</f>
        <v>1547932</v>
      </c>
      <c r="L271" s="17" t="str">
        <f>_xlfn.XLOOKUP(D271,队伍中转!$C$7:$C$43,队伍中转!$AC$7:$AC$43)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2" spans="1:12" hidden="1" x14ac:dyDescent="0.15">
      <c r="A272" s="3" t="str">
        <f t="shared" si="144"/>
        <v>//100100063</v>
      </c>
      <c r="B272" s="3">
        <f t="shared" si="146"/>
        <v>100100063</v>
      </c>
      <c r="C272" s="3">
        <f t="shared" si="147"/>
        <v>1001</v>
      </c>
      <c r="D272" s="3" t="str">
        <f t="shared" ref="D272:D274" si="163">D271</f>
        <v>正式1900分</v>
      </c>
      <c r="E272" s="3" t="str">
        <f>E271</f>
        <v>[1751,1900]</v>
      </c>
      <c r="F272" s="3" t="str">
        <f t="shared" si="156"/>
        <v>[-1,-1]</v>
      </c>
      <c r="G272" s="3" t="s">
        <v>360</v>
      </c>
      <c r="H272" s="3">
        <f t="shared" si="159"/>
        <v>10141001</v>
      </c>
      <c r="I272" s="3">
        <f t="shared" si="154"/>
        <v>110001</v>
      </c>
      <c r="J272" s="3">
        <f t="shared" si="154"/>
        <v>120001</v>
      </c>
      <c r="K272" s="3">
        <f>_xlfn.XLOOKUP(D272,队伍中转!$C$7:$C$43,队伍中转!$A$7:$A$43)</f>
        <v>1547932</v>
      </c>
      <c r="L272" s="17" t="str">
        <f>_xlfn.XLOOKUP(D272,队伍中转!$C$7:$C$43,队伍中转!$AC$7:$AC$43)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3" spans="1:12" hidden="1" x14ac:dyDescent="0.15">
      <c r="A273" s="3" t="str">
        <f t="shared" si="144"/>
        <v>//100100064</v>
      </c>
      <c r="B273" s="3">
        <f t="shared" si="146"/>
        <v>100100064</v>
      </c>
      <c r="C273" s="3">
        <f t="shared" si="147"/>
        <v>1001</v>
      </c>
      <c r="D273" s="3" t="str">
        <f t="shared" si="163"/>
        <v>正式1900分</v>
      </c>
      <c r="E273" s="3" t="str">
        <f>E272</f>
        <v>[1751,1900]</v>
      </c>
      <c r="F273" s="3" t="str">
        <f t="shared" si="156"/>
        <v>[-1,-1]</v>
      </c>
      <c r="G273" s="3" t="s">
        <v>361</v>
      </c>
      <c r="H273" s="3">
        <f t="shared" si="159"/>
        <v>10141003</v>
      </c>
      <c r="I273" s="3">
        <f t="shared" si="154"/>
        <v>110001</v>
      </c>
      <c r="J273" s="3">
        <f t="shared" si="154"/>
        <v>120001</v>
      </c>
      <c r="K273" s="3">
        <f>_xlfn.XLOOKUP(D273,队伍中转!$C$7:$C$43,队伍中转!$A$7:$A$43)</f>
        <v>1547932</v>
      </c>
      <c r="L273" s="17" t="str">
        <f>_xlfn.XLOOKUP(D273,队伍中转!$C$7:$C$43,队伍中转!$AC$7:$AC$43)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4" spans="1:12" hidden="1" x14ac:dyDescent="0.15">
      <c r="A274" s="3" t="str">
        <f t="shared" si="144"/>
        <v>//100100065</v>
      </c>
      <c r="B274" s="3">
        <f t="shared" si="146"/>
        <v>100100065</v>
      </c>
      <c r="C274" s="3">
        <f t="shared" si="147"/>
        <v>1001</v>
      </c>
      <c r="D274" s="3" t="str">
        <f t="shared" si="163"/>
        <v>正式1900分</v>
      </c>
      <c r="E274" s="3" t="str">
        <f>E273</f>
        <v>[1751,1900]</v>
      </c>
      <c r="F274" s="3" t="str">
        <f t="shared" si="156"/>
        <v>[-1,-1]</v>
      </c>
      <c r="G274" s="3" t="s">
        <v>362</v>
      </c>
      <c r="H274" s="3">
        <f t="shared" si="159"/>
        <v>10141006</v>
      </c>
      <c r="I274" s="3">
        <f t="shared" si="154"/>
        <v>110001</v>
      </c>
      <c r="J274" s="3">
        <f t="shared" si="154"/>
        <v>120001</v>
      </c>
      <c r="K274" s="3">
        <f>_xlfn.XLOOKUP(D274,队伍中转!$C$7:$C$43,队伍中转!$A$7:$A$43)</f>
        <v>1547932</v>
      </c>
      <c r="L274" s="17" t="str">
        <f>_xlfn.XLOOKUP(D274,队伍中转!$C$7:$C$43,队伍中转!$AC$7:$AC$43)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5" spans="1:12" hidden="1" x14ac:dyDescent="0.15">
      <c r="A275" s="3" t="str">
        <f t="shared" si="144"/>
        <v>//100100066</v>
      </c>
      <c r="B275" s="3">
        <f t="shared" si="146"/>
        <v>100100066</v>
      </c>
      <c r="C275" s="3">
        <f t="shared" si="147"/>
        <v>1001</v>
      </c>
      <c r="D275" s="3" t="s">
        <v>80</v>
      </c>
      <c r="E275" s="3" t="s">
        <v>41</v>
      </c>
      <c r="F275" s="3" t="str">
        <f t="shared" si="156"/>
        <v>[-1,-1]</v>
      </c>
      <c r="G275" s="3" t="s">
        <v>363</v>
      </c>
      <c r="H275" s="3">
        <f t="shared" si="159"/>
        <v>10141008</v>
      </c>
      <c r="I275" s="3">
        <f t="shared" si="154"/>
        <v>110001</v>
      </c>
      <c r="J275" s="3">
        <f t="shared" si="154"/>
        <v>120001</v>
      </c>
      <c r="K275" s="3">
        <f>_xlfn.XLOOKUP(D275,队伍中转!$C$7:$C$43,队伍中转!$A$7:$A$43)</f>
        <v>1547932</v>
      </c>
      <c r="L275" s="17" t="str">
        <f>_xlfn.XLOOKUP(D275,队伍中转!$C$7:$C$43,队伍中转!$AC$7:$AC$43)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6" spans="1:12" hidden="1" x14ac:dyDescent="0.15">
      <c r="A276" s="3" t="str">
        <f t="shared" si="144"/>
        <v>//100100067</v>
      </c>
      <c r="B276" s="3">
        <f t="shared" si="146"/>
        <v>100100067</v>
      </c>
      <c r="C276" s="3">
        <f t="shared" si="147"/>
        <v>1001</v>
      </c>
      <c r="D276" s="3" t="str">
        <f>D275</f>
        <v>正式1900分</v>
      </c>
      <c r="E276" s="3" t="str">
        <f>E275</f>
        <v>[1751,1900]</v>
      </c>
      <c r="F276" s="3" t="str">
        <f t="shared" si="156"/>
        <v>[-1,-1]</v>
      </c>
      <c r="G276" s="3" t="s">
        <v>364</v>
      </c>
      <c r="H276" s="3">
        <f t="shared" si="159"/>
        <v>10141009</v>
      </c>
      <c r="I276" s="3">
        <f t="shared" si="154"/>
        <v>110001</v>
      </c>
      <c r="J276" s="3">
        <f t="shared" si="154"/>
        <v>120001</v>
      </c>
      <c r="K276" s="3">
        <f>_xlfn.XLOOKUP(D276,队伍中转!$C$7:$C$43,队伍中转!$A$7:$A$43)</f>
        <v>1547932</v>
      </c>
      <c r="L276" s="17" t="str">
        <f>_xlfn.XLOOKUP(D276,队伍中转!$C$7:$C$43,队伍中转!$AC$7:$AC$43)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7" spans="1:12" hidden="1" x14ac:dyDescent="0.15">
      <c r="A277" s="3" t="str">
        <f t="shared" si="144"/>
        <v>//100100068</v>
      </c>
      <c r="B277" s="3">
        <f t="shared" si="146"/>
        <v>100100068</v>
      </c>
      <c r="C277" s="3">
        <f t="shared" si="147"/>
        <v>1001</v>
      </c>
      <c r="D277" s="3" t="str">
        <f t="shared" ref="D277:D279" si="164">D276</f>
        <v>正式1900分</v>
      </c>
      <c r="E277" s="3" t="str">
        <f>E276</f>
        <v>[1751,1900]</v>
      </c>
      <c r="F277" s="3" t="str">
        <f t="shared" si="156"/>
        <v>[-1,-1]</v>
      </c>
      <c r="G277" s="3" t="s">
        <v>365</v>
      </c>
      <c r="H277" s="3">
        <f t="shared" si="159"/>
        <v>10141011</v>
      </c>
      <c r="I277" s="3">
        <f t="shared" si="154"/>
        <v>110001</v>
      </c>
      <c r="J277" s="3">
        <f t="shared" si="154"/>
        <v>120001</v>
      </c>
      <c r="K277" s="3">
        <f>_xlfn.XLOOKUP(D277,队伍中转!$C$7:$C$43,队伍中转!$A$7:$A$43)</f>
        <v>1547932</v>
      </c>
      <c r="L277" s="17" t="str">
        <f>_xlfn.XLOOKUP(D277,队伍中转!$C$7:$C$43,队伍中转!$AC$7:$AC$43)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8" spans="1:12" hidden="1" x14ac:dyDescent="0.15">
      <c r="A278" s="3" t="str">
        <f t="shared" si="144"/>
        <v>//100100069</v>
      </c>
      <c r="B278" s="3">
        <f t="shared" si="146"/>
        <v>100100069</v>
      </c>
      <c r="C278" s="3">
        <f t="shared" si="147"/>
        <v>1001</v>
      </c>
      <c r="D278" s="3" t="str">
        <f t="shared" si="164"/>
        <v>正式1900分</v>
      </c>
      <c r="E278" s="3" t="str">
        <f>E277</f>
        <v>[1751,1900]</v>
      </c>
      <c r="F278" s="3" t="str">
        <f t="shared" si="156"/>
        <v>[-1,-1]</v>
      </c>
      <c r="G278" s="3" t="s">
        <v>366</v>
      </c>
      <c r="H278" s="3">
        <f t="shared" si="159"/>
        <v>10141015</v>
      </c>
      <c r="I278" s="3">
        <f t="shared" si="154"/>
        <v>110001</v>
      </c>
      <c r="J278" s="3">
        <f t="shared" si="154"/>
        <v>120001</v>
      </c>
      <c r="K278" s="3">
        <f>_xlfn.XLOOKUP(D278,队伍中转!$C$7:$C$43,队伍中转!$A$7:$A$43)</f>
        <v>1547932</v>
      </c>
      <c r="L278" s="17" t="str">
        <f>_xlfn.XLOOKUP(D278,队伍中转!$C$7:$C$43,队伍中转!$AC$7:$AC$43)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79" spans="1:12" hidden="1" x14ac:dyDescent="0.15">
      <c r="A279" s="3" t="str">
        <f t="shared" si="144"/>
        <v>//100100070</v>
      </c>
      <c r="B279" s="3">
        <f t="shared" si="146"/>
        <v>100100070</v>
      </c>
      <c r="C279" s="3">
        <f t="shared" si="147"/>
        <v>1001</v>
      </c>
      <c r="D279" s="3" t="str">
        <f t="shared" si="164"/>
        <v>正式1900分</v>
      </c>
      <c r="E279" s="3" t="str">
        <f>E278</f>
        <v>[1751,1900]</v>
      </c>
      <c r="F279" s="3" t="str">
        <f t="shared" si="156"/>
        <v>[-1,-1]</v>
      </c>
      <c r="G279" s="3" t="s">
        <v>367</v>
      </c>
      <c r="H279" s="3">
        <f t="shared" si="159"/>
        <v>10141018</v>
      </c>
      <c r="I279" s="3">
        <f t="shared" si="154"/>
        <v>110001</v>
      </c>
      <c r="J279" s="3">
        <f t="shared" si="154"/>
        <v>120001</v>
      </c>
      <c r="K279" s="3">
        <f>_xlfn.XLOOKUP(D279,队伍中转!$C$7:$C$43,队伍中转!$A$7:$A$43)</f>
        <v>1547932</v>
      </c>
      <c r="L279" s="17" t="str">
        <f>_xlfn.XLOOKUP(D279,队伍中转!$C$7:$C$43,队伍中转!$AC$7:$AC$43)</f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</row>
    <row r="280" spans="1:12" hidden="1" x14ac:dyDescent="0.15">
      <c r="A280" s="3" t="str">
        <f t="shared" si="144"/>
        <v>//100100071</v>
      </c>
      <c r="B280" s="3">
        <f t="shared" si="146"/>
        <v>100100071</v>
      </c>
      <c r="C280" s="3">
        <f t="shared" si="147"/>
        <v>1001</v>
      </c>
      <c r="D280" s="3" t="s">
        <v>81</v>
      </c>
      <c r="E280" s="3" t="s">
        <v>42</v>
      </c>
      <c r="F280" s="3" t="str">
        <f t="shared" si="156"/>
        <v>[-1,-1]</v>
      </c>
      <c r="G280" s="3" t="s">
        <v>368</v>
      </c>
      <c r="H280" s="3">
        <f t="shared" si="159"/>
        <v>10141019</v>
      </c>
      <c r="I280" s="3">
        <f t="shared" si="154"/>
        <v>110001</v>
      </c>
      <c r="J280" s="3">
        <f t="shared" si="154"/>
        <v>120001</v>
      </c>
      <c r="K280" s="3">
        <f>_xlfn.XLOOKUP(D280,队伍中转!$C$7:$C$43,队伍中转!$A$7:$A$43)</f>
        <v>1857518</v>
      </c>
      <c r="L280" s="17" t="str">
        <f>_xlfn.XLOOKUP(D280,队伍中转!$C$7:$C$43,队伍中转!$AC$7:$AC$43)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1" spans="1:12" hidden="1" x14ac:dyDescent="0.15">
      <c r="A281" s="3" t="str">
        <f t="shared" si="144"/>
        <v>//100100072</v>
      </c>
      <c r="B281" s="3">
        <f t="shared" si="146"/>
        <v>100100072</v>
      </c>
      <c r="C281" s="3">
        <f t="shared" si="147"/>
        <v>1001</v>
      </c>
      <c r="D281" s="3" t="str">
        <f>D280</f>
        <v>正式2050分</v>
      </c>
      <c r="E281" s="3" t="str">
        <f>E280</f>
        <v>[1901,2050]</v>
      </c>
      <c r="F281" s="3" t="str">
        <f t="shared" si="156"/>
        <v>[-1,-1]</v>
      </c>
      <c r="G281" s="3" t="s">
        <v>369</v>
      </c>
      <c r="H281" s="3">
        <f t="shared" si="159"/>
        <v>10141019</v>
      </c>
      <c r="I281" s="3">
        <f t="shared" si="154"/>
        <v>110001</v>
      </c>
      <c r="J281" s="3">
        <f t="shared" si="154"/>
        <v>120001</v>
      </c>
      <c r="K281" s="3">
        <f>_xlfn.XLOOKUP(D281,队伍中转!$C$7:$C$43,队伍中转!$A$7:$A$43)</f>
        <v>1857518</v>
      </c>
      <c r="L281" s="17" t="str">
        <f>_xlfn.XLOOKUP(D281,队伍中转!$C$7:$C$43,队伍中转!$AC$7:$AC$43)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2" spans="1:12" hidden="1" x14ac:dyDescent="0.15">
      <c r="A282" s="3" t="str">
        <f t="shared" si="144"/>
        <v>//100100073</v>
      </c>
      <c r="B282" s="3">
        <f t="shared" si="146"/>
        <v>100100073</v>
      </c>
      <c r="C282" s="3">
        <f t="shared" si="147"/>
        <v>1001</v>
      </c>
      <c r="D282" s="3" t="str">
        <f t="shared" ref="D282" si="165">D281</f>
        <v>正式2050分</v>
      </c>
      <c r="E282" s="3" t="str">
        <f>E281</f>
        <v>[1901,2050]</v>
      </c>
      <c r="F282" s="3" t="str">
        <f t="shared" si="156"/>
        <v>[-1,-1]</v>
      </c>
      <c r="G282" s="3" t="s">
        <v>370</v>
      </c>
      <c r="H282" s="3">
        <f t="shared" si="159"/>
        <v>10140101</v>
      </c>
      <c r="I282" s="3">
        <f t="shared" si="154"/>
        <v>110001</v>
      </c>
      <c r="J282" s="3">
        <f t="shared" si="154"/>
        <v>120001</v>
      </c>
      <c r="K282" s="3">
        <f>_xlfn.XLOOKUP(D282,队伍中转!$C$7:$C$43,队伍中转!$A$7:$A$43)</f>
        <v>1857518</v>
      </c>
      <c r="L282" s="17" t="str">
        <f>_xlfn.XLOOKUP(D282,队伍中转!$C$7:$C$43,队伍中转!$AC$7:$AC$43)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3" spans="1:12" hidden="1" x14ac:dyDescent="0.15">
      <c r="A283" s="3" t="str">
        <f t="shared" si="144"/>
        <v>//100100074</v>
      </c>
      <c r="B283" s="3">
        <f t="shared" si="146"/>
        <v>100100074</v>
      </c>
      <c r="C283" s="3">
        <f t="shared" si="147"/>
        <v>1001</v>
      </c>
      <c r="D283" s="3" t="str">
        <f t="shared" ref="D283" si="166">D282</f>
        <v>正式2050分</v>
      </c>
      <c r="E283" s="3" t="str">
        <f>E282</f>
        <v>[1901,2050]</v>
      </c>
      <c r="F283" s="3" t="str">
        <f t="shared" si="156"/>
        <v>[-1,-1]</v>
      </c>
      <c r="G283" s="3" t="s">
        <v>371</v>
      </c>
      <c r="H283" s="3">
        <f t="shared" si="159"/>
        <v>10140103</v>
      </c>
      <c r="I283" s="3">
        <f t="shared" si="154"/>
        <v>110001</v>
      </c>
      <c r="J283" s="3">
        <f t="shared" si="154"/>
        <v>120001</v>
      </c>
      <c r="K283" s="3">
        <f>_xlfn.XLOOKUP(D283,队伍中转!$C$7:$C$43,队伍中转!$A$7:$A$43)</f>
        <v>1857518</v>
      </c>
      <c r="L283" s="17" t="str">
        <f>_xlfn.XLOOKUP(D283,队伍中转!$C$7:$C$43,队伍中转!$AC$7:$AC$43)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4" spans="1:12" hidden="1" x14ac:dyDescent="0.15">
      <c r="A284" s="3" t="str">
        <f t="shared" si="144"/>
        <v>//100100075</v>
      </c>
      <c r="B284" s="3">
        <f t="shared" si="146"/>
        <v>100100075</v>
      </c>
      <c r="C284" s="3">
        <f t="shared" si="147"/>
        <v>1001</v>
      </c>
      <c r="D284" s="3" t="str">
        <f t="shared" ref="D284" si="167">D283</f>
        <v>正式2050分</v>
      </c>
      <c r="E284" s="3" t="str">
        <f>E283</f>
        <v>[1901,2050]</v>
      </c>
      <c r="F284" s="3" t="str">
        <f t="shared" si="156"/>
        <v>[-1,-1]</v>
      </c>
      <c r="G284" s="3" t="s">
        <v>372</v>
      </c>
      <c r="H284" s="3">
        <f t="shared" si="159"/>
        <v>10140104</v>
      </c>
      <c r="I284" s="3">
        <f t="shared" si="154"/>
        <v>110001</v>
      </c>
      <c r="J284" s="3">
        <f t="shared" si="154"/>
        <v>120001</v>
      </c>
      <c r="K284" s="3">
        <f>_xlfn.XLOOKUP(D284,队伍中转!$C$7:$C$43,队伍中转!$A$7:$A$43)</f>
        <v>1857518</v>
      </c>
      <c r="L284" s="17" t="str">
        <f>_xlfn.XLOOKUP(D284,队伍中转!$C$7:$C$43,队伍中转!$AC$7:$AC$43)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5" spans="1:12" hidden="1" x14ac:dyDescent="0.15">
      <c r="A285" s="3" t="str">
        <f t="shared" si="144"/>
        <v>//100100076</v>
      </c>
      <c r="B285" s="3">
        <f t="shared" si="146"/>
        <v>100100076</v>
      </c>
      <c r="C285" s="3">
        <f t="shared" si="147"/>
        <v>1001</v>
      </c>
      <c r="D285" s="3" t="s">
        <v>81</v>
      </c>
      <c r="E285" s="3" t="s">
        <v>42</v>
      </c>
      <c r="F285" s="3" t="str">
        <f t="shared" si="156"/>
        <v>[-1,-1]</v>
      </c>
      <c r="G285" s="3" t="s">
        <v>373</v>
      </c>
      <c r="H285" s="3">
        <f t="shared" si="159"/>
        <v>10140105</v>
      </c>
      <c r="I285" s="3">
        <f t="shared" si="154"/>
        <v>110001</v>
      </c>
      <c r="J285" s="3">
        <f t="shared" si="154"/>
        <v>120001</v>
      </c>
      <c r="K285" s="3">
        <f>_xlfn.XLOOKUP(D285,队伍中转!$C$7:$C$43,队伍中转!$A$7:$A$43)</f>
        <v>1857518</v>
      </c>
      <c r="L285" s="17" t="str">
        <f>_xlfn.XLOOKUP(D285,队伍中转!$C$7:$C$43,队伍中转!$AC$7:$AC$43)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6" spans="1:12" hidden="1" x14ac:dyDescent="0.15">
      <c r="A286" s="3" t="str">
        <f t="shared" si="144"/>
        <v>//100100077</v>
      </c>
      <c r="B286" s="3">
        <f t="shared" si="146"/>
        <v>100100077</v>
      </c>
      <c r="C286" s="3">
        <f t="shared" si="147"/>
        <v>1001</v>
      </c>
      <c r="D286" s="3" t="str">
        <f>D285</f>
        <v>正式2050分</v>
      </c>
      <c r="E286" s="3" t="str">
        <f>E285</f>
        <v>[1901,2050]</v>
      </c>
      <c r="F286" s="3" t="str">
        <f t="shared" si="156"/>
        <v>[-1,-1]</v>
      </c>
      <c r="G286" s="3" t="s">
        <v>374</v>
      </c>
      <c r="H286" s="3">
        <f t="shared" si="159"/>
        <v>10140106</v>
      </c>
      <c r="I286" s="3">
        <f t="shared" si="154"/>
        <v>110001</v>
      </c>
      <c r="J286" s="3">
        <f t="shared" si="154"/>
        <v>120001</v>
      </c>
      <c r="K286" s="3">
        <f>_xlfn.XLOOKUP(D286,队伍中转!$C$7:$C$43,队伍中转!$A$7:$A$43)</f>
        <v>1857518</v>
      </c>
      <c r="L286" s="17" t="str">
        <f>_xlfn.XLOOKUP(D286,队伍中转!$C$7:$C$43,队伍中转!$AC$7:$AC$43)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7" spans="1:12" hidden="1" x14ac:dyDescent="0.15">
      <c r="A287" s="3" t="str">
        <f t="shared" si="144"/>
        <v>//100100078</v>
      </c>
      <c r="B287" s="3">
        <f t="shared" si="146"/>
        <v>100100078</v>
      </c>
      <c r="C287" s="3">
        <f t="shared" si="147"/>
        <v>1001</v>
      </c>
      <c r="D287" s="3" t="str">
        <f t="shared" ref="D287:D289" si="168">D286</f>
        <v>正式2050分</v>
      </c>
      <c r="E287" s="3" t="str">
        <f>E286</f>
        <v>[1901,2050]</v>
      </c>
      <c r="F287" s="3" t="str">
        <f t="shared" si="156"/>
        <v>[-1,-1]</v>
      </c>
      <c r="G287" s="3" t="s">
        <v>375</v>
      </c>
      <c r="H287" s="3">
        <f t="shared" si="159"/>
        <v>10140108</v>
      </c>
      <c r="I287" s="3">
        <f t="shared" si="154"/>
        <v>110001</v>
      </c>
      <c r="J287" s="3">
        <f t="shared" si="154"/>
        <v>120001</v>
      </c>
      <c r="K287" s="3">
        <f>_xlfn.XLOOKUP(D287,队伍中转!$C$7:$C$43,队伍中转!$A$7:$A$43)</f>
        <v>1857518</v>
      </c>
      <c r="L287" s="17" t="str">
        <f>_xlfn.XLOOKUP(D287,队伍中转!$C$7:$C$43,队伍中转!$AC$7:$AC$43)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8" spans="1:12" hidden="1" x14ac:dyDescent="0.15">
      <c r="A288" s="3" t="str">
        <f t="shared" si="144"/>
        <v>//100100079</v>
      </c>
      <c r="B288" s="3">
        <f t="shared" si="146"/>
        <v>100100079</v>
      </c>
      <c r="C288" s="3">
        <f t="shared" si="147"/>
        <v>1001</v>
      </c>
      <c r="D288" s="3" t="str">
        <f t="shared" si="168"/>
        <v>正式2050分</v>
      </c>
      <c r="E288" s="3" t="str">
        <f>E287</f>
        <v>[1901,2050]</v>
      </c>
      <c r="F288" s="3" t="str">
        <f t="shared" si="156"/>
        <v>[-1,-1]</v>
      </c>
      <c r="G288" s="3" t="s">
        <v>376</v>
      </c>
      <c r="H288" s="3">
        <f t="shared" si="159"/>
        <v>10140109</v>
      </c>
      <c r="I288" s="3">
        <f t="shared" si="154"/>
        <v>110001</v>
      </c>
      <c r="J288" s="3">
        <f t="shared" si="154"/>
        <v>120001</v>
      </c>
      <c r="K288" s="3">
        <f>_xlfn.XLOOKUP(D288,队伍中转!$C$7:$C$43,队伍中转!$A$7:$A$43)</f>
        <v>1857518</v>
      </c>
      <c r="L288" s="17" t="str">
        <f>_xlfn.XLOOKUP(D288,队伍中转!$C$7:$C$43,队伍中转!$AC$7:$AC$43)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89" spans="1:12" hidden="1" x14ac:dyDescent="0.15">
      <c r="A289" s="3" t="str">
        <f t="shared" si="144"/>
        <v>//100100080</v>
      </c>
      <c r="B289" s="3">
        <f t="shared" si="146"/>
        <v>100100080</v>
      </c>
      <c r="C289" s="3">
        <f t="shared" si="147"/>
        <v>1001</v>
      </c>
      <c r="D289" s="3" t="str">
        <f t="shared" si="168"/>
        <v>正式2050分</v>
      </c>
      <c r="E289" s="3" t="str">
        <f>E288</f>
        <v>[1901,2050]</v>
      </c>
      <c r="F289" s="3" t="str">
        <f t="shared" si="156"/>
        <v>[-1,-1]</v>
      </c>
      <c r="G289" s="3" t="s">
        <v>377</v>
      </c>
      <c r="H289" s="3">
        <f t="shared" si="159"/>
        <v>10140111</v>
      </c>
      <c r="I289" s="3">
        <f t="shared" si="154"/>
        <v>110001</v>
      </c>
      <c r="J289" s="3">
        <f t="shared" si="154"/>
        <v>120001</v>
      </c>
      <c r="K289" s="3">
        <f>_xlfn.XLOOKUP(D289,队伍中转!$C$7:$C$43,队伍中转!$A$7:$A$43)</f>
        <v>1857518</v>
      </c>
      <c r="L289" s="17" t="str">
        <f>_xlfn.XLOOKUP(D289,队伍中转!$C$7:$C$43,队伍中转!$AC$7:$AC$43)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0" spans="1:12" hidden="1" x14ac:dyDescent="0.15">
      <c r="A290" s="3" t="str">
        <f t="shared" si="144"/>
        <v>//100100081</v>
      </c>
      <c r="B290" s="3">
        <f t="shared" si="146"/>
        <v>100100081</v>
      </c>
      <c r="C290" s="3">
        <f t="shared" si="147"/>
        <v>1001</v>
      </c>
      <c r="D290" s="3" t="s">
        <v>81</v>
      </c>
      <c r="E290" s="3" t="s">
        <v>42</v>
      </c>
      <c r="F290" s="3" t="str">
        <f t="shared" si="156"/>
        <v>[-1,-1]</v>
      </c>
      <c r="G290" s="3" t="s">
        <v>378</v>
      </c>
      <c r="H290" s="3">
        <f t="shared" si="159"/>
        <v>10140113</v>
      </c>
      <c r="I290" s="3">
        <f t="shared" si="154"/>
        <v>110001</v>
      </c>
      <c r="J290" s="3">
        <f t="shared" si="154"/>
        <v>120001</v>
      </c>
      <c r="K290" s="3">
        <f>_xlfn.XLOOKUP(D290,队伍中转!$C$7:$C$43,队伍中转!$A$7:$A$43)</f>
        <v>1857518</v>
      </c>
      <c r="L290" s="17" t="str">
        <f>_xlfn.XLOOKUP(D290,队伍中转!$C$7:$C$43,队伍中转!$AC$7:$AC$43)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1" spans="1:12" hidden="1" x14ac:dyDescent="0.15">
      <c r="A291" s="3" t="str">
        <f t="shared" si="144"/>
        <v>//100100082</v>
      </c>
      <c r="B291" s="3">
        <f t="shared" si="146"/>
        <v>100100082</v>
      </c>
      <c r="C291" s="3">
        <f t="shared" si="147"/>
        <v>1001</v>
      </c>
      <c r="D291" s="3" t="str">
        <f>D290</f>
        <v>正式2050分</v>
      </c>
      <c r="E291" s="3" t="str">
        <f>E290</f>
        <v>[1901,2050]</v>
      </c>
      <c r="F291" s="3" t="str">
        <f t="shared" si="156"/>
        <v>[-1,-1]</v>
      </c>
      <c r="G291" s="3" t="s">
        <v>379</v>
      </c>
      <c r="H291" s="3">
        <f t="shared" si="159"/>
        <v>10140115</v>
      </c>
      <c r="I291" s="3">
        <f t="shared" si="154"/>
        <v>110001</v>
      </c>
      <c r="J291" s="3">
        <f t="shared" si="154"/>
        <v>120001</v>
      </c>
      <c r="K291" s="3">
        <f>_xlfn.XLOOKUP(D291,队伍中转!$C$7:$C$43,队伍中转!$A$7:$A$43)</f>
        <v>1857518</v>
      </c>
      <c r="L291" s="17" t="str">
        <f>_xlfn.XLOOKUP(D291,队伍中转!$C$7:$C$43,队伍中转!$AC$7:$AC$43)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2" spans="1:12" hidden="1" x14ac:dyDescent="0.15">
      <c r="A292" s="3" t="str">
        <f t="shared" si="144"/>
        <v>//100100083</v>
      </c>
      <c r="B292" s="3">
        <f t="shared" si="146"/>
        <v>100100083</v>
      </c>
      <c r="C292" s="3">
        <f t="shared" si="147"/>
        <v>1001</v>
      </c>
      <c r="D292" s="3" t="str">
        <f t="shared" ref="D292:D294" si="169">D291</f>
        <v>正式2050分</v>
      </c>
      <c r="E292" s="3" t="str">
        <f>E291</f>
        <v>[1901,2050]</v>
      </c>
      <c r="F292" s="3" t="str">
        <f t="shared" si="156"/>
        <v>[-1,-1]</v>
      </c>
      <c r="G292" s="3" t="s">
        <v>380</v>
      </c>
      <c r="H292" s="3">
        <f t="shared" si="159"/>
        <v>10140116</v>
      </c>
      <c r="I292" s="3">
        <f t="shared" si="154"/>
        <v>110001</v>
      </c>
      <c r="J292" s="3">
        <f t="shared" si="154"/>
        <v>120001</v>
      </c>
      <c r="K292" s="3">
        <f>_xlfn.XLOOKUP(D292,队伍中转!$C$7:$C$43,队伍中转!$A$7:$A$43)</f>
        <v>1857518</v>
      </c>
      <c r="L292" s="17" t="str">
        <f>_xlfn.XLOOKUP(D292,队伍中转!$C$7:$C$43,队伍中转!$AC$7:$AC$43)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3" spans="1:12" hidden="1" x14ac:dyDescent="0.15">
      <c r="A293" s="3" t="str">
        <f t="shared" si="144"/>
        <v>//100100084</v>
      </c>
      <c r="B293" s="3">
        <f t="shared" si="146"/>
        <v>100100084</v>
      </c>
      <c r="C293" s="3">
        <f t="shared" si="147"/>
        <v>1001</v>
      </c>
      <c r="D293" s="3" t="str">
        <f t="shared" si="169"/>
        <v>正式2050分</v>
      </c>
      <c r="E293" s="3" t="str">
        <f>E292</f>
        <v>[1901,2050]</v>
      </c>
      <c r="F293" s="3" t="str">
        <f t="shared" si="156"/>
        <v>[-1,-1]</v>
      </c>
      <c r="G293" s="3" t="s">
        <v>381</v>
      </c>
      <c r="H293" s="3">
        <f t="shared" si="159"/>
        <v>10141001</v>
      </c>
      <c r="I293" s="3">
        <f t="shared" si="154"/>
        <v>110001</v>
      </c>
      <c r="J293" s="3">
        <f t="shared" si="154"/>
        <v>120001</v>
      </c>
      <c r="K293" s="3">
        <f>_xlfn.XLOOKUP(D293,队伍中转!$C$7:$C$43,队伍中转!$A$7:$A$43)</f>
        <v>1857518</v>
      </c>
      <c r="L293" s="17" t="str">
        <f>_xlfn.XLOOKUP(D293,队伍中转!$C$7:$C$43,队伍中转!$AC$7:$AC$43)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4" spans="1:12" hidden="1" x14ac:dyDescent="0.15">
      <c r="A294" s="3" t="str">
        <f t="shared" si="144"/>
        <v>//100100085</v>
      </c>
      <c r="B294" s="3">
        <f t="shared" ref="B294:B357" si="170">IF(C294=C293,B293+1,C294*100000+1)</f>
        <v>100100085</v>
      </c>
      <c r="C294" s="3">
        <f t="shared" si="147"/>
        <v>1001</v>
      </c>
      <c r="D294" s="3" t="str">
        <f t="shared" si="169"/>
        <v>正式2050分</v>
      </c>
      <c r="E294" s="3" t="str">
        <f>E293</f>
        <v>[1901,2050]</v>
      </c>
      <c r="F294" s="3" t="str">
        <f t="shared" si="156"/>
        <v>[-1,-1]</v>
      </c>
      <c r="G294" s="3" t="s">
        <v>382</v>
      </c>
      <c r="H294" s="3">
        <f t="shared" si="159"/>
        <v>10141003</v>
      </c>
      <c r="I294" s="3">
        <f t="shared" si="154"/>
        <v>110001</v>
      </c>
      <c r="J294" s="3">
        <f t="shared" si="154"/>
        <v>120001</v>
      </c>
      <c r="K294" s="3">
        <f>_xlfn.XLOOKUP(D294,队伍中转!$C$7:$C$43,队伍中转!$A$7:$A$43)</f>
        <v>1857518</v>
      </c>
      <c r="L294" s="17" t="str">
        <f>_xlfn.XLOOKUP(D294,队伍中转!$C$7:$C$43,队伍中转!$AC$7:$AC$43)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5" spans="1:12" hidden="1" x14ac:dyDescent="0.15">
      <c r="A295" s="3" t="str">
        <f t="shared" si="144"/>
        <v>//100100086</v>
      </c>
      <c r="B295" s="3">
        <f t="shared" si="170"/>
        <v>100100086</v>
      </c>
      <c r="C295" s="3">
        <f t="shared" si="147"/>
        <v>1001</v>
      </c>
      <c r="D295" s="3" t="s">
        <v>81</v>
      </c>
      <c r="E295" s="3" t="s">
        <v>42</v>
      </c>
      <c r="F295" s="3" t="str">
        <f t="shared" si="156"/>
        <v>[-1,-1]</v>
      </c>
      <c r="G295" s="3" t="s">
        <v>383</v>
      </c>
      <c r="H295" s="3">
        <f t="shared" si="159"/>
        <v>10141006</v>
      </c>
      <c r="I295" s="3">
        <f t="shared" si="154"/>
        <v>110001</v>
      </c>
      <c r="J295" s="3">
        <f t="shared" si="154"/>
        <v>120001</v>
      </c>
      <c r="K295" s="3">
        <f>_xlfn.XLOOKUP(D295,队伍中转!$C$7:$C$43,队伍中转!$A$7:$A$43)</f>
        <v>1857518</v>
      </c>
      <c r="L295" s="17" t="str">
        <f>_xlfn.XLOOKUP(D295,队伍中转!$C$7:$C$43,队伍中转!$AC$7:$AC$43)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6" spans="1:12" hidden="1" x14ac:dyDescent="0.15">
      <c r="A296" s="3" t="str">
        <f t="shared" si="144"/>
        <v>//100100087</v>
      </c>
      <c r="B296" s="3">
        <f t="shared" si="170"/>
        <v>100100087</v>
      </c>
      <c r="C296" s="3">
        <f t="shared" si="147"/>
        <v>1001</v>
      </c>
      <c r="D296" s="3" t="str">
        <f>D295</f>
        <v>正式2050分</v>
      </c>
      <c r="E296" s="3" t="str">
        <f>E295</f>
        <v>[1901,2050]</v>
      </c>
      <c r="F296" s="3" t="str">
        <f t="shared" si="156"/>
        <v>[-1,-1]</v>
      </c>
      <c r="G296" s="3" t="s">
        <v>384</v>
      </c>
      <c r="H296" s="3">
        <f t="shared" si="159"/>
        <v>10141008</v>
      </c>
      <c r="I296" s="3">
        <f t="shared" si="154"/>
        <v>110001</v>
      </c>
      <c r="J296" s="3">
        <f t="shared" si="154"/>
        <v>120001</v>
      </c>
      <c r="K296" s="3">
        <f>_xlfn.XLOOKUP(D296,队伍中转!$C$7:$C$43,队伍中转!$A$7:$A$43)</f>
        <v>1857518</v>
      </c>
      <c r="L296" s="17" t="str">
        <f>_xlfn.XLOOKUP(D296,队伍中转!$C$7:$C$43,队伍中转!$AC$7:$AC$43)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7" spans="1:12" hidden="1" x14ac:dyDescent="0.15">
      <c r="A297" s="3" t="str">
        <f t="shared" si="144"/>
        <v>//100100088</v>
      </c>
      <c r="B297" s="3">
        <f t="shared" si="170"/>
        <v>100100088</v>
      </c>
      <c r="C297" s="3">
        <f t="shared" si="147"/>
        <v>1001</v>
      </c>
      <c r="D297" s="3" t="str">
        <f t="shared" ref="D297:D299" si="171">D296</f>
        <v>正式2050分</v>
      </c>
      <c r="E297" s="3" t="str">
        <f>E296</f>
        <v>[1901,2050]</v>
      </c>
      <c r="F297" s="3" t="str">
        <f t="shared" si="156"/>
        <v>[-1,-1]</v>
      </c>
      <c r="G297" s="3" t="s">
        <v>385</v>
      </c>
      <c r="H297" s="3">
        <f t="shared" si="159"/>
        <v>10141009</v>
      </c>
      <c r="I297" s="3">
        <f t="shared" si="154"/>
        <v>110001</v>
      </c>
      <c r="J297" s="3">
        <f t="shared" si="154"/>
        <v>120001</v>
      </c>
      <c r="K297" s="3">
        <f>_xlfn.XLOOKUP(D297,队伍中转!$C$7:$C$43,队伍中转!$A$7:$A$43)</f>
        <v>1857518</v>
      </c>
      <c r="L297" s="17" t="str">
        <f>_xlfn.XLOOKUP(D297,队伍中转!$C$7:$C$43,队伍中转!$AC$7:$AC$43)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8" spans="1:12" hidden="1" x14ac:dyDescent="0.15">
      <c r="A298" s="3" t="str">
        <f t="shared" si="144"/>
        <v>//100100089</v>
      </c>
      <c r="B298" s="3">
        <f t="shared" si="170"/>
        <v>100100089</v>
      </c>
      <c r="C298" s="3">
        <f t="shared" si="147"/>
        <v>1001</v>
      </c>
      <c r="D298" s="3" t="str">
        <f t="shared" si="171"/>
        <v>正式2050分</v>
      </c>
      <c r="E298" s="3" t="str">
        <f>E297</f>
        <v>[1901,2050]</v>
      </c>
      <c r="F298" s="3" t="str">
        <f t="shared" si="156"/>
        <v>[-1,-1]</v>
      </c>
      <c r="G298" s="3" t="s">
        <v>386</v>
      </c>
      <c r="H298" s="3">
        <f t="shared" si="159"/>
        <v>10141011</v>
      </c>
      <c r="I298" s="3">
        <f t="shared" si="154"/>
        <v>110001</v>
      </c>
      <c r="J298" s="3">
        <f t="shared" si="154"/>
        <v>120001</v>
      </c>
      <c r="K298" s="3">
        <f>_xlfn.XLOOKUP(D298,队伍中转!$C$7:$C$43,队伍中转!$A$7:$A$43)</f>
        <v>1857518</v>
      </c>
      <c r="L298" s="17" t="str">
        <f>_xlfn.XLOOKUP(D298,队伍中转!$C$7:$C$43,队伍中转!$AC$7:$AC$43)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299" spans="1:12" hidden="1" x14ac:dyDescent="0.15">
      <c r="A299" s="3" t="str">
        <f t="shared" si="144"/>
        <v>//100100090</v>
      </c>
      <c r="B299" s="3">
        <f t="shared" si="170"/>
        <v>100100090</v>
      </c>
      <c r="C299" s="3">
        <f t="shared" si="147"/>
        <v>1001</v>
      </c>
      <c r="D299" s="3" t="str">
        <f t="shared" si="171"/>
        <v>正式2050分</v>
      </c>
      <c r="E299" s="3" t="str">
        <f>E298</f>
        <v>[1901,2050]</v>
      </c>
      <c r="F299" s="3" t="str">
        <f t="shared" si="156"/>
        <v>[-1,-1]</v>
      </c>
      <c r="G299" s="3" t="s">
        <v>387</v>
      </c>
      <c r="H299" s="3">
        <f t="shared" si="159"/>
        <v>10141015</v>
      </c>
      <c r="I299" s="3">
        <f t="shared" si="154"/>
        <v>110001</v>
      </c>
      <c r="J299" s="3">
        <f t="shared" si="154"/>
        <v>120001</v>
      </c>
      <c r="K299" s="3">
        <f>_xlfn.XLOOKUP(D299,队伍中转!$C$7:$C$43,队伍中转!$A$7:$A$43)</f>
        <v>1857518</v>
      </c>
      <c r="L299" s="17" t="str">
        <f>_xlfn.XLOOKUP(D299,队伍中转!$C$7:$C$43,队伍中转!$AC$7:$AC$43)</f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</row>
    <row r="300" spans="1:12" hidden="1" x14ac:dyDescent="0.15">
      <c r="A300" s="3" t="str">
        <f t="shared" si="144"/>
        <v>//100100091</v>
      </c>
      <c r="B300" s="3">
        <f t="shared" si="170"/>
        <v>100100091</v>
      </c>
      <c r="C300" s="3">
        <f t="shared" si="147"/>
        <v>1001</v>
      </c>
      <c r="D300" s="3" t="s">
        <v>82</v>
      </c>
      <c r="E300" s="3" t="s">
        <v>43</v>
      </c>
      <c r="F300" s="3" t="str">
        <f t="shared" si="156"/>
        <v>[-1,-1]</v>
      </c>
      <c r="G300" s="3" t="s">
        <v>388</v>
      </c>
      <c r="H300" s="3">
        <f t="shared" si="159"/>
        <v>10141018</v>
      </c>
      <c r="I300" s="3">
        <f t="shared" si="154"/>
        <v>110001</v>
      </c>
      <c r="J300" s="3">
        <f t="shared" si="154"/>
        <v>120001</v>
      </c>
      <c r="K300" s="3">
        <f>_xlfn.XLOOKUP(D300,队伍中转!$C$7:$C$43,队伍中转!$A$7:$A$43)</f>
        <v>2229021</v>
      </c>
      <c r="L300" s="17" t="str">
        <f>_xlfn.XLOOKUP(D300,队伍中转!$C$7:$C$43,队伍中转!$AC$7:$AC$43)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1" spans="1:12" hidden="1" x14ac:dyDescent="0.15">
      <c r="A301" s="3" t="str">
        <f t="shared" si="144"/>
        <v>//100100092</v>
      </c>
      <c r="B301" s="3">
        <f t="shared" si="170"/>
        <v>100100092</v>
      </c>
      <c r="C301" s="3">
        <f t="shared" si="147"/>
        <v>1001</v>
      </c>
      <c r="D301" s="3" t="str">
        <f>D300</f>
        <v>正式2200分</v>
      </c>
      <c r="E301" s="3" t="str">
        <f>E300</f>
        <v>[2051,2200]</v>
      </c>
      <c r="F301" s="3" t="str">
        <f t="shared" si="156"/>
        <v>[-1,-1]</v>
      </c>
      <c r="G301" s="3" t="s">
        <v>389</v>
      </c>
      <c r="H301" s="3">
        <f t="shared" si="159"/>
        <v>10141019</v>
      </c>
      <c r="I301" s="3">
        <f t="shared" si="154"/>
        <v>110001</v>
      </c>
      <c r="J301" s="3">
        <f t="shared" si="154"/>
        <v>120001</v>
      </c>
      <c r="K301" s="3">
        <f>_xlfn.XLOOKUP(D301,队伍中转!$C$7:$C$43,队伍中转!$A$7:$A$43)</f>
        <v>2229021</v>
      </c>
      <c r="L301" s="17" t="str">
        <f>_xlfn.XLOOKUP(D301,队伍中转!$C$7:$C$43,队伍中转!$AC$7:$AC$43)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2" spans="1:12" hidden="1" x14ac:dyDescent="0.15">
      <c r="A302" s="3" t="str">
        <f t="shared" si="144"/>
        <v>//100100093</v>
      </c>
      <c r="B302" s="3">
        <f t="shared" si="170"/>
        <v>100100093</v>
      </c>
      <c r="C302" s="3">
        <f t="shared" si="147"/>
        <v>1001</v>
      </c>
      <c r="D302" s="3" t="str">
        <f t="shared" ref="D302" si="172">D301</f>
        <v>正式2200分</v>
      </c>
      <c r="E302" s="3" t="str">
        <f>E301</f>
        <v>[2051,2200]</v>
      </c>
      <c r="F302" s="3" t="str">
        <f t="shared" si="156"/>
        <v>[-1,-1]</v>
      </c>
      <c r="G302" s="3" t="s">
        <v>390</v>
      </c>
      <c r="H302" s="3">
        <f t="shared" si="159"/>
        <v>10141019</v>
      </c>
      <c r="I302" s="3">
        <f t="shared" si="154"/>
        <v>110001</v>
      </c>
      <c r="J302" s="3">
        <f t="shared" si="154"/>
        <v>120001</v>
      </c>
      <c r="K302" s="3">
        <f>_xlfn.XLOOKUP(D302,队伍中转!$C$7:$C$43,队伍中转!$A$7:$A$43)</f>
        <v>2229021</v>
      </c>
      <c r="L302" s="17" t="str">
        <f>_xlfn.XLOOKUP(D302,队伍中转!$C$7:$C$43,队伍中转!$AC$7:$AC$43)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3" spans="1:12" hidden="1" x14ac:dyDescent="0.15">
      <c r="A303" s="3" t="str">
        <f t="shared" si="144"/>
        <v>//100100094</v>
      </c>
      <c r="B303" s="3">
        <f t="shared" si="170"/>
        <v>100100094</v>
      </c>
      <c r="C303" s="3">
        <f t="shared" si="147"/>
        <v>1001</v>
      </c>
      <c r="D303" s="3" t="str">
        <f t="shared" ref="D303" si="173">D302</f>
        <v>正式2200分</v>
      </c>
      <c r="E303" s="3" t="str">
        <f>E302</f>
        <v>[2051,2200]</v>
      </c>
      <c r="F303" s="3" t="str">
        <f t="shared" si="156"/>
        <v>[-1,-1]</v>
      </c>
      <c r="G303" s="3" t="s">
        <v>391</v>
      </c>
      <c r="H303" s="3">
        <f t="shared" si="159"/>
        <v>10140101</v>
      </c>
      <c r="I303" s="3">
        <f t="shared" si="154"/>
        <v>110001</v>
      </c>
      <c r="J303" s="3">
        <f t="shared" si="154"/>
        <v>120001</v>
      </c>
      <c r="K303" s="3">
        <f>_xlfn.XLOOKUP(D303,队伍中转!$C$7:$C$43,队伍中转!$A$7:$A$43)</f>
        <v>2229021</v>
      </c>
      <c r="L303" s="17" t="str">
        <f>_xlfn.XLOOKUP(D303,队伍中转!$C$7:$C$43,队伍中转!$AC$7:$AC$43)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4" spans="1:12" hidden="1" x14ac:dyDescent="0.15">
      <c r="A304" s="3" t="str">
        <f t="shared" ref="A304:A367" si="174">"//"&amp;B304</f>
        <v>//100100095</v>
      </c>
      <c r="B304" s="3">
        <f t="shared" si="170"/>
        <v>100100095</v>
      </c>
      <c r="C304" s="3">
        <f t="shared" si="147"/>
        <v>1001</v>
      </c>
      <c r="D304" s="3" t="str">
        <f t="shared" ref="D304" si="175">D303</f>
        <v>正式2200分</v>
      </c>
      <c r="E304" s="3" t="str">
        <f>E303</f>
        <v>[2051,2200]</v>
      </c>
      <c r="F304" s="3" t="str">
        <f t="shared" si="156"/>
        <v>[-1,-1]</v>
      </c>
      <c r="G304" s="3" t="s">
        <v>392</v>
      </c>
      <c r="H304" s="3">
        <f t="shared" si="159"/>
        <v>10140103</v>
      </c>
      <c r="I304" s="3">
        <f t="shared" si="154"/>
        <v>110001</v>
      </c>
      <c r="J304" s="3">
        <f t="shared" si="154"/>
        <v>120001</v>
      </c>
      <c r="K304" s="3">
        <f>_xlfn.XLOOKUP(D304,队伍中转!$C$7:$C$43,队伍中转!$A$7:$A$43)</f>
        <v>2229021</v>
      </c>
      <c r="L304" s="17" t="str">
        <f>_xlfn.XLOOKUP(D304,队伍中转!$C$7:$C$43,队伍中转!$AC$7:$AC$43)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5" spans="1:12" hidden="1" x14ac:dyDescent="0.15">
      <c r="A305" s="3" t="str">
        <f t="shared" si="174"/>
        <v>//100100096</v>
      </c>
      <c r="B305" s="3">
        <f t="shared" si="170"/>
        <v>100100096</v>
      </c>
      <c r="C305" s="3">
        <f t="shared" ref="C305:C368" si="176">C304</f>
        <v>1001</v>
      </c>
      <c r="D305" s="3" t="s">
        <v>82</v>
      </c>
      <c r="E305" s="3" t="s">
        <v>43</v>
      </c>
      <c r="F305" s="3" t="str">
        <f t="shared" si="156"/>
        <v>[-1,-1]</v>
      </c>
      <c r="G305" s="3" t="s">
        <v>393</v>
      </c>
      <c r="H305" s="3">
        <f t="shared" si="159"/>
        <v>10140104</v>
      </c>
      <c r="I305" s="3">
        <f t="shared" si="154"/>
        <v>110001</v>
      </c>
      <c r="J305" s="3">
        <f t="shared" si="154"/>
        <v>120001</v>
      </c>
      <c r="K305" s="3">
        <f>_xlfn.XLOOKUP(D305,队伍中转!$C$7:$C$43,队伍中转!$A$7:$A$43)</f>
        <v>2229021</v>
      </c>
      <c r="L305" s="17" t="str">
        <f>_xlfn.XLOOKUP(D305,队伍中转!$C$7:$C$43,队伍中转!$AC$7:$AC$43)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6" spans="1:12" hidden="1" x14ac:dyDescent="0.15">
      <c r="A306" s="3" t="str">
        <f t="shared" si="174"/>
        <v>//100100097</v>
      </c>
      <c r="B306" s="3">
        <f t="shared" si="170"/>
        <v>100100097</v>
      </c>
      <c r="C306" s="3">
        <f t="shared" si="176"/>
        <v>1001</v>
      </c>
      <c r="D306" s="3" t="str">
        <f>D305</f>
        <v>正式2200分</v>
      </c>
      <c r="E306" s="3" t="str">
        <f>E305</f>
        <v>[2051,2200]</v>
      </c>
      <c r="F306" s="3" t="str">
        <f t="shared" si="156"/>
        <v>[-1,-1]</v>
      </c>
      <c r="G306" s="3" t="s">
        <v>394</v>
      </c>
      <c r="H306" s="3">
        <f t="shared" si="159"/>
        <v>10140105</v>
      </c>
      <c r="I306" s="3">
        <f t="shared" si="154"/>
        <v>110001</v>
      </c>
      <c r="J306" s="3">
        <f t="shared" si="154"/>
        <v>120001</v>
      </c>
      <c r="K306" s="3">
        <f>_xlfn.XLOOKUP(D306,队伍中转!$C$7:$C$43,队伍中转!$A$7:$A$43)</f>
        <v>2229021</v>
      </c>
      <c r="L306" s="17" t="str">
        <f>_xlfn.XLOOKUP(D306,队伍中转!$C$7:$C$43,队伍中转!$AC$7:$AC$43)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7" spans="1:12" hidden="1" x14ac:dyDescent="0.15">
      <c r="A307" s="3" t="str">
        <f t="shared" si="174"/>
        <v>//100100098</v>
      </c>
      <c r="B307" s="3">
        <f t="shared" si="170"/>
        <v>100100098</v>
      </c>
      <c r="C307" s="3">
        <f t="shared" si="176"/>
        <v>1001</v>
      </c>
      <c r="D307" s="3" t="str">
        <f t="shared" ref="D307:D309" si="177">D306</f>
        <v>正式2200分</v>
      </c>
      <c r="E307" s="3" t="str">
        <f>E306</f>
        <v>[2051,2200]</v>
      </c>
      <c r="F307" s="3" t="str">
        <f t="shared" si="156"/>
        <v>[-1,-1]</v>
      </c>
      <c r="G307" s="3" t="s">
        <v>395</v>
      </c>
      <c r="H307" s="3">
        <f t="shared" si="159"/>
        <v>10140106</v>
      </c>
      <c r="I307" s="3">
        <f t="shared" si="154"/>
        <v>110001</v>
      </c>
      <c r="J307" s="3">
        <f t="shared" si="154"/>
        <v>120001</v>
      </c>
      <c r="K307" s="3">
        <f>_xlfn.XLOOKUP(D307,队伍中转!$C$7:$C$43,队伍中转!$A$7:$A$43)</f>
        <v>2229021</v>
      </c>
      <c r="L307" s="17" t="str">
        <f>_xlfn.XLOOKUP(D307,队伍中转!$C$7:$C$43,队伍中转!$AC$7:$AC$43)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8" spans="1:12" hidden="1" x14ac:dyDescent="0.15">
      <c r="A308" s="3" t="str">
        <f t="shared" si="174"/>
        <v>//100100099</v>
      </c>
      <c r="B308" s="3">
        <f t="shared" si="170"/>
        <v>100100099</v>
      </c>
      <c r="C308" s="3">
        <f t="shared" si="176"/>
        <v>1001</v>
      </c>
      <c r="D308" s="3" t="str">
        <f t="shared" si="177"/>
        <v>正式2200分</v>
      </c>
      <c r="E308" s="3" t="str">
        <f>E307</f>
        <v>[2051,2200]</v>
      </c>
      <c r="F308" s="3" t="str">
        <f t="shared" si="156"/>
        <v>[-1,-1]</v>
      </c>
      <c r="G308" s="3" t="s">
        <v>396</v>
      </c>
      <c r="H308" s="3">
        <f t="shared" si="159"/>
        <v>10140108</v>
      </c>
      <c r="I308" s="3">
        <f t="shared" si="154"/>
        <v>110001</v>
      </c>
      <c r="J308" s="3">
        <f t="shared" si="154"/>
        <v>120001</v>
      </c>
      <c r="K308" s="3">
        <f>_xlfn.XLOOKUP(D308,队伍中转!$C$7:$C$43,队伍中转!$A$7:$A$43)</f>
        <v>2229021</v>
      </c>
      <c r="L308" s="17" t="str">
        <f>_xlfn.XLOOKUP(D308,队伍中转!$C$7:$C$43,队伍中转!$AC$7:$AC$43)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09" spans="1:12" hidden="1" x14ac:dyDescent="0.15">
      <c r="A309" s="3" t="str">
        <f t="shared" si="174"/>
        <v>//100100100</v>
      </c>
      <c r="B309" s="3">
        <f t="shared" si="170"/>
        <v>100100100</v>
      </c>
      <c r="C309" s="3">
        <f t="shared" si="176"/>
        <v>1001</v>
      </c>
      <c r="D309" s="3" t="str">
        <f t="shared" si="177"/>
        <v>正式2200分</v>
      </c>
      <c r="E309" s="3" t="str">
        <f>E308</f>
        <v>[2051,2200]</v>
      </c>
      <c r="F309" s="3" t="str">
        <f t="shared" si="156"/>
        <v>[-1,-1]</v>
      </c>
      <c r="G309" s="3" t="s">
        <v>397</v>
      </c>
      <c r="H309" s="3">
        <f t="shared" si="159"/>
        <v>10140109</v>
      </c>
      <c r="I309" s="3">
        <f t="shared" si="154"/>
        <v>110001</v>
      </c>
      <c r="J309" s="3">
        <f t="shared" si="154"/>
        <v>120001</v>
      </c>
      <c r="K309" s="3">
        <f>_xlfn.XLOOKUP(D309,队伍中转!$C$7:$C$43,队伍中转!$A$7:$A$43)</f>
        <v>2229021</v>
      </c>
      <c r="L309" s="17" t="str">
        <f>_xlfn.XLOOKUP(D309,队伍中转!$C$7:$C$43,队伍中转!$AC$7:$AC$43)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0" spans="1:12" hidden="1" x14ac:dyDescent="0.15">
      <c r="A310" s="3" t="str">
        <f t="shared" si="174"/>
        <v>//100100101</v>
      </c>
      <c r="B310" s="3">
        <f t="shared" si="170"/>
        <v>100100101</v>
      </c>
      <c r="C310" s="3">
        <f t="shared" si="176"/>
        <v>1001</v>
      </c>
      <c r="D310" s="3" t="s">
        <v>82</v>
      </c>
      <c r="E310" s="3" t="s">
        <v>43</v>
      </c>
      <c r="F310" s="3" t="str">
        <f t="shared" si="156"/>
        <v>[-1,-1]</v>
      </c>
      <c r="G310" s="3" t="s">
        <v>398</v>
      </c>
      <c r="H310" s="3">
        <f t="shared" si="159"/>
        <v>10140111</v>
      </c>
      <c r="I310" s="3">
        <f t="shared" si="154"/>
        <v>110001</v>
      </c>
      <c r="J310" s="3">
        <f t="shared" si="154"/>
        <v>120001</v>
      </c>
      <c r="K310" s="3">
        <f>_xlfn.XLOOKUP(D310,队伍中转!$C$7:$C$43,队伍中转!$A$7:$A$43)</f>
        <v>2229021</v>
      </c>
      <c r="L310" s="17" t="str">
        <f>_xlfn.XLOOKUP(D310,队伍中转!$C$7:$C$43,队伍中转!$AC$7:$AC$43)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1" spans="1:12" hidden="1" x14ac:dyDescent="0.15">
      <c r="A311" s="3" t="str">
        <f t="shared" si="174"/>
        <v>//100100102</v>
      </c>
      <c r="B311" s="3">
        <f t="shared" si="170"/>
        <v>100100102</v>
      </c>
      <c r="C311" s="3">
        <f t="shared" si="176"/>
        <v>1001</v>
      </c>
      <c r="D311" s="3" t="str">
        <f>D310</f>
        <v>正式2200分</v>
      </c>
      <c r="E311" s="3" t="str">
        <f>E310</f>
        <v>[2051,2200]</v>
      </c>
      <c r="F311" s="3" t="str">
        <f t="shared" si="156"/>
        <v>[-1,-1]</v>
      </c>
      <c r="G311" s="3" t="s">
        <v>399</v>
      </c>
      <c r="H311" s="3">
        <f t="shared" si="159"/>
        <v>10140113</v>
      </c>
      <c r="I311" s="3">
        <f t="shared" si="154"/>
        <v>110001</v>
      </c>
      <c r="J311" s="3">
        <f t="shared" si="154"/>
        <v>120001</v>
      </c>
      <c r="K311" s="3">
        <f>_xlfn.XLOOKUP(D311,队伍中转!$C$7:$C$43,队伍中转!$A$7:$A$43)</f>
        <v>2229021</v>
      </c>
      <c r="L311" s="17" t="str">
        <f>_xlfn.XLOOKUP(D311,队伍中转!$C$7:$C$43,队伍中转!$AC$7:$AC$43)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2" spans="1:12" hidden="1" x14ac:dyDescent="0.15">
      <c r="A312" s="3" t="str">
        <f t="shared" si="174"/>
        <v>//100100103</v>
      </c>
      <c r="B312" s="3">
        <f t="shared" si="170"/>
        <v>100100103</v>
      </c>
      <c r="C312" s="3">
        <f t="shared" si="176"/>
        <v>1001</v>
      </c>
      <c r="D312" s="3" t="str">
        <f t="shared" ref="D312:D314" si="178">D311</f>
        <v>正式2200分</v>
      </c>
      <c r="E312" s="3" t="str">
        <f>E311</f>
        <v>[2051,2200]</v>
      </c>
      <c r="F312" s="3" t="str">
        <f t="shared" si="156"/>
        <v>[-1,-1]</v>
      </c>
      <c r="G312" s="3" t="s">
        <v>400</v>
      </c>
      <c r="H312" s="3">
        <f t="shared" si="159"/>
        <v>10140115</v>
      </c>
      <c r="I312" s="3">
        <f t="shared" si="154"/>
        <v>110001</v>
      </c>
      <c r="J312" s="3">
        <f t="shared" si="154"/>
        <v>120001</v>
      </c>
      <c r="K312" s="3">
        <f>_xlfn.XLOOKUP(D312,队伍中转!$C$7:$C$43,队伍中转!$A$7:$A$43)</f>
        <v>2229021</v>
      </c>
      <c r="L312" s="17" t="str">
        <f>_xlfn.XLOOKUP(D312,队伍中转!$C$7:$C$43,队伍中转!$AC$7:$AC$43)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3" spans="1:12" hidden="1" x14ac:dyDescent="0.15">
      <c r="A313" s="3" t="str">
        <f t="shared" si="174"/>
        <v>//100100104</v>
      </c>
      <c r="B313" s="3">
        <f t="shared" si="170"/>
        <v>100100104</v>
      </c>
      <c r="C313" s="3">
        <f t="shared" si="176"/>
        <v>1001</v>
      </c>
      <c r="D313" s="3" t="str">
        <f t="shared" si="178"/>
        <v>正式2200分</v>
      </c>
      <c r="E313" s="3" t="str">
        <f>E312</f>
        <v>[2051,2200]</v>
      </c>
      <c r="F313" s="3" t="str">
        <f t="shared" si="156"/>
        <v>[-1,-1]</v>
      </c>
      <c r="G313" s="3" t="s">
        <v>401</v>
      </c>
      <c r="H313" s="3">
        <f t="shared" si="159"/>
        <v>10140116</v>
      </c>
      <c r="I313" s="3">
        <f t="shared" si="154"/>
        <v>110001</v>
      </c>
      <c r="J313" s="3">
        <f t="shared" si="154"/>
        <v>120001</v>
      </c>
      <c r="K313" s="3">
        <f>_xlfn.XLOOKUP(D313,队伍中转!$C$7:$C$43,队伍中转!$A$7:$A$43)</f>
        <v>2229021</v>
      </c>
      <c r="L313" s="17" t="str">
        <f>_xlfn.XLOOKUP(D313,队伍中转!$C$7:$C$43,队伍中转!$AC$7:$AC$43)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4" spans="1:12" hidden="1" x14ac:dyDescent="0.15">
      <c r="A314" s="3" t="str">
        <f t="shared" si="174"/>
        <v>//100100105</v>
      </c>
      <c r="B314" s="3">
        <f t="shared" si="170"/>
        <v>100100105</v>
      </c>
      <c r="C314" s="3">
        <f t="shared" si="176"/>
        <v>1001</v>
      </c>
      <c r="D314" s="3" t="str">
        <f t="shared" si="178"/>
        <v>正式2200分</v>
      </c>
      <c r="E314" s="3" t="str">
        <f>E313</f>
        <v>[2051,2200]</v>
      </c>
      <c r="F314" s="3" t="str">
        <f t="shared" si="156"/>
        <v>[-1,-1]</v>
      </c>
      <c r="G314" s="3" t="s">
        <v>402</v>
      </c>
      <c r="H314" s="3">
        <f t="shared" si="159"/>
        <v>10141001</v>
      </c>
      <c r="I314" s="3">
        <f t="shared" ref="I314:J377" si="179">I313</f>
        <v>110001</v>
      </c>
      <c r="J314" s="3">
        <f t="shared" si="179"/>
        <v>120001</v>
      </c>
      <c r="K314" s="3">
        <f>_xlfn.XLOOKUP(D314,队伍中转!$C$7:$C$43,队伍中转!$A$7:$A$43)</f>
        <v>2229021</v>
      </c>
      <c r="L314" s="17" t="str">
        <f>_xlfn.XLOOKUP(D314,队伍中转!$C$7:$C$43,队伍中转!$AC$7:$AC$43)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5" spans="1:12" hidden="1" x14ac:dyDescent="0.15">
      <c r="A315" s="3" t="str">
        <f t="shared" si="174"/>
        <v>//100100106</v>
      </c>
      <c r="B315" s="3">
        <f t="shared" si="170"/>
        <v>100100106</v>
      </c>
      <c r="C315" s="3">
        <f t="shared" si="176"/>
        <v>1001</v>
      </c>
      <c r="D315" s="3" t="s">
        <v>82</v>
      </c>
      <c r="E315" s="3" t="s">
        <v>43</v>
      </c>
      <c r="F315" s="3" t="str">
        <f t="shared" si="156"/>
        <v>[-1,-1]</v>
      </c>
      <c r="G315" s="3" t="s">
        <v>403</v>
      </c>
      <c r="H315" s="3">
        <f t="shared" si="159"/>
        <v>10141003</v>
      </c>
      <c r="I315" s="3">
        <f t="shared" si="179"/>
        <v>110001</v>
      </c>
      <c r="J315" s="3">
        <f t="shared" si="179"/>
        <v>120001</v>
      </c>
      <c r="K315" s="3">
        <f>_xlfn.XLOOKUP(D315,队伍中转!$C$7:$C$43,队伍中转!$A$7:$A$43)</f>
        <v>2229021</v>
      </c>
      <c r="L315" s="17" t="str">
        <f>_xlfn.XLOOKUP(D315,队伍中转!$C$7:$C$43,队伍中转!$AC$7:$AC$43)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6" spans="1:12" hidden="1" x14ac:dyDescent="0.15">
      <c r="A316" s="3" t="str">
        <f t="shared" si="174"/>
        <v>//100100107</v>
      </c>
      <c r="B316" s="3">
        <f t="shared" si="170"/>
        <v>100100107</v>
      </c>
      <c r="C316" s="3">
        <f t="shared" si="176"/>
        <v>1001</v>
      </c>
      <c r="D316" s="3" t="str">
        <f>D315</f>
        <v>正式2200分</v>
      </c>
      <c r="E316" s="3" t="str">
        <f>E315</f>
        <v>[2051,2200]</v>
      </c>
      <c r="F316" s="3" t="str">
        <f t="shared" si="156"/>
        <v>[-1,-1]</v>
      </c>
      <c r="G316" s="3" t="s">
        <v>404</v>
      </c>
      <c r="H316" s="3">
        <f t="shared" si="159"/>
        <v>10141006</v>
      </c>
      <c r="I316" s="3">
        <f t="shared" si="179"/>
        <v>110001</v>
      </c>
      <c r="J316" s="3">
        <f t="shared" si="179"/>
        <v>120001</v>
      </c>
      <c r="K316" s="3">
        <f>_xlfn.XLOOKUP(D316,队伍中转!$C$7:$C$43,队伍中转!$A$7:$A$43)</f>
        <v>2229021</v>
      </c>
      <c r="L316" s="17" t="str">
        <f>_xlfn.XLOOKUP(D316,队伍中转!$C$7:$C$43,队伍中转!$AC$7:$AC$43)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7" spans="1:12" hidden="1" x14ac:dyDescent="0.15">
      <c r="A317" s="3" t="str">
        <f t="shared" si="174"/>
        <v>//100100108</v>
      </c>
      <c r="B317" s="3">
        <f t="shared" si="170"/>
        <v>100100108</v>
      </c>
      <c r="C317" s="3">
        <f t="shared" si="176"/>
        <v>1001</v>
      </c>
      <c r="D317" s="3" t="str">
        <f t="shared" ref="D317:D319" si="180">D316</f>
        <v>正式2200分</v>
      </c>
      <c r="E317" s="3" t="str">
        <f>E316</f>
        <v>[2051,2200]</v>
      </c>
      <c r="F317" s="3" t="str">
        <f t="shared" ref="F317:F380" si="181">F316</f>
        <v>[-1,-1]</v>
      </c>
      <c r="G317" s="3" t="s">
        <v>405</v>
      </c>
      <c r="H317" s="3">
        <f t="shared" si="159"/>
        <v>10141008</v>
      </c>
      <c r="I317" s="3">
        <f t="shared" si="179"/>
        <v>110001</v>
      </c>
      <c r="J317" s="3">
        <f t="shared" si="179"/>
        <v>120001</v>
      </c>
      <c r="K317" s="3">
        <f>_xlfn.XLOOKUP(D317,队伍中转!$C$7:$C$43,队伍中转!$A$7:$A$43)</f>
        <v>2229021</v>
      </c>
      <c r="L317" s="17" t="str">
        <f>_xlfn.XLOOKUP(D317,队伍中转!$C$7:$C$43,队伍中转!$AC$7:$AC$43)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8" spans="1:12" hidden="1" x14ac:dyDescent="0.15">
      <c r="A318" s="3" t="str">
        <f t="shared" si="174"/>
        <v>//100100109</v>
      </c>
      <c r="B318" s="3">
        <f t="shared" si="170"/>
        <v>100100109</v>
      </c>
      <c r="C318" s="3">
        <f t="shared" si="176"/>
        <v>1001</v>
      </c>
      <c r="D318" s="3" t="str">
        <f t="shared" si="180"/>
        <v>正式2200分</v>
      </c>
      <c r="E318" s="3" t="str">
        <f>E317</f>
        <v>[2051,2200]</v>
      </c>
      <c r="F318" s="3" t="str">
        <f t="shared" si="181"/>
        <v>[-1,-1]</v>
      </c>
      <c r="G318" s="3" t="s">
        <v>406</v>
      </c>
      <c r="H318" s="3">
        <f t="shared" si="159"/>
        <v>10141009</v>
      </c>
      <c r="I318" s="3">
        <f t="shared" si="179"/>
        <v>110001</v>
      </c>
      <c r="J318" s="3">
        <f t="shared" si="179"/>
        <v>120001</v>
      </c>
      <c r="K318" s="3">
        <f>_xlfn.XLOOKUP(D318,队伍中转!$C$7:$C$43,队伍中转!$A$7:$A$43)</f>
        <v>2229021</v>
      </c>
      <c r="L318" s="17" t="str">
        <f>_xlfn.XLOOKUP(D318,队伍中转!$C$7:$C$43,队伍中转!$AC$7:$AC$43)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19" spans="1:12" hidden="1" x14ac:dyDescent="0.15">
      <c r="A319" s="3" t="str">
        <f t="shared" si="174"/>
        <v>//100100110</v>
      </c>
      <c r="B319" s="3">
        <f t="shared" si="170"/>
        <v>100100110</v>
      </c>
      <c r="C319" s="3">
        <f t="shared" si="176"/>
        <v>1001</v>
      </c>
      <c r="D319" s="3" t="str">
        <f t="shared" si="180"/>
        <v>正式2200分</v>
      </c>
      <c r="E319" s="3" t="str">
        <f>E318</f>
        <v>[2051,2200]</v>
      </c>
      <c r="F319" s="3" t="str">
        <f t="shared" si="181"/>
        <v>[-1,-1]</v>
      </c>
      <c r="G319" s="3" t="s">
        <v>407</v>
      </c>
      <c r="H319" s="3">
        <f t="shared" si="159"/>
        <v>10141011</v>
      </c>
      <c r="I319" s="3">
        <f t="shared" si="179"/>
        <v>110001</v>
      </c>
      <c r="J319" s="3">
        <f t="shared" si="179"/>
        <v>120001</v>
      </c>
      <c r="K319" s="3">
        <f>_xlfn.XLOOKUP(D319,队伍中转!$C$7:$C$43,队伍中转!$A$7:$A$43)</f>
        <v>2229021</v>
      </c>
      <c r="L319" s="17" t="str">
        <f>_xlfn.XLOOKUP(D319,队伍中转!$C$7:$C$43,队伍中转!$AC$7:$AC$43)</f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</row>
    <row r="320" spans="1:12" hidden="1" x14ac:dyDescent="0.15">
      <c r="A320" s="3" t="str">
        <f t="shared" si="174"/>
        <v>//100100111</v>
      </c>
      <c r="B320" s="3">
        <f t="shared" si="170"/>
        <v>100100111</v>
      </c>
      <c r="C320" s="3">
        <f t="shared" si="176"/>
        <v>1001</v>
      </c>
      <c r="D320" s="3" t="s">
        <v>83</v>
      </c>
      <c r="E320" s="3" t="s">
        <v>44</v>
      </c>
      <c r="F320" s="3" t="str">
        <f t="shared" si="181"/>
        <v>[-1,-1]</v>
      </c>
      <c r="G320" s="3" t="s">
        <v>408</v>
      </c>
      <c r="H320" s="3">
        <f t="shared" si="159"/>
        <v>10141015</v>
      </c>
      <c r="I320" s="3">
        <f t="shared" si="179"/>
        <v>110001</v>
      </c>
      <c r="J320" s="3">
        <f t="shared" si="179"/>
        <v>120001</v>
      </c>
      <c r="K320" s="3">
        <f>_xlfn.XLOOKUP(D320,队伍中转!$C$7:$C$43,队伍中转!$A$7:$A$43)</f>
        <v>2674825</v>
      </c>
      <c r="L320" s="17" t="str">
        <f>_xlfn.XLOOKUP(D320,队伍中转!$C$7:$C$43,队伍中转!$AC$7:$AC$43)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1" spans="1:12" hidden="1" x14ac:dyDescent="0.15">
      <c r="A321" s="3" t="str">
        <f t="shared" si="174"/>
        <v>//100100112</v>
      </c>
      <c r="B321" s="3">
        <f t="shared" si="170"/>
        <v>100100112</v>
      </c>
      <c r="C321" s="3">
        <f t="shared" si="176"/>
        <v>1001</v>
      </c>
      <c r="D321" s="3" t="str">
        <f>D320</f>
        <v>正式2350分</v>
      </c>
      <c r="E321" s="3" t="str">
        <f>E320</f>
        <v>[2201,2350]</v>
      </c>
      <c r="F321" s="3" t="str">
        <f t="shared" si="181"/>
        <v>[-1,-1]</v>
      </c>
      <c r="G321" s="3" t="s">
        <v>409</v>
      </c>
      <c r="H321" s="3">
        <f t="shared" si="159"/>
        <v>10141018</v>
      </c>
      <c r="I321" s="3">
        <f t="shared" si="179"/>
        <v>110001</v>
      </c>
      <c r="J321" s="3">
        <f t="shared" si="179"/>
        <v>120001</v>
      </c>
      <c r="K321" s="3">
        <f>_xlfn.XLOOKUP(D321,队伍中转!$C$7:$C$43,队伍中转!$A$7:$A$43)</f>
        <v>2674825</v>
      </c>
      <c r="L321" s="17" t="str">
        <f>_xlfn.XLOOKUP(D321,队伍中转!$C$7:$C$43,队伍中转!$AC$7:$AC$43)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2" spans="1:12" hidden="1" x14ac:dyDescent="0.15">
      <c r="A322" s="3" t="str">
        <f t="shared" si="174"/>
        <v>//100100113</v>
      </c>
      <c r="B322" s="3">
        <f t="shared" si="170"/>
        <v>100100113</v>
      </c>
      <c r="C322" s="3">
        <f t="shared" si="176"/>
        <v>1001</v>
      </c>
      <c r="D322" s="3" t="str">
        <f t="shared" ref="D322" si="182">D321</f>
        <v>正式2350分</v>
      </c>
      <c r="E322" s="3" t="str">
        <f>E321</f>
        <v>[2201,2350]</v>
      </c>
      <c r="F322" s="3" t="str">
        <f t="shared" si="181"/>
        <v>[-1,-1]</v>
      </c>
      <c r="G322" s="3" t="s">
        <v>410</v>
      </c>
      <c r="H322" s="3">
        <f t="shared" si="159"/>
        <v>10141019</v>
      </c>
      <c r="I322" s="3">
        <f t="shared" si="179"/>
        <v>110001</v>
      </c>
      <c r="J322" s="3">
        <f t="shared" si="179"/>
        <v>120001</v>
      </c>
      <c r="K322" s="3">
        <f>_xlfn.XLOOKUP(D322,队伍中转!$C$7:$C$43,队伍中转!$A$7:$A$43)</f>
        <v>2674825</v>
      </c>
      <c r="L322" s="17" t="str">
        <f>_xlfn.XLOOKUP(D322,队伍中转!$C$7:$C$43,队伍中转!$AC$7:$AC$43)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3" spans="1:12" hidden="1" x14ac:dyDescent="0.15">
      <c r="A323" s="3" t="str">
        <f t="shared" si="174"/>
        <v>//100100114</v>
      </c>
      <c r="B323" s="3">
        <f t="shared" si="170"/>
        <v>100100114</v>
      </c>
      <c r="C323" s="3">
        <f t="shared" si="176"/>
        <v>1001</v>
      </c>
      <c r="D323" s="3" t="str">
        <f t="shared" ref="D323" si="183">D322</f>
        <v>正式2350分</v>
      </c>
      <c r="E323" s="3" t="str">
        <f>E322</f>
        <v>[2201,2350]</v>
      </c>
      <c r="F323" s="3" t="str">
        <f t="shared" si="181"/>
        <v>[-1,-1]</v>
      </c>
      <c r="G323" s="3" t="s">
        <v>411</v>
      </c>
      <c r="H323" s="3">
        <f t="shared" si="159"/>
        <v>10141019</v>
      </c>
      <c r="I323" s="3">
        <f t="shared" si="179"/>
        <v>110001</v>
      </c>
      <c r="J323" s="3">
        <f t="shared" si="179"/>
        <v>120001</v>
      </c>
      <c r="K323" s="3">
        <f>_xlfn.XLOOKUP(D323,队伍中转!$C$7:$C$43,队伍中转!$A$7:$A$43)</f>
        <v>2674825</v>
      </c>
      <c r="L323" s="17" t="str">
        <f>_xlfn.XLOOKUP(D323,队伍中转!$C$7:$C$43,队伍中转!$AC$7:$AC$43)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4" spans="1:12" hidden="1" x14ac:dyDescent="0.15">
      <c r="A324" s="3" t="str">
        <f t="shared" si="174"/>
        <v>//100100115</v>
      </c>
      <c r="B324" s="3">
        <f t="shared" si="170"/>
        <v>100100115</v>
      </c>
      <c r="C324" s="3">
        <f t="shared" si="176"/>
        <v>1001</v>
      </c>
      <c r="D324" s="3" t="str">
        <f t="shared" ref="D324" si="184">D323</f>
        <v>正式2350分</v>
      </c>
      <c r="E324" s="3" t="str">
        <f>E323</f>
        <v>[2201,2350]</v>
      </c>
      <c r="F324" s="3" t="str">
        <f t="shared" si="181"/>
        <v>[-1,-1]</v>
      </c>
      <c r="G324" s="3" t="s">
        <v>412</v>
      </c>
      <c r="H324" s="3">
        <f t="shared" si="159"/>
        <v>10140101</v>
      </c>
      <c r="I324" s="3">
        <f t="shared" si="179"/>
        <v>110001</v>
      </c>
      <c r="J324" s="3">
        <f t="shared" si="179"/>
        <v>120001</v>
      </c>
      <c r="K324" s="3">
        <f>_xlfn.XLOOKUP(D324,队伍中转!$C$7:$C$43,队伍中转!$A$7:$A$43)</f>
        <v>2674825</v>
      </c>
      <c r="L324" s="17" t="str">
        <f>_xlfn.XLOOKUP(D324,队伍中转!$C$7:$C$43,队伍中转!$AC$7:$AC$43)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5" spans="1:12" hidden="1" x14ac:dyDescent="0.15">
      <c r="A325" s="3" t="str">
        <f t="shared" si="174"/>
        <v>//100100116</v>
      </c>
      <c r="B325" s="3">
        <f t="shared" si="170"/>
        <v>100100116</v>
      </c>
      <c r="C325" s="3">
        <f t="shared" si="176"/>
        <v>1001</v>
      </c>
      <c r="D325" s="3" t="s">
        <v>83</v>
      </c>
      <c r="E325" s="3" t="s">
        <v>44</v>
      </c>
      <c r="F325" s="3" t="str">
        <f t="shared" si="181"/>
        <v>[-1,-1]</v>
      </c>
      <c r="G325" s="3" t="s">
        <v>413</v>
      </c>
      <c r="H325" s="3">
        <f t="shared" si="159"/>
        <v>10140103</v>
      </c>
      <c r="I325" s="3">
        <f t="shared" si="179"/>
        <v>110001</v>
      </c>
      <c r="J325" s="3">
        <f t="shared" si="179"/>
        <v>120001</v>
      </c>
      <c r="K325" s="3">
        <f>_xlfn.XLOOKUP(D325,队伍中转!$C$7:$C$43,队伍中转!$A$7:$A$43)</f>
        <v>2674825</v>
      </c>
      <c r="L325" s="17" t="str">
        <f>_xlfn.XLOOKUP(D325,队伍中转!$C$7:$C$43,队伍中转!$AC$7:$AC$43)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6" spans="1:12" hidden="1" x14ac:dyDescent="0.15">
      <c r="A326" s="3" t="str">
        <f t="shared" si="174"/>
        <v>//100100117</v>
      </c>
      <c r="B326" s="3">
        <f t="shared" si="170"/>
        <v>100100117</v>
      </c>
      <c r="C326" s="3">
        <f t="shared" si="176"/>
        <v>1001</v>
      </c>
      <c r="D326" s="3" t="str">
        <f>D325</f>
        <v>正式2350分</v>
      </c>
      <c r="E326" s="3" t="str">
        <f>E325</f>
        <v>[2201,2350]</v>
      </c>
      <c r="F326" s="3" t="str">
        <f t="shared" si="181"/>
        <v>[-1,-1]</v>
      </c>
      <c r="G326" s="3" t="s">
        <v>414</v>
      </c>
      <c r="H326" s="3">
        <f t="shared" ref="H326:H389" si="185">H305</f>
        <v>10140104</v>
      </c>
      <c r="I326" s="3">
        <f t="shared" si="179"/>
        <v>110001</v>
      </c>
      <c r="J326" s="3">
        <f t="shared" si="179"/>
        <v>120001</v>
      </c>
      <c r="K326" s="3">
        <f>_xlfn.XLOOKUP(D326,队伍中转!$C$7:$C$43,队伍中转!$A$7:$A$43)</f>
        <v>2674825</v>
      </c>
      <c r="L326" s="17" t="str">
        <f>_xlfn.XLOOKUP(D326,队伍中转!$C$7:$C$43,队伍中转!$AC$7:$AC$43)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7" spans="1:12" hidden="1" x14ac:dyDescent="0.15">
      <c r="A327" s="3" t="str">
        <f t="shared" si="174"/>
        <v>//100100118</v>
      </c>
      <c r="B327" s="3">
        <f t="shared" si="170"/>
        <v>100100118</v>
      </c>
      <c r="C327" s="3">
        <f t="shared" si="176"/>
        <v>1001</v>
      </c>
      <c r="D327" s="3" t="str">
        <f t="shared" ref="D327:D329" si="186">D326</f>
        <v>正式2350分</v>
      </c>
      <c r="E327" s="3" t="str">
        <f>E326</f>
        <v>[2201,2350]</v>
      </c>
      <c r="F327" s="3" t="str">
        <f t="shared" si="181"/>
        <v>[-1,-1]</v>
      </c>
      <c r="G327" s="3" t="s">
        <v>415</v>
      </c>
      <c r="H327" s="3">
        <f t="shared" si="185"/>
        <v>10140105</v>
      </c>
      <c r="I327" s="3">
        <f t="shared" si="179"/>
        <v>110001</v>
      </c>
      <c r="J327" s="3">
        <f t="shared" si="179"/>
        <v>120001</v>
      </c>
      <c r="K327" s="3">
        <f>_xlfn.XLOOKUP(D327,队伍中转!$C$7:$C$43,队伍中转!$A$7:$A$43)</f>
        <v>2674825</v>
      </c>
      <c r="L327" s="17" t="str">
        <f>_xlfn.XLOOKUP(D327,队伍中转!$C$7:$C$43,队伍中转!$AC$7:$AC$43)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8" spans="1:12" hidden="1" x14ac:dyDescent="0.15">
      <c r="A328" s="3" t="str">
        <f t="shared" si="174"/>
        <v>//100100119</v>
      </c>
      <c r="B328" s="3">
        <f t="shared" si="170"/>
        <v>100100119</v>
      </c>
      <c r="C328" s="3">
        <f t="shared" si="176"/>
        <v>1001</v>
      </c>
      <c r="D328" s="3" t="str">
        <f t="shared" si="186"/>
        <v>正式2350分</v>
      </c>
      <c r="E328" s="3" t="str">
        <f>E327</f>
        <v>[2201,2350]</v>
      </c>
      <c r="F328" s="3" t="str">
        <f t="shared" si="181"/>
        <v>[-1,-1]</v>
      </c>
      <c r="G328" s="3" t="s">
        <v>416</v>
      </c>
      <c r="H328" s="3">
        <f t="shared" si="185"/>
        <v>10140106</v>
      </c>
      <c r="I328" s="3">
        <f t="shared" si="179"/>
        <v>110001</v>
      </c>
      <c r="J328" s="3">
        <f t="shared" si="179"/>
        <v>120001</v>
      </c>
      <c r="K328" s="3">
        <f>_xlfn.XLOOKUP(D328,队伍中转!$C$7:$C$43,队伍中转!$A$7:$A$43)</f>
        <v>2674825</v>
      </c>
      <c r="L328" s="17" t="str">
        <f>_xlfn.XLOOKUP(D328,队伍中转!$C$7:$C$43,队伍中转!$AC$7:$AC$43)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29" spans="1:12" hidden="1" x14ac:dyDescent="0.15">
      <c r="A329" s="3" t="str">
        <f t="shared" si="174"/>
        <v>//100100120</v>
      </c>
      <c r="B329" s="3">
        <f t="shared" si="170"/>
        <v>100100120</v>
      </c>
      <c r="C329" s="3">
        <f t="shared" si="176"/>
        <v>1001</v>
      </c>
      <c r="D329" s="3" t="str">
        <f t="shared" si="186"/>
        <v>正式2350分</v>
      </c>
      <c r="E329" s="3" t="str">
        <f>E328</f>
        <v>[2201,2350]</v>
      </c>
      <c r="F329" s="3" t="str">
        <f t="shared" si="181"/>
        <v>[-1,-1]</v>
      </c>
      <c r="G329" s="3" t="s">
        <v>417</v>
      </c>
      <c r="H329" s="3">
        <f t="shared" si="185"/>
        <v>10140108</v>
      </c>
      <c r="I329" s="3">
        <f t="shared" si="179"/>
        <v>110001</v>
      </c>
      <c r="J329" s="3">
        <f t="shared" si="179"/>
        <v>120001</v>
      </c>
      <c r="K329" s="3">
        <f>_xlfn.XLOOKUP(D329,队伍中转!$C$7:$C$43,队伍中转!$A$7:$A$43)</f>
        <v>2674825</v>
      </c>
      <c r="L329" s="17" t="str">
        <f>_xlfn.XLOOKUP(D329,队伍中转!$C$7:$C$43,队伍中转!$AC$7:$AC$43)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0" spans="1:12" hidden="1" x14ac:dyDescent="0.15">
      <c r="A330" s="3" t="str">
        <f t="shared" si="174"/>
        <v>//100100121</v>
      </c>
      <c r="B330" s="3">
        <f t="shared" si="170"/>
        <v>100100121</v>
      </c>
      <c r="C330" s="3">
        <f t="shared" si="176"/>
        <v>1001</v>
      </c>
      <c r="D330" s="3" t="s">
        <v>83</v>
      </c>
      <c r="E330" s="3" t="s">
        <v>44</v>
      </c>
      <c r="F330" s="3" t="str">
        <f t="shared" si="181"/>
        <v>[-1,-1]</v>
      </c>
      <c r="G330" s="3" t="s">
        <v>418</v>
      </c>
      <c r="H330" s="3">
        <f t="shared" si="185"/>
        <v>10140109</v>
      </c>
      <c r="I330" s="3">
        <f t="shared" si="179"/>
        <v>110001</v>
      </c>
      <c r="J330" s="3">
        <f t="shared" si="179"/>
        <v>120001</v>
      </c>
      <c r="K330" s="3">
        <f>_xlfn.XLOOKUP(D330,队伍中转!$C$7:$C$43,队伍中转!$A$7:$A$43)</f>
        <v>2674825</v>
      </c>
      <c r="L330" s="17" t="str">
        <f>_xlfn.XLOOKUP(D330,队伍中转!$C$7:$C$43,队伍中转!$AC$7:$AC$43)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1" spans="1:12" hidden="1" x14ac:dyDescent="0.15">
      <c r="A331" s="3" t="str">
        <f t="shared" si="174"/>
        <v>//100100122</v>
      </c>
      <c r="B331" s="3">
        <f t="shared" si="170"/>
        <v>100100122</v>
      </c>
      <c r="C331" s="3">
        <f t="shared" si="176"/>
        <v>1001</v>
      </c>
      <c r="D331" s="3" t="str">
        <f>D330</f>
        <v>正式2350分</v>
      </c>
      <c r="E331" s="3" t="str">
        <f>E330</f>
        <v>[2201,2350]</v>
      </c>
      <c r="F331" s="3" t="str">
        <f t="shared" si="181"/>
        <v>[-1,-1]</v>
      </c>
      <c r="G331" s="3" t="s">
        <v>419</v>
      </c>
      <c r="H331" s="3">
        <f t="shared" si="185"/>
        <v>10140111</v>
      </c>
      <c r="I331" s="3">
        <f t="shared" si="179"/>
        <v>110001</v>
      </c>
      <c r="J331" s="3">
        <f t="shared" si="179"/>
        <v>120001</v>
      </c>
      <c r="K331" s="3">
        <f>_xlfn.XLOOKUP(D331,队伍中转!$C$7:$C$43,队伍中转!$A$7:$A$43)</f>
        <v>2674825</v>
      </c>
      <c r="L331" s="17" t="str">
        <f>_xlfn.XLOOKUP(D331,队伍中转!$C$7:$C$43,队伍中转!$AC$7:$AC$43)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2" spans="1:12" hidden="1" x14ac:dyDescent="0.15">
      <c r="A332" s="3" t="str">
        <f t="shared" si="174"/>
        <v>//100100123</v>
      </c>
      <c r="B332" s="3">
        <f t="shared" si="170"/>
        <v>100100123</v>
      </c>
      <c r="C332" s="3">
        <f t="shared" si="176"/>
        <v>1001</v>
      </c>
      <c r="D332" s="3" t="str">
        <f t="shared" ref="D332:D334" si="187">D331</f>
        <v>正式2350分</v>
      </c>
      <c r="E332" s="3" t="str">
        <f>E331</f>
        <v>[2201,2350]</v>
      </c>
      <c r="F332" s="3" t="str">
        <f t="shared" si="181"/>
        <v>[-1,-1]</v>
      </c>
      <c r="G332" s="3" t="s">
        <v>420</v>
      </c>
      <c r="H332" s="3">
        <f t="shared" si="185"/>
        <v>10140113</v>
      </c>
      <c r="I332" s="3">
        <f t="shared" si="179"/>
        <v>110001</v>
      </c>
      <c r="J332" s="3">
        <f t="shared" si="179"/>
        <v>120001</v>
      </c>
      <c r="K332" s="3">
        <f>_xlfn.XLOOKUP(D332,队伍中转!$C$7:$C$43,队伍中转!$A$7:$A$43)</f>
        <v>2674825</v>
      </c>
      <c r="L332" s="17" t="str">
        <f>_xlfn.XLOOKUP(D332,队伍中转!$C$7:$C$43,队伍中转!$AC$7:$AC$43)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3" spans="1:12" hidden="1" x14ac:dyDescent="0.15">
      <c r="A333" s="3" t="str">
        <f t="shared" si="174"/>
        <v>//100100124</v>
      </c>
      <c r="B333" s="3">
        <f t="shared" si="170"/>
        <v>100100124</v>
      </c>
      <c r="C333" s="3">
        <f t="shared" si="176"/>
        <v>1001</v>
      </c>
      <c r="D333" s="3" t="str">
        <f t="shared" si="187"/>
        <v>正式2350分</v>
      </c>
      <c r="E333" s="3" t="str">
        <f>E332</f>
        <v>[2201,2350]</v>
      </c>
      <c r="F333" s="3" t="str">
        <f t="shared" si="181"/>
        <v>[-1,-1]</v>
      </c>
      <c r="G333" s="3" t="s">
        <v>421</v>
      </c>
      <c r="H333" s="3">
        <f t="shared" si="185"/>
        <v>10140115</v>
      </c>
      <c r="I333" s="3">
        <f t="shared" si="179"/>
        <v>110001</v>
      </c>
      <c r="J333" s="3">
        <f t="shared" si="179"/>
        <v>120001</v>
      </c>
      <c r="K333" s="3">
        <f>_xlfn.XLOOKUP(D333,队伍中转!$C$7:$C$43,队伍中转!$A$7:$A$43)</f>
        <v>2674825</v>
      </c>
      <c r="L333" s="17" t="str">
        <f>_xlfn.XLOOKUP(D333,队伍中转!$C$7:$C$43,队伍中转!$AC$7:$AC$43)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4" spans="1:12" hidden="1" x14ac:dyDescent="0.15">
      <c r="A334" s="3" t="str">
        <f t="shared" si="174"/>
        <v>//100100125</v>
      </c>
      <c r="B334" s="3">
        <f t="shared" si="170"/>
        <v>100100125</v>
      </c>
      <c r="C334" s="3">
        <f t="shared" si="176"/>
        <v>1001</v>
      </c>
      <c r="D334" s="3" t="str">
        <f t="shared" si="187"/>
        <v>正式2350分</v>
      </c>
      <c r="E334" s="3" t="str">
        <f>E333</f>
        <v>[2201,2350]</v>
      </c>
      <c r="F334" s="3" t="str">
        <f t="shared" si="181"/>
        <v>[-1,-1]</v>
      </c>
      <c r="G334" s="3" t="s">
        <v>422</v>
      </c>
      <c r="H334" s="3">
        <f t="shared" si="185"/>
        <v>10140116</v>
      </c>
      <c r="I334" s="3">
        <f t="shared" si="179"/>
        <v>110001</v>
      </c>
      <c r="J334" s="3">
        <f t="shared" si="179"/>
        <v>120001</v>
      </c>
      <c r="K334" s="3">
        <f>_xlfn.XLOOKUP(D334,队伍中转!$C$7:$C$43,队伍中转!$A$7:$A$43)</f>
        <v>2674825</v>
      </c>
      <c r="L334" s="17" t="str">
        <f>_xlfn.XLOOKUP(D334,队伍中转!$C$7:$C$43,队伍中转!$AC$7:$AC$43)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5" spans="1:12" hidden="1" x14ac:dyDescent="0.15">
      <c r="A335" s="3" t="str">
        <f t="shared" si="174"/>
        <v>//100100126</v>
      </c>
      <c r="B335" s="3">
        <f t="shared" si="170"/>
        <v>100100126</v>
      </c>
      <c r="C335" s="3">
        <f t="shared" si="176"/>
        <v>1001</v>
      </c>
      <c r="D335" s="3" t="s">
        <v>83</v>
      </c>
      <c r="E335" s="3" t="s">
        <v>44</v>
      </c>
      <c r="F335" s="3" t="str">
        <f t="shared" si="181"/>
        <v>[-1,-1]</v>
      </c>
      <c r="G335" s="3" t="s">
        <v>423</v>
      </c>
      <c r="H335" s="3">
        <f t="shared" si="185"/>
        <v>10141001</v>
      </c>
      <c r="I335" s="3">
        <f t="shared" si="179"/>
        <v>110001</v>
      </c>
      <c r="J335" s="3">
        <f t="shared" si="179"/>
        <v>120001</v>
      </c>
      <c r="K335" s="3">
        <f>_xlfn.XLOOKUP(D335,队伍中转!$C$7:$C$43,队伍中转!$A$7:$A$43)</f>
        <v>2674825</v>
      </c>
      <c r="L335" s="17" t="str">
        <f>_xlfn.XLOOKUP(D335,队伍中转!$C$7:$C$43,队伍中转!$AC$7:$AC$43)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6" spans="1:12" hidden="1" x14ac:dyDescent="0.15">
      <c r="A336" s="3" t="str">
        <f t="shared" si="174"/>
        <v>//100100127</v>
      </c>
      <c r="B336" s="3">
        <f t="shared" si="170"/>
        <v>100100127</v>
      </c>
      <c r="C336" s="3">
        <f t="shared" si="176"/>
        <v>1001</v>
      </c>
      <c r="D336" s="3" t="str">
        <f>D335</f>
        <v>正式2350分</v>
      </c>
      <c r="E336" s="3" t="str">
        <f>E335</f>
        <v>[2201,2350]</v>
      </c>
      <c r="F336" s="3" t="str">
        <f t="shared" si="181"/>
        <v>[-1,-1]</v>
      </c>
      <c r="G336" s="3" t="s">
        <v>424</v>
      </c>
      <c r="H336" s="3">
        <f t="shared" si="185"/>
        <v>10141003</v>
      </c>
      <c r="I336" s="3">
        <f t="shared" si="179"/>
        <v>110001</v>
      </c>
      <c r="J336" s="3">
        <f t="shared" si="179"/>
        <v>120001</v>
      </c>
      <c r="K336" s="3">
        <f>_xlfn.XLOOKUP(D336,队伍中转!$C$7:$C$43,队伍中转!$A$7:$A$43)</f>
        <v>2674825</v>
      </c>
      <c r="L336" s="17" t="str">
        <f>_xlfn.XLOOKUP(D336,队伍中转!$C$7:$C$43,队伍中转!$AC$7:$AC$43)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7" spans="1:12" hidden="1" x14ac:dyDescent="0.15">
      <c r="A337" s="3" t="str">
        <f t="shared" si="174"/>
        <v>//100100128</v>
      </c>
      <c r="B337" s="3">
        <f t="shared" si="170"/>
        <v>100100128</v>
      </c>
      <c r="C337" s="3">
        <f t="shared" si="176"/>
        <v>1001</v>
      </c>
      <c r="D337" s="3" t="str">
        <f t="shared" ref="D337:D339" si="188">D336</f>
        <v>正式2350分</v>
      </c>
      <c r="E337" s="3" t="str">
        <f>E336</f>
        <v>[2201,2350]</v>
      </c>
      <c r="F337" s="3" t="str">
        <f t="shared" si="181"/>
        <v>[-1,-1]</v>
      </c>
      <c r="G337" s="3" t="s">
        <v>425</v>
      </c>
      <c r="H337" s="3">
        <f t="shared" si="185"/>
        <v>10141006</v>
      </c>
      <c r="I337" s="3">
        <f t="shared" si="179"/>
        <v>110001</v>
      </c>
      <c r="J337" s="3">
        <f t="shared" si="179"/>
        <v>120001</v>
      </c>
      <c r="K337" s="3">
        <f>_xlfn.XLOOKUP(D337,队伍中转!$C$7:$C$43,队伍中转!$A$7:$A$43)</f>
        <v>2674825</v>
      </c>
      <c r="L337" s="17" t="str">
        <f>_xlfn.XLOOKUP(D337,队伍中转!$C$7:$C$43,队伍中转!$AC$7:$AC$43)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8" spans="1:12" hidden="1" x14ac:dyDescent="0.15">
      <c r="A338" s="3" t="str">
        <f t="shared" si="174"/>
        <v>//100100129</v>
      </c>
      <c r="B338" s="3">
        <f t="shared" si="170"/>
        <v>100100129</v>
      </c>
      <c r="C338" s="3">
        <f t="shared" si="176"/>
        <v>1001</v>
      </c>
      <c r="D338" s="3" t="str">
        <f t="shared" si="188"/>
        <v>正式2350分</v>
      </c>
      <c r="E338" s="3" t="str">
        <f>E337</f>
        <v>[2201,2350]</v>
      </c>
      <c r="F338" s="3" t="str">
        <f t="shared" si="181"/>
        <v>[-1,-1]</v>
      </c>
      <c r="G338" s="3" t="s">
        <v>426</v>
      </c>
      <c r="H338" s="3">
        <f t="shared" si="185"/>
        <v>10141008</v>
      </c>
      <c r="I338" s="3">
        <f t="shared" si="179"/>
        <v>110001</v>
      </c>
      <c r="J338" s="3">
        <f t="shared" si="179"/>
        <v>120001</v>
      </c>
      <c r="K338" s="3">
        <f>_xlfn.XLOOKUP(D338,队伍中转!$C$7:$C$43,队伍中转!$A$7:$A$43)</f>
        <v>2674825</v>
      </c>
      <c r="L338" s="17" t="str">
        <f>_xlfn.XLOOKUP(D338,队伍中转!$C$7:$C$43,队伍中转!$AC$7:$AC$43)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39" spans="1:12" hidden="1" x14ac:dyDescent="0.15">
      <c r="A339" s="3" t="str">
        <f t="shared" si="174"/>
        <v>//100100130</v>
      </c>
      <c r="B339" s="3">
        <f t="shared" si="170"/>
        <v>100100130</v>
      </c>
      <c r="C339" s="3">
        <f t="shared" si="176"/>
        <v>1001</v>
      </c>
      <c r="D339" s="3" t="str">
        <f t="shared" si="188"/>
        <v>正式2350分</v>
      </c>
      <c r="E339" s="3" t="str">
        <f>E338</f>
        <v>[2201,2350]</v>
      </c>
      <c r="F339" s="3" t="str">
        <f t="shared" si="181"/>
        <v>[-1,-1]</v>
      </c>
      <c r="G339" s="3" t="s">
        <v>427</v>
      </c>
      <c r="H339" s="3">
        <f t="shared" si="185"/>
        <v>10141009</v>
      </c>
      <c r="I339" s="3">
        <f t="shared" si="179"/>
        <v>110001</v>
      </c>
      <c r="J339" s="3">
        <f t="shared" si="179"/>
        <v>120001</v>
      </c>
      <c r="K339" s="3">
        <f>_xlfn.XLOOKUP(D339,队伍中转!$C$7:$C$43,队伍中转!$A$7:$A$43)</f>
        <v>2674825</v>
      </c>
      <c r="L339" s="17" t="str">
        <f>_xlfn.XLOOKUP(D339,队伍中转!$C$7:$C$43,队伍中转!$AC$7:$AC$43)</f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</row>
    <row r="340" spans="1:12" hidden="1" x14ac:dyDescent="0.15">
      <c r="A340" s="3" t="str">
        <f t="shared" si="174"/>
        <v>//100100131</v>
      </c>
      <c r="B340" s="3">
        <f t="shared" si="170"/>
        <v>100100131</v>
      </c>
      <c r="C340" s="3">
        <f t="shared" si="176"/>
        <v>1001</v>
      </c>
      <c r="D340" s="3" t="s">
        <v>84</v>
      </c>
      <c r="E340" s="3" t="s">
        <v>45</v>
      </c>
      <c r="F340" s="3" t="str">
        <f t="shared" si="181"/>
        <v>[-1,-1]</v>
      </c>
      <c r="G340" s="3" t="s">
        <v>428</v>
      </c>
      <c r="H340" s="3">
        <f t="shared" si="185"/>
        <v>10141011</v>
      </c>
      <c r="I340" s="3">
        <f t="shared" si="179"/>
        <v>110001</v>
      </c>
      <c r="J340" s="3">
        <f t="shared" si="179"/>
        <v>120001</v>
      </c>
      <c r="K340" s="3">
        <f>_xlfn.XLOOKUP(D340,队伍中转!$C$7:$C$43,队伍中转!$A$7:$A$43)</f>
        <v>3209790</v>
      </c>
      <c r="L340" s="17" t="str">
        <f>_xlfn.XLOOKUP(D340,队伍中转!$C$7:$C$43,队伍中转!$AC$7:$AC$43)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1" spans="1:12" hidden="1" x14ac:dyDescent="0.15">
      <c r="A341" s="3" t="str">
        <f t="shared" si="174"/>
        <v>//100100132</v>
      </c>
      <c r="B341" s="3">
        <f t="shared" si="170"/>
        <v>100100132</v>
      </c>
      <c r="C341" s="3">
        <f t="shared" si="176"/>
        <v>1001</v>
      </c>
      <c r="D341" s="3" t="str">
        <f>D340</f>
        <v>正式2500分</v>
      </c>
      <c r="E341" s="3" t="str">
        <f>E340</f>
        <v>[2351,2500]</v>
      </c>
      <c r="F341" s="3" t="str">
        <f t="shared" si="181"/>
        <v>[-1,-1]</v>
      </c>
      <c r="G341" s="3" t="s">
        <v>429</v>
      </c>
      <c r="H341" s="3">
        <f t="shared" si="185"/>
        <v>10141015</v>
      </c>
      <c r="I341" s="3">
        <f t="shared" si="179"/>
        <v>110001</v>
      </c>
      <c r="J341" s="3">
        <f t="shared" si="179"/>
        <v>120001</v>
      </c>
      <c r="K341" s="3">
        <f>_xlfn.XLOOKUP(D341,队伍中转!$C$7:$C$43,队伍中转!$A$7:$A$43)</f>
        <v>3209790</v>
      </c>
      <c r="L341" s="17" t="str">
        <f>_xlfn.XLOOKUP(D341,队伍中转!$C$7:$C$43,队伍中转!$AC$7:$AC$43)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2" spans="1:12" hidden="1" x14ac:dyDescent="0.15">
      <c r="A342" s="3" t="str">
        <f t="shared" si="174"/>
        <v>//100100133</v>
      </c>
      <c r="B342" s="3">
        <f t="shared" si="170"/>
        <v>100100133</v>
      </c>
      <c r="C342" s="3">
        <f t="shared" si="176"/>
        <v>1001</v>
      </c>
      <c r="D342" s="3" t="str">
        <f t="shared" ref="D342" si="189">D341</f>
        <v>正式2500分</v>
      </c>
      <c r="E342" s="3" t="str">
        <f>E341</f>
        <v>[2351,2500]</v>
      </c>
      <c r="F342" s="3" t="str">
        <f t="shared" si="181"/>
        <v>[-1,-1]</v>
      </c>
      <c r="G342" s="3" t="s">
        <v>430</v>
      </c>
      <c r="H342" s="3">
        <f t="shared" si="185"/>
        <v>10141018</v>
      </c>
      <c r="I342" s="3">
        <f t="shared" si="179"/>
        <v>110001</v>
      </c>
      <c r="J342" s="3">
        <f t="shared" si="179"/>
        <v>120001</v>
      </c>
      <c r="K342" s="3">
        <f>_xlfn.XLOOKUP(D342,队伍中转!$C$7:$C$43,队伍中转!$A$7:$A$43)</f>
        <v>3209790</v>
      </c>
      <c r="L342" s="17" t="str">
        <f>_xlfn.XLOOKUP(D342,队伍中转!$C$7:$C$43,队伍中转!$AC$7:$AC$43)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3" spans="1:12" hidden="1" x14ac:dyDescent="0.15">
      <c r="A343" s="3" t="str">
        <f t="shared" si="174"/>
        <v>//100100134</v>
      </c>
      <c r="B343" s="3">
        <f t="shared" si="170"/>
        <v>100100134</v>
      </c>
      <c r="C343" s="3">
        <f t="shared" si="176"/>
        <v>1001</v>
      </c>
      <c r="D343" s="3" t="str">
        <f t="shared" ref="D343" si="190">D342</f>
        <v>正式2500分</v>
      </c>
      <c r="E343" s="3" t="str">
        <f>E342</f>
        <v>[2351,2500]</v>
      </c>
      <c r="F343" s="3" t="str">
        <f t="shared" si="181"/>
        <v>[-1,-1]</v>
      </c>
      <c r="G343" s="3" t="s">
        <v>431</v>
      </c>
      <c r="H343" s="3">
        <f t="shared" si="185"/>
        <v>10141019</v>
      </c>
      <c r="I343" s="3">
        <f t="shared" si="179"/>
        <v>110001</v>
      </c>
      <c r="J343" s="3">
        <f t="shared" si="179"/>
        <v>120001</v>
      </c>
      <c r="K343" s="3">
        <f>_xlfn.XLOOKUP(D343,队伍中转!$C$7:$C$43,队伍中转!$A$7:$A$43)</f>
        <v>3209790</v>
      </c>
      <c r="L343" s="17" t="str">
        <f>_xlfn.XLOOKUP(D343,队伍中转!$C$7:$C$43,队伍中转!$AC$7:$AC$43)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4" spans="1:12" hidden="1" x14ac:dyDescent="0.15">
      <c r="A344" s="3" t="str">
        <f t="shared" si="174"/>
        <v>//100100135</v>
      </c>
      <c r="B344" s="3">
        <f t="shared" si="170"/>
        <v>100100135</v>
      </c>
      <c r="C344" s="3">
        <f t="shared" si="176"/>
        <v>1001</v>
      </c>
      <c r="D344" s="3" t="str">
        <f t="shared" ref="D344" si="191">D343</f>
        <v>正式2500分</v>
      </c>
      <c r="E344" s="3" t="str">
        <f>E343</f>
        <v>[2351,2500]</v>
      </c>
      <c r="F344" s="3" t="str">
        <f t="shared" si="181"/>
        <v>[-1,-1]</v>
      </c>
      <c r="G344" s="3" t="s">
        <v>432</v>
      </c>
      <c r="H344" s="3">
        <f t="shared" si="185"/>
        <v>10141019</v>
      </c>
      <c r="I344" s="3">
        <f t="shared" si="179"/>
        <v>110001</v>
      </c>
      <c r="J344" s="3">
        <f t="shared" si="179"/>
        <v>120001</v>
      </c>
      <c r="K344" s="3">
        <f>_xlfn.XLOOKUP(D344,队伍中转!$C$7:$C$43,队伍中转!$A$7:$A$43)</f>
        <v>3209790</v>
      </c>
      <c r="L344" s="17" t="str">
        <f>_xlfn.XLOOKUP(D344,队伍中转!$C$7:$C$43,队伍中转!$AC$7:$AC$43)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5" spans="1:12" hidden="1" x14ac:dyDescent="0.15">
      <c r="A345" s="3" t="str">
        <f t="shared" si="174"/>
        <v>//100100136</v>
      </c>
      <c r="B345" s="3">
        <f t="shared" si="170"/>
        <v>100100136</v>
      </c>
      <c r="C345" s="3">
        <f t="shared" si="176"/>
        <v>1001</v>
      </c>
      <c r="D345" s="3" t="s">
        <v>84</v>
      </c>
      <c r="E345" s="3" t="s">
        <v>45</v>
      </c>
      <c r="F345" s="3" t="str">
        <f t="shared" si="181"/>
        <v>[-1,-1]</v>
      </c>
      <c r="G345" s="3" t="s">
        <v>433</v>
      </c>
      <c r="H345" s="3">
        <f t="shared" si="185"/>
        <v>10140101</v>
      </c>
      <c r="I345" s="3">
        <f t="shared" si="179"/>
        <v>110001</v>
      </c>
      <c r="J345" s="3">
        <f t="shared" si="179"/>
        <v>120001</v>
      </c>
      <c r="K345" s="3">
        <f>_xlfn.XLOOKUP(D345,队伍中转!$C$7:$C$43,队伍中转!$A$7:$A$43)</f>
        <v>3209790</v>
      </c>
      <c r="L345" s="17" t="str">
        <f>_xlfn.XLOOKUP(D345,队伍中转!$C$7:$C$43,队伍中转!$AC$7:$AC$43)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6" spans="1:12" hidden="1" x14ac:dyDescent="0.15">
      <c r="A346" s="3" t="str">
        <f t="shared" si="174"/>
        <v>//100100137</v>
      </c>
      <c r="B346" s="3">
        <f t="shared" si="170"/>
        <v>100100137</v>
      </c>
      <c r="C346" s="3">
        <f t="shared" si="176"/>
        <v>1001</v>
      </c>
      <c r="D346" s="3" t="str">
        <f>D345</f>
        <v>正式2500分</v>
      </c>
      <c r="E346" s="3" t="str">
        <f>E345</f>
        <v>[2351,2500]</v>
      </c>
      <c r="F346" s="3" t="str">
        <f t="shared" si="181"/>
        <v>[-1,-1]</v>
      </c>
      <c r="G346" s="3" t="s">
        <v>434</v>
      </c>
      <c r="H346" s="3">
        <f t="shared" si="185"/>
        <v>10140103</v>
      </c>
      <c r="I346" s="3">
        <f t="shared" si="179"/>
        <v>110001</v>
      </c>
      <c r="J346" s="3">
        <f t="shared" si="179"/>
        <v>120001</v>
      </c>
      <c r="K346" s="3">
        <f>_xlfn.XLOOKUP(D346,队伍中转!$C$7:$C$43,队伍中转!$A$7:$A$43)</f>
        <v>3209790</v>
      </c>
      <c r="L346" s="17" t="str">
        <f>_xlfn.XLOOKUP(D346,队伍中转!$C$7:$C$43,队伍中转!$AC$7:$AC$43)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7" spans="1:12" hidden="1" x14ac:dyDescent="0.15">
      <c r="A347" s="3" t="str">
        <f t="shared" si="174"/>
        <v>//100100138</v>
      </c>
      <c r="B347" s="3">
        <f t="shared" si="170"/>
        <v>100100138</v>
      </c>
      <c r="C347" s="3">
        <f t="shared" si="176"/>
        <v>1001</v>
      </c>
      <c r="D347" s="3" t="str">
        <f t="shared" ref="D347:D349" si="192">D346</f>
        <v>正式2500分</v>
      </c>
      <c r="E347" s="3" t="str">
        <f>E346</f>
        <v>[2351,2500]</v>
      </c>
      <c r="F347" s="3" t="str">
        <f t="shared" si="181"/>
        <v>[-1,-1]</v>
      </c>
      <c r="G347" s="3" t="s">
        <v>435</v>
      </c>
      <c r="H347" s="3">
        <f t="shared" si="185"/>
        <v>10140104</v>
      </c>
      <c r="I347" s="3">
        <f t="shared" si="179"/>
        <v>110001</v>
      </c>
      <c r="J347" s="3">
        <f t="shared" si="179"/>
        <v>120001</v>
      </c>
      <c r="K347" s="3">
        <f>_xlfn.XLOOKUP(D347,队伍中转!$C$7:$C$43,队伍中转!$A$7:$A$43)</f>
        <v>3209790</v>
      </c>
      <c r="L347" s="17" t="str">
        <f>_xlfn.XLOOKUP(D347,队伍中转!$C$7:$C$43,队伍中转!$AC$7:$AC$43)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8" spans="1:12" hidden="1" x14ac:dyDescent="0.15">
      <c r="A348" s="3" t="str">
        <f t="shared" si="174"/>
        <v>//100100139</v>
      </c>
      <c r="B348" s="3">
        <f t="shared" si="170"/>
        <v>100100139</v>
      </c>
      <c r="C348" s="3">
        <f t="shared" si="176"/>
        <v>1001</v>
      </c>
      <c r="D348" s="3" t="str">
        <f t="shared" si="192"/>
        <v>正式2500分</v>
      </c>
      <c r="E348" s="3" t="str">
        <f>E347</f>
        <v>[2351,2500]</v>
      </c>
      <c r="F348" s="3" t="str">
        <f t="shared" si="181"/>
        <v>[-1,-1]</v>
      </c>
      <c r="G348" s="3" t="s">
        <v>436</v>
      </c>
      <c r="H348" s="3">
        <f t="shared" si="185"/>
        <v>10140105</v>
      </c>
      <c r="I348" s="3">
        <f t="shared" si="179"/>
        <v>110001</v>
      </c>
      <c r="J348" s="3">
        <f t="shared" si="179"/>
        <v>120001</v>
      </c>
      <c r="K348" s="3">
        <f>_xlfn.XLOOKUP(D348,队伍中转!$C$7:$C$43,队伍中转!$A$7:$A$43)</f>
        <v>3209790</v>
      </c>
      <c r="L348" s="17" t="str">
        <f>_xlfn.XLOOKUP(D348,队伍中转!$C$7:$C$43,队伍中转!$AC$7:$AC$43)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49" spans="1:12" hidden="1" x14ac:dyDescent="0.15">
      <c r="A349" s="3" t="str">
        <f t="shared" si="174"/>
        <v>//100100140</v>
      </c>
      <c r="B349" s="3">
        <f t="shared" si="170"/>
        <v>100100140</v>
      </c>
      <c r="C349" s="3">
        <f t="shared" si="176"/>
        <v>1001</v>
      </c>
      <c r="D349" s="3" t="str">
        <f t="shared" si="192"/>
        <v>正式2500分</v>
      </c>
      <c r="E349" s="3" t="str">
        <f>E348</f>
        <v>[2351,2500]</v>
      </c>
      <c r="F349" s="3" t="str">
        <f t="shared" si="181"/>
        <v>[-1,-1]</v>
      </c>
      <c r="G349" s="3" t="s">
        <v>437</v>
      </c>
      <c r="H349" s="3">
        <f t="shared" si="185"/>
        <v>10140106</v>
      </c>
      <c r="I349" s="3">
        <f t="shared" si="179"/>
        <v>110001</v>
      </c>
      <c r="J349" s="3">
        <f t="shared" si="179"/>
        <v>120001</v>
      </c>
      <c r="K349" s="3">
        <f>_xlfn.XLOOKUP(D349,队伍中转!$C$7:$C$43,队伍中转!$A$7:$A$43)</f>
        <v>3209790</v>
      </c>
      <c r="L349" s="17" t="str">
        <f>_xlfn.XLOOKUP(D349,队伍中转!$C$7:$C$43,队伍中转!$AC$7:$AC$43)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0" spans="1:12" hidden="1" x14ac:dyDescent="0.15">
      <c r="A350" s="3" t="str">
        <f t="shared" si="174"/>
        <v>//100100141</v>
      </c>
      <c r="B350" s="3">
        <f t="shared" si="170"/>
        <v>100100141</v>
      </c>
      <c r="C350" s="3">
        <f t="shared" si="176"/>
        <v>1001</v>
      </c>
      <c r="D350" s="3" t="s">
        <v>84</v>
      </c>
      <c r="E350" s="3" t="s">
        <v>45</v>
      </c>
      <c r="F350" s="3" t="str">
        <f t="shared" si="181"/>
        <v>[-1,-1]</v>
      </c>
      <c r="G350" s="3" t="s">
        <v>438</v>
      </c>
      <c r="H350" s="3">
        <f t="shared" si="185"/>
        <v>10140108</v>
      </c>
      <c r="I350" s="3">
        <f t="shared" si="179"/>
        <v>110001</v>
      </c>
      <c r="J350" s="3">
        <f t="shared" si="179"/>
        <v>120001</v>
      </c>
      <c r="K350" s="3">
        <f>_xlfn.XLOOKUP(D350,队伍中转!$C$7:$C$43,队伍中转!$A$7:$A$43)</f>
        <v>3209790</v>
      </c>
      <c r="L350" s="17" t="str">
        <f>_xlfn.XLOOKUP(D350,队伍中转!$C$7:$C$43,队伍中转!$AC$7:$AC$43)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1" spans="1:12" hidden="1" x14ac:dyDescent="0.15">
      <c r="A351" s="3" t="str">
        <f t="shared" si="174"/>
        <v>//100100142</v>
      </c>
      <c r="B351" s="3">
        <f t="shared" si="170"/>
        <v>100100142</v>
      </c>
      <c r="C351" s="3">
        <f t="shared" si="176"/>
        <v>1001</v>
      </c>
      <c r="D351" s="3" t="str">
        <f>D350</f>
        <v>正式2500分</v>
      </c>
      <c r="E351" s="3" t="str">
        <f>E350</f>
        <v>[2351,2500]</v>
      </c>
      <c r="F351" s="3" t="str">
        <f t="shared" si="181"/>
        <v>[-1,-1]</v>
      </c>
      <c r="G351" s="3" t="s">
        <v>439</v>
      </c>
      <c r="H351" s="3">
        <f t="shared" si="185"/>
        <v>10140109</v>
      </c>
      <c r="I351" s="3">
        <f t="shared" si="179"/>
        <v>110001</v>
      </c>
      <c r="J351" s="3">
        <f t="shared" si="179"/>
        <v>120001</v>
      </c>
      <c r="K351" s="3">
        <f>_xlfn.XLOOKUP(D351,队伍中转!$C$7:$C$43,队伍中转!$A$7:$A$43)</f>
        <v>3209790</v>
      </c>
      <c r="L351" s="17" t="str">
        <f>_xlfn.XLOOKUP(D351,队伍中转!$C$7:$C$43,队伍中转!$AC$7:$AC$43)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2" spans="1:12" hidden="1" x14ac:dyDescent="0.15">
      <c r="A352" s="3" t="str">
        <f t="shared" si="174"/>
        <v>//100100143</v>
      </c>
      <c r="B352" s="3">
        <f t="shared" si="170"/>
        <v>100100143</v>
      </c>
      <c r="C352" s="3">
        <f t="shared" si="176"/>
        <v>1001</v>
      </c>
      <c r="D352" s="3" t="str">
        <f t="shared" ref="D352:D354" si="193">D351</f>
        <v>正式2500分</v>
      </c>
      <c r="E352" s="3" t="str">
        <f>E351</f>
        <v>[2351,2500]</v>
      </c>
      <c r="F352" s="3" t="str">
        <f t="shared" si="181"/>
        <v>[-1,-1]</v>
      </c>
      <c r="G352" s="3" t="s">
        <v>440</v>
      </c>
      <c r="H352" s="3">
        <f t="shared" si="185"/>
        <v>10140111</v>
      </c>
      <c r="I352" s="3">
        <f t="shared" si="179"/>
        <v>110001</v>
      </c>
      <c r="J352" s="3">
        <f t="shared" si="179"/>
        <v>120001</v>
      </c>
      <c r="K352" s="3">
        <f>_xlfn.XLOOKUP(D352,队伍中转!$C$7:$C$43,队伍中转!$A$7:$A$43)</f>
        <v>3209790</v>
      </c>
      <c r="L352" s="17" t="str">
        <f>_xlfn.XLOOKUP(D352,队伍中转!$C$7:$C$43,队伍中转!$AC$7:$AC$43)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3" spans="1:12" hidden="1" x14ac:dyDescent="0.15">
      <c r="A353" s="3" t="str">
        <f t="shared" si="174"/>
        <v>//100100144</v>
      </c>
      <c r="B353" s="3">
        <f t="shared" si="170"/>
        <v>100100144</v>
      </c>
      <c r="C353" s="3">
        <f t="shared" si="176"/>
        <v>1001</v>
      </c>
      <c r="D353" s="3" t="str">
        <f t="shared" si="193"/>
        <v>正式2500分</v>
      </c>
      <c r="E353" s="3" t="str">
        <f>E352</f>
        <v>[2351,2500]</v>
      </c>
      <c r="F353" s="3" t="str">
        <f t="shared" si="181"/>
        <v>[-1,-1]</v>
      </c>
      <c r="G353" s="3" t="s">
        <v>441</v>
      </c>
      <c r="H353" s="3">
        <f t="shared" si="185"/>
        <v>10140113</v>
      </c>
      <c r="I353" s="3">
        <f t="shared" si="179"/>
        <v>110001</v>
      </c>
      <c r="J353" s="3">
        <f t="shared" si="179"/>
        <v>120001</v>
      </c>
      <c r="K353" s="3">
        <f>_xlfn.XLOOKUP(D353,队伍中转!$C$7:$C$43,队伍中转!$A$7:$A$43)</f>
        <v>3209790</v>
      </c>
      <c r="L353" s="17" t="str">
        <f>_xlfn.XLOOKUP(D353,队伍中转!$C$7:$C$43,队伍中转!$AC$7:$AC$43)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4" spans="1:12" hidden="1" x14ac:dyDescent="0.15">
      <c r="A354" s="3" t="str">
        <f t="shared" si="174"/>
        <v>//100100145</v>
      </c>
      <c r="B354" s="3">
        <f t="shared" si="170"/>
        <v>100100145</v>
      </c>
      <c r="C354" s="3">
        <f t="shared" si="176"/>
        <v>1001</v>
      </c>
      <c r="D354" s="3" t="str">
        <f t="shared" si="193"/>
        <v>正式2500分</v>
      </c>
      <c r="E354" s="3" t="str">
        <f>E353</f>
        <v>[2351,2500]</v>
      </c>
      <c r="F354" s="3" t="str">
        <f t="shared" si="181"/>
        <v>[-1,-1]</v>
      </c>
      <c r="G354" s="3" t="s">
        <v>442</v>
      </c>
      <c r="H354" s="3">
        <f t="shared" si="185"/>
        <v>10140115</v>
      </c>
      <c r="I354" s="3">
        <f t="shared" si="179"/>
        <v>110001</v>
      </c>
      <c r="J354" s="3">
        <f t="shared" si="179"/>
        <v>120001</v>
      </c>
      <c r="K354" s="3">
        <f>_xlfn.XLOOKUP(D354,队伍中转!$C$7:$C$43,队伍中转!$A$7:$A$43)</f>
        <v>3209790</v>
      </c>
      <c r="L354" s="17" t="str">
        <f>_xlfn.XLOOKUP(D354,队伍中转!$C$7:$C$43,队伍中转!$AC$7:$AC$43)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5" spans="1:12" hidden="1" x14ac:dyDescent="0.15">
      <c r="A355" s="3" t="str">
        <f t="shared" si="174"/>
        <v>//100100146</v>
      </c>
      <c r="B355" s="3">
        <f t="shared" si="170"/>
        <v>100100146</v>
      </c>
      <c r="C355" s="3">
        <f t="shared" si="176"/>
        <v>1001</v>
      </c>
      <c r="D355" s="3" t="s">
        <v>84</v>
      </c>
      <c r="E355" s="3" t="s">
        <v>45</v>
      </c>
      <c r="F355" s="3" t="str">
        <f t="shared" si="181"/>
        <v>[-1,-1]</v>
      </c>
      <c r="G355" s="3" t="s">
        <v>443</v>
      </c>
      <c r="H355" s="3">
        <f t="shared" si="185"/>
        <v>10140116</v>
      </c>
      <c r="I355" s="3">
        <f t="shared" si="179"/>
        <v>110001</v>
      </c>
      <c r="J355" s="3">
        <f t="shared" si="179"/>
        <v>120001</v>
      </c>
      <c r="K355" s="3">
        <f>_xlfn.XLOOKUP(D355,队伍中转!$C$7:$C$43,队伍中转!$A$7:$A$43)</f>
        <v>3209790</v>
      </c>
      <c r="L355" s="17" t="str">
        <f>_xlfn.XLOOKUP(D355,队伍中转!$C$7:$C$43,队伍中转!$AC$7:$AC$43)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6" spans="1:12" hidden="1" x14ac:dyDescent="0.15">
      <c r="A356" s="3" t="str">
        <f t="shared" si="174"/>
        <v>//100100147</v>
      </c>
      <c r="B356" s="3">
        <f t="shared" si="170"/>
        <v>100100147</v>
      </c>
      <c r="C356" s="3">
        <f t="shared" si="176"/>
        <v>1001</v>
      </c>
      <c r="D356" s="3" t="str">
        <f>D355</f>
        <v>正式2500分</v>
      </c>
      <c r="E356" s="3" t="str">
        <f>E355</f>
        <v>[2351,2500]</v>
      </c>
      <c r="F356" s="3" t="str">
        <f t="shared" si="181"/>
        <v>[-1,-1]</v>
      </c>
      <c r="G356" s="3" t="s">
        <v>444</v>
      </c>
      <c r="H356" s="3">
        <f t="shared" si="185"/>
        <v>10141001</v>
      </c>
      <c r="I356" s="3">
        <f t="shared" si="179"/>
        <v>110001</v>
      </c>
      <c r="J356" s="3">
        <f t="shared" si="179"/>
        <v>120001</v>
      </c>
      <c r="K356" s="3">
        <f>_xlfn.XLOOKUP(D356,队伍中转!$C$7:$C$43,队伍中转!$A$7:$A$43)</f>
        <v>3209790</v>
      </c>
      <c r="L356" s="17" t="str">
        <f>_xlfn.XLOOKUP(D356,队伍中转!$C$7:$C$43,队伍中转!$AC$7:$AC$43)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7" spans="1:12" hidden="1" x14ac:dyDescent="0.15">
      <c r="A357" s="3" t="str">
        <f t="shared" si="174"/>
        <v>//100100148</v>
      </c>
      <c r="B357" s="3">
        <f t="shared" si="170"/>
        <v>100100148</v>
      </c>
      <c r="C357" s="3">
        <f t="shared" si="176"/>
        <v>1001</v>
      </c>
      <c r="D357" s="3" t="str">
        <f t="shared" ref="D357:D359" si="194">D356</f>
        <v>正式2500分</v>
      </c>
      <c r="E357" s="3" t="str">
        <f>E356</f>
        <v>[2351,2500]</v>
      </c>
      <c r="F357" s="3" t="str">
        <f t="shared" si="181"/>
        <v>[-1,-1]</v>
      </c>
      <c r="G357" s="3" t="s">
        <v>445</v>
      </c>
      <c r="H357" s="3">
        <f t="shared" si="185"/>
        <v>10141003</v>
      </c>
      <c r="I357" s="3">
        <f t="shared" si="179"/>
        <v>110001</v>
      </c>
      <c r="J357" s="3">
        <f t="shared" si="179"/>
        <v>120001</v>
      </c>
      <c r="K357" s="3">
        <f>_xlfn.XLOOKUP(D357,队伍中转!$C$7:$C$43,队伍中转!$A$7:$A$43)</f>
        <v>3209790</v>
      </c>
      <c r="L357" s="17" t="str">
        <f>_xlfn.XLOOKUP(D357,队伍中转!$C$7:$C$43,队伍中转!$AC$7:$AC$43)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8" spans="1:12" hidden="1" x14ac:dyDescent="0.15">
      <c r="A358" s="3" t="str">
        <f t="shared" si="174"/>
        <v>//100100149</v>
      </c>
      <c r="B358" s="3">
        <f t="shared" ref="B358:B421" si="195">IF(C358=C357,B357+1,C358*100000+1)</f>
        <v>100100149</v>
      </c>
      <c r="C358" s="3">
        <f t="shared" si="176"/>
        <v>1001</v>
      </c>
      <c r="D358" s="3" t="str">
        <f t="shared" si="194"/>
        <v>正式2500分</v>
      </c>
      <c r="E358" s="3" t="str">
        <f>E357</f>
        <v>[2351,2500]</v>
      </c>
      <c r="F358" s="3" t="str">
        <f t="shared" si="181"/>
        <v>[-1,-1]</v>
      </c>
      <c r="G358" s="3" t="s">
        <v>446</v>
      </c>
      <c r="H358" s="3">
        <f t="shared" si="185"/>
        <v>10141006</v>
      </c>
      <c r="I358" s="3">
        <f t="shared" si="179"/>
        <v>110001</v>
      </c>
      <c r="J358" s="3">
        <f t="shared" si="179"/>
        <v>120001</v>
      </c>
      <c r="K358" s="3">
        <f>_xlfn.XLOOKUP(D358,队伍中转!$C$7:$C$43,队伍中转!$A$7:$A$43)</f>
        <v>3209790</v>
      </c>
      <c r="L358" s="17" t="str">
        <f>_xlfn.XLOOKUP(D358,队伍中转!$C$7:$C$43,队伍中转!$AC$7:$AC$43)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59" spans="1:12" hidden="1" x14ac:dyDescent="0.15">
      <c r="A359" s="3" t="str">
        <f t="shared" si="174"/>
        <v>//100100150</v>
      </c>
      <c r="B359" s="3">
        <f t="shared" si="195"/>
        <v>100100150</v>
      </c>
      <c r="C359" s="3">
        <f t="shared" si="176"/>
        <v>1001</v>
      </c>
      <c r="D359" s="3" t="str">
        <f t="shared" si="194"/>
        <v>正式2500分</v>
      </c>
      <c r="E359" s="3" t="str">
        <f>E358</f>
        <v>[2351,2500]</v>
      </c>
      <c r="F359" s="3" t="str">
        <f t="shared" si="181"/>
        <v>[-1,-1]</v>
      </c>
      <c r="G359" s="3" t="s">
        <v>447</v>
      </c>
      <c r="H359" s="3">
        <f t="shared" si="185"/>
        <v>10141008</v>
      </c>
      <c r="I359" s="3">
        <f t="shared" si="179"/>
        <v>110001</v>
      </c>
      <c r="J359" s="3">
        <f t="shared" si="179"/>
        <v>120001</v>
      </c>
      <c r="K359" s="3">
        <f>_xlfn.XLOOKUP(D359,队伍中转!$C$7:$C$43,队伍中转!$A$7:$A$43)</f>
        <v>3209790</v>
      </c>
      <c r="L359" s="17" t="str">
        <f>_xlfn.XLOOKUP(D359,队伍中转!$C$7:$C$43,队伍中转!$AC$7:$AC$43)</f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</row>
    <row r="360" spans="1:12" hidden="1" x14ac:dyDescent="0.15">
      <c r="A360" s="3" t="str">
        <f t="shared" si="174"/>
        <v>//100100151</v>
      </c>
      <c r="B360" s="3">
        <f t="shared" si="195"/>
        <v>100100151</v>
      </c>
      <c r="C360" s="3">
        <f t="shared" si="176"/>
        <v>1001</v>
      </c>
      <c r="D360" s="3" t="s">
        <v>85</v>
      </c>
      <c r="E360" s="3" t="s">
        <v>46</v>
      </c>
      <c r="F360" s="3" t="str">
        <f t="shared" si="181"/>
        <v>[-1,-1]</v>
      </c>
      <c r="G360" s="3" t="s">
        <v>448</v>
      </c>
      <c r="H360" s="3">
        <f t="shared" si="185"/>
        <v>10141009</v>
      </c>
      <c r="I360" s="3">
        <f t="shared" si="179"/>
        <v>110001</v>
      </c>
      <c r="J360" s="3">
        <f t="shared" si="179"/>
        <v>120001</v>
      </c>
      <c r="K360" s="3">
        <f>_xlfn.XLOOKUP(D360,队伍中转!$C$7:$C$43,队伍中转!$A$7:$A$43)</f>
        <v>3851748</v>
      </c>
      <c r="L360" s="17" t="str">
        <f>_xlfn.XLOOKUP(D360,队伍中转!$C$7:$C$43,队伍中转!$AC$7:$AC$43)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1" spans="1:12" hidden="1" x14ac:dyDescent="0.15">
      <c r="A361" s="3" t="str">
        <f t="shared" si="174"/>
        <v>//100100152</v>
      </c>
      <c r="B361" s="3">
        <f t="shared" si="195"/>
        <v>100100152</v>
      </c>
      <c r="C361" s="3">
        <f t="shared" si="176"/>
        <v>1001</v>
      </c>
      <c r="D361" s="3" t="str">
        <f>D360</f>
        <v>正式2650分</v>
      </c>
      <c r="E361" s="3" t="str">
        <f>E360</f>
        <v>[2501,2650]</v>
      </c>
      <c r="F361" s="3" t="str">
        <f t="shared" si="181"/>
        <v>[-1,-1]</v>
      </c>
      <c r="G361" s="3" t="s">
        <v>449</v>
      </c>
      <c r="H361" s="3">
        <f t="shared" si="185"/>
        <v>10141011</v>
      </c>
      <c r="I361" s="3">
        <f t="shared" si="179"/>
        <v>110001</v>
      </c>
      <c r="J361" s="3">
        <f t="shared" si="179"/>
        <v>120001</v>
      </c>
      <c r="K361" s="3">
        <f>_xlfn.XLOOKUP(D361,队伍中转!$C$7:$C$43,队伍中转!$A$7:$A$43)</f>
        <v>3851748</v>
      </c>
      <c r="L361" s="17" t="str">
        <f>_xlfn.XLOOKUP(D361,队伍中转!$C$7:$C$43,队伍中转!$AC$7:$AC$43)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2" spans="1:12" hidden="1" x14ac:dyDescent="0.15">
      <c r="A362" s="3" t="str">
        <f t="shared" si="174"/>
        <v>//100100153</v>
      </c>
      <c r="B362" s="3">
        <f t="shared" si="195"/>
        <v>100100153</v>
      </c>
      <c r="C362" s="3">
        <f t="shared" si="176"/>
        <v>1001</v>
      </c>
      <c r="D362" s="3" t="str">
        <f t="shared" ref="D362" si="196">D361</f>
        <v>正式2650分</v>
      </c>
      <c r="E362" s="3" t="str">
        <f>E361</f>
        <v>[2501,2650]</v>
      </c>
      <c r="F362" s="3" t="str">
        <f t="shared" si="181"/>
        <v>[-1,-1]</v>
      </c>
      <c r="G362" s="3" t="s">
        <v>450</v>
      </c>
      <c r="H362" s="3">
        <f t="shared" si="185"/>
        <v>10141015</v>
      </c>
      <c r="I362" s="3">
        <f t="shared" si="179"/>
        <v>110001</v>
      </c>
      <c r="J362" s="3">
        <f t="shared" si="179"/>
        <v>120001</v>
      </c>
      <c r="K362" s="3">
        <f>_xlfn.XLOOKUP(D362,队伍中转!$C$7:$C$43,队伍中转!$A$7:$A$43)</f>
        <v>3851748</v>
      </c>
      <c r="L362" s="17" t="str">
        <f>_xlfn.XLOOKUP(D362,队伍中转!$C$7:$C$43,队伍中转!$AC$7:$AC$43)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3" spans="1:12" hidden="1" x14ac:dyDescent="0.15">
      <c r="A363" s="3" t="str">
        <f t="shared" si="174"/>
        <v>//100100154</v>
      </c>
      <c r="B363" s="3">
        <f t="shared" si="195"/>
        <v>100100154</v>
      </c>
      <c r="C363" s="3">
        <f t="shared" si="176"/>
        <v>1001</v>
      </c>
      <c r="D363" s="3" t="str">
        <f t="shared" ref="D363" si="197">D362</f>
        <v>正式2650分</v>
      </c>
      <c r="E363" s="3" t="str">
        <f>E362</f>
        <v>[2501,2650]</v>
      </c>
      <c r="F363" s="3" t="str">
        <f t="shared" si="181"/>
        <v>[-1,-1]</v>
      </c>
      <c r="G363" s="3" t="s">
        <v>451</v>
      </c>
      <c r="H363" s="3">
        <f t="shared" si="185"/>
        <v>10141018</v>
      </c>
      <c r="I363" s="3">
        <f t="shared" si="179"/>
        <v>110001</v>
      </c>
      <c r="J363" s="3">
        <f t="shared" si="179"/>
        <v>120001</v>
      </c>
      <c r="K363" s="3">
        <f>_xlfn.XLOOKUP(D363,队伍中转!$C$7:$C$43,队伍中转!$A$7:$A$43)</f>
        <v>3851748</v>
      </c>
      <c r="L363" s="17" t="str">
        <f>_xlfn.XLOOKUP(D363,队伍中转!$C$7:$C$43,队伍中转!$AC$7:$AC$43)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4" spans="1:12" hidden="1" x14ac:dyDescent="0.15">
      <c r="A364" s="3" t="str">
        <f t="shared" si="174"/>
        <v>//100100155</v>
      </c>
      <c r="B364" s="3">
        <f t="shared" si="195"/>
        <v>100100155</v>
      </c>
      <c r="C364" s="3">
        <f t="shared" si="176"/>
        <v>1001</v>
      </c>
      <c r="D364" s="3" t="str">
        <f t="shared" ref="D364" si="198">D363</f>
        <v>正式2650分</v>
      </c>
      <c r="E364" s="3" t="str">
        <f>E363</f>
        <v>[2501,2650]</v>
      </c>
      <c r="F364" s="3" t="str">
        <f t="shared" si="181"/>
        <v>[-1,-1]</v>
      </c>
      <c r="G364" s="3" t="s">
        <v>452</v>
      </c>
      <c r="H364" s="3">
        <f t="shared" si="185"/>
        <v>10141019</v>
      </c>
      <c r="I364" s="3">
        <f t="shared" si="179"/>
        <v>110001</v>
      </c>
      <c r="J364" s="3">
        <f t="shared" si="179"/>
        <v>120001</v>
      </c>
      <c r="K364" s="3">
        <f>_xlfn.XLOOKUP(D364,队伍中转!$C$7:$C$43,队伍中转!$A$7:$A$43)</f>
        <v>3851748</v>
      </c>
      <c r="L364" s="17" t="str">
        <f>_xlfn.XLOOKUP(D364,队伍中转!$C$7:$C$43,队伍中转!$AC$7:$AC$43)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5" spans="1:12" hidden="1" x14ac:dyDescent="0.15">
      <c r="A365" s="3" t="str">
        <f t="shared" si="174"/>
        <v>//100100156</v>
      </c>
      <c r="B365" s="3">
        <f t="shared" si="195"/>
        <v>100100156</v>
      </c>
      <c r="C365" s="3">
        <f t="shared" si="176"/>
        <v>1001</v>
      </c>
      <c r="D365" s="3" t="s">
        <v>85</v>
      </c>
      <c r="E365" s="3" t="s">
        <v>46</v>
      </c>
      <c r="F365" s="3" t="str">
        <f t="shared" si="181"/>
        <v>[-1,-1]</v>
      </c>
      <c r="G365" s="3" t="s">
        <v>453</v>
      </c>
      <c r="H365" s="3">
        <f t="shared" si="185"/>
        <v>10141019</v>
      </c>
      <c r="I365" s="3">
        <f t="shared" si="179"/>
        <v>110001</v>
      </c>
      <c r="J365" s="3">
        <f t="shared" si="179"/>
        <v>120001</v>
      </c>
      <c r="K365" s="3">
        <f>_xlfn.XLOOKUP(D365,队伍中转!$C$7:$C$43,队伍中转!$A$7:$A$43)</f>
        <v>3851748</v>
      </c>
      <c r="L365" s="17" t="str">
        <f>_xlfn.XLOOKUP(D365,队伍中转!$C$7:$C$43,队伍中转!$AC$7:$AC$43)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6" spans="1:12" hidden="1" x14ac:dyDescent="0.15">
      <c r="A366" s="3" t="str">
        <f t="shared" si="174"/>
        <v>//100100157</v>
      </c>
      <c r="B366" s="3">
        <f t="shared" si="195"/>
        <v>100100157</v>
      </c>
      <c r="C366" s="3">
        <f t="shared" si="176"/>
        <v>1001</v>
      </c>
      <c r="D366" s="3" t="str">
        <f>D365</f>
        <v>正式2650分</v>
      </c>
      <c r="E366" s="3" t="str">
        <f>E365</f>
        <v>[2501,2650]</v>
      </c>
      <c r="F366" s="3" t="str">
        <f t="shared" si="181"/>
        <v>[-1,-1]</v>
      </c>
      <c r="G366" s="3" t="s">
        <v>454</v>
      </c>
      <c r="H366" s="3">
        <f t="shared" si="185"/>
        <v>10140101</v>
      </c>
      <c r="I366" s="3">
        <f t="shared" si="179"/>
        <v>110001</v>
      </c>
      <c r="J366" s="3">
        <f t="shared" si="179"/>
        <v>120001</v>
      </c>
      <c r="K366" s="3">
        <f>_xlfn.XLOOKUP(D366,队伍中转!$C$7:$C$43,队伍中转!$A$7:$A$43)</f>
        <v>3851748</v>
      </c>
      <c r="L366" s="17" t="str">
        <f>_xlfn.XLOOKUP(D366,队伍中转!$C$7:$C$43,队伍中转!$AC$7:$AC$43)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7" spans="1:12" hidden="1" x14ac:dyDescent="0.15">
      <c r="A367" s="3" t="str">
        <f t="shared" si="174"/>
        <v>//100100158</v>
      </c>
      <c r="B367" s="3">
        <f t="shared" si="195"/>
        <v>100100158</v>
      </c>
      <c r="C367" s="3">
        <f t="shared" si="176"/>
        <v>1001</v>
      </c>
      <c r="D367" s="3" t="str">
        <f t="shared" ref="D367:D369" si="199">D366</f>
        <v>正式2650分</v>
      </c>
      <c r="E367" s="3" t="str">
        <f>E366</f>
        <v>[2501,2650]</v>
      </c>
      <c r="F367" s="3" t="str">
        <f t="shared" si="181"/>
        <v>[-1,-1]</v>
      </c>
      <c r="G367" s="3" t="s">
        <v>455</v>
      </c>
      <c r="H367" s="3">
        <f t="shared" si="185"/>
        <v>10140103</v>
      </c>
      <c r="I367" s="3">
        <f t="shared" si="179"/>
        <v>110001</v>
      </c>
      <c r="J367" s="3">
        <f t="shared" si="179"/>
        <v>120001</v>
      </c>
      <c r="K367" s="3">
        <f>_xlfn.XLOOKUP(D367,队伍中转!$C$7:$C$43,队伍中转!$A$7:$A$43)</f>
        <v>3851748</v>
      </c>
      <c r="L367" s="17" t="str">
        <f>_xlfn.XLOOKUP(D367,队伍中转!$C$7:$C$43,队伍中转!$AC$7:$AC$43)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8" spans="1:12" hidden="1" x14ac:dyDescent="0.15">
      <c r="A368" s="3" t="str">
        <f t="shared" ref="A368:A431" si="200">"//"&amp;B368</f>
        <v>//100100159</v>
      </c>
      <c r="B368" s="3">
        <f t="shared" si="195"/>
        <v>100100159</v>
      </c>
      <c r="C368" s="3">
        <f t="shared" si="176"/>
        <v>1001</v>
      </c>
      <c r="D368" s="3" t="str">
        <f t="shared" si="199"/>
        <v>正式2650分</v>
      </c>
      <c r="E368" s="3" t="str">
        <f>E367</f>
        <v>[2501,2650]</v>
      </c>
      <c r="F368" s="3" t="str">
        <f t="shared" si="181"/>
        <v>[-1,-1]</v>
      </c>
      <c r="G368" s="3" t="s">
        <v>456</v>
      </c>
      <c r="H368" s="3">
        <f t="shared" si="185"/>
        <v>10140104</v>
      </c>
      <c r="I368" s="3">
        <f t="shared" si="179"/>
        <v>110001</v>
      </c>
      <c r="J368" s="3">
        <f t="shared" si="179"/>
        <v>120001</v>
      </c>
      <c r="K368" s="3">
        <f>_xlfn.XLOOKUP(D368,队伍中转!$C$7:$C$43,队伍中转!$A$7:$A$43)</f>
        <v>3851748</v>
      </c>
      <c r="L368" s="17" t="str">
        <f>_xlfn.XLOOKUP(D368,队伍中转!$C$7:$C$43,队伍中转!$AC$7:$AC$43)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69" spans="1:12" hidden="1" x14ac:dyDescent="0.15">
      <c r="A369" s="3" t="str">
        <f t="shared" si="200"/>
        <v>//100100160</v>
      </c>
      <c r="B369" s="3">
        <f t="shared" si="195"/>
        <v>100100160</v>
      </c>
      <c r="C369" s="3">
        <f t="shared" ref="C369:C432" si="201">C368</f>
        <v>1001</v>
      </c>
      <c r="D369" s="3" t="str">
        <f t="shared" si="199"/>
        <v>正式2650分</v>
      </c>
      <c r="E369" s="3" t="str">
        <f>E368</f>
        <v>[2501,2650]</v>
      </c>
      <c r="F369" s="3" t="str">
        <f t="shared" si="181"/>
        <v>[-1,-1]</v>
      </c>
      <c r="G369" s="3" t="s">
        <v>457</v>
      </c>
      <c r="H369" s="3">
        <f t="shared" si="185"/>
        <v>10140105</v>
      </c>
      <c r="I369" s="3">
        <f t="shared" si="179"/>
        <v>110001</v>
      </c>
      <c r="J369" s="3">
        <f t="shared" si="179"/>
        <v>120001</v>
      </c>
      <c r="K369" s="3">
        <f>_xlfn.XLOOKUP(D369,队伍中转!$C$7:$C$43,队伍中转!$A$7:$A$43)</f>
        <v>3851748</v>
      </c>
      <c r="L369" s="17" t="str">
        <f>_xlfn.XLOOKUP(D369,队伍中转!$C$7:$C$43,队伍中转!$AC$7:$AC$43)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0" spans="1:12" hidden="1" x14ac:dyDescent="0.15">
      <c r="A370" s="3" t="str">
        <f t="shared" si="200"/>
        <v>//100100161</v>
      </c>
      <c r="B370" s="3">
        <f t="shared" si="195"/>
        <v>100100161</v>
      </c>
      <c r="C370" s="3">
        <f t="shared" si="201"/>
        <v>1001</v>
      </c>
      <c r="D370" s="3" t="s">
        <v>85</v>
      </c>
      <c r="E370" s="3" t="s">
        <v>46</v>
      </c>
      <c r="F370" s="3" t="str">
        <f t="shared" si="181"/>
        <v>[-1,-1]</v>
      </c>
      <c r="G370" s="3" t="s">
        <v>458</v>
      </c>
      <c r="H370" s="3">
        <f t="shared" si="185"/>
        <v>10140106</v>
      </c>
      <c r="I370" s="3">
        <f t="shared" si="179"/>
        <v>110001</v>
      </c>
      <c r="J370" s="3">
        <f t="shared" si="179"/>
        <v>120001</v>
      </c>
      <c r="K370" s="3">
        <f>_xlfn.XLOOKUP(D370,队伍中转!$C$7:$C$43,队伍中转!$A$7:$A$43)</f>
        <v>3851748</v>
      </c>
      <c r="L370" s="17" t="str">
        <f>_xlfn.XLOOKUP(D370,队伍中转!$C$7:$C$43,队伍中转!$AC$7:$AC$43)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1" spans="1:12" hidden="1" x14ac:dyDescent="0.15">
      <c r="A371" s="3" t="str">
        <f t="shared" si="200"/>
        <v>//100100162</v>
      </c>
      <c r="B371" s="3">
        <f t="shared" si="195"/>
        <v>100100162</v>
      </c>
      <c r="C371" s="3">
        <f t="shared" si="201"/>
        <v>1001</v>
      </c>
      <c r="D371" s="3" t="str">
        <f>D370</f>
        <v>正式2650分</v>
      </c>
      <c r="E371" s="3" t="str">
        <f>E370</f>
        <v>[2501,2650]</v>
      </c>
      <c r="F371" s="3" t="str">
        <f t="shared" si="181"/>
        <v>[-1,-1]</v>
      </c>
      <c r="G371" s="3" t="s">
        <v>459</v>
      </c>
      <c r="H371" s="3">
        <f t="shared" si="185"/>
        <v>10140108</v>
      </c>
      <c r="I371" s="3">
        <f t="shared" si="179"/>
        <v>110001</v>
      </c>
      <c r="J371" s="3">
        <f t="shared" si="179"/>
        <v>120001</v>
      </c>
      <c r="K371" s="3">
        <f>_xlfn.XLOOKUP(D371,队伍中转!$C$7:$C$43,队伍中转!$A$7:$A$43)</f>
        <v>3851748</v>
      </c>
      <c r="L371" s="17" t="str">
        <f>_xlfn.XLOOKUP(D371,队伍中转!$C$7:$C$43,队伍中转!$AC$7:$AC$43)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2" spans="1:12" hidden="1" x14ac:dyDescent="0.15">
      <c r="A372" s="3" t="str">
        <f t="shared" si="200"/>
        <v>//100100163</v>
      </c>
      <c r="B372" s="3">
        <f t="shared" si="195"/>
        <v>100100163</v>
      </c>
      <c r="C372" s="3">
        <f t="shared" si="201"/>
        <v>1001</v>
      </c>
      <c r="D372" s="3" t="str">
        <f t="shared" ref="D372:D374" si="202">D371</f>
        <v>正式2650分</v>
      </c>
      <c r="E372" s="3" t="str">
        <f>E371</f>
        <v>[2501,2650]</v>
      </c>
      <c r="F372" s="3" t="str">
        <f t="shared" si="181"/>
        <v>[-1,-1]</v>
      </c>
      <c r="G372" s="3" t="s">
        <v>460</v>
      </c>
      <c r="H372" s="3">
        <f t="shared" si="185"/>
        <v>10140109</v>
      </c>
      <c r="I372" s="3">
        <f t="shared" si="179"/>
        <v>110001</v>
      </c>
      <c r="J372" s="3">
        <f t="shared" si="179"/>
        <v>120001</v>
      </c>
      <c r="K372" s="3">
        <f>_xlfn.XLOOKUP(D372,队伍中转!$C$7:$C$43,队伍中转!$A$7:$A$43)</f>
        <v>3851748</v>
      </c>
      <c r="L372" s="17" t="str">
        <f>_xlfn.XLOOKUP(D372,队伍中转!$C$7:$C$43,队伍中转!$AC$7:$AC$43)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3" spans="1:12" hidden="1" x14ac:dyDescent="0.15">
      <c r="A373" s="3" t="str">
        <f t="shared" si="200"/>
        <v>//100100164</v>
      </c>
      <c r="B373" s="3">
        <f t="shared" si="195"/>
        <v>100100164</v>
      </c>
      <c r="C373" s="3">
        <f t="shared" si="201"/>
        <v>1001</v>
      </c>
      <c r="D373" s="3" t="str">
        <f t="shared" si="202"/>
        <v>正式2650分</v>
      </c>
      <c r="E373" s="3" t="str">
        <f>E372</f>
        <v>[2501,2650]</v>
      </c>
      <c r="F373" s="3" t="str">
        <f t="shared" si="181"/>
        <v>[-1,-1]</v>
      </c>
      <c r="G373" s="3" t="s">
        <v>461</v>
      </c>
      <c r="H373" s="3">
        <f t="shared" si="185"/>
        <v>10140111</v>
      </c>
      <c r="I373" s="3">
        <f t="shared" si="179"/>
        <v>110001</v>
      </c>
      <c r="J373" s="3">
        <f t="shared" si="179"/>
        <v>120001</v>
      </c>
      <c r="K373" s="3">
        <f>_xlfn.XLOOKUP(D373,队伍中转!$C$7:$C$43,队伍中转!$A$7:$A$43)</f>
        <v>3851748</v>
      </c>
      <c r="L373" s="17" t="str">
        <f>_xlfn.XLOOKUP(D373,队伍中转!$C$7:$C$43,队伍中转!$AC$7:$AC$43)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4" spans="1:12" hidden="1" x14ac:dyDescent="0.15">
      <c r="A374" s="3" t="str">
        <f t="shared" si="200"/>
        <v>//100100165</v>
      </c>
      <c r="B374" s="3">
        <f t="shared" si="195"/>
        <v>100100165</v>
      </c>
      <c r="C374" s="3">
        <f t="shared" si="201"/>
        <v>1001</v>
      </c>
      <c r="D374" s="3" t="str">
        <f t="shared" si="202"/>
        <v>正式2650分</v>
      </c>
      <c r="E374" s="3" t="str">
        <f>E373</f>
        <v>[2501,2650]</v>
      </c>
      <c r="F374" s="3" t="str">
        <f t="shared" si="181"/>
        <v>[-1,-1]</v>
      </c>
      <c r="G374" s="3" t="s">
        <v>462</v>
      </c>
      <c r="H374" s="3">
        <f t="shared" si="185"/>
        <v>10140113</v>
      </c>
      <c r="I374" s="3">
        <f t="shared" si="179"/>
        <v>110001</v>
      </c>
      <c r="J374" s="3">
        <f t="shared" si="179"/>
        <v>120001</v>
      </c>
      <c r="K374" s="3">
        <f>_xlfn.XLOOKUP(D374,队伍中转!$C$7:$C$43,队伍中转!$A$7:$A$43)</f>
        <v>3851748</v>
      </c>
      <c r="L374" s="17" t="str">
        <f>_xlfn.XLOOKUP(D374,队伍中转!$C$7:$C$43,队伍中转!$AC$7:$AC$43)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5" spans="1:12" hidden="1" x14ac:dyDescent="0.15">
      <c r="A375" s="3" t="str">
        <f t="shared" si="200"/>
        <v>//100100166</v>
      </c>
      <c r="B375" s="3">
        <f t="shared" si="195"/>
        <v>100100166</v>
      </c>
      <c r="C375" s="3">
        <f t="shared" si="201"/>
        <v>1001</v>
      </c>
      <c r="D375" s="3" t="s">
        <v>85</v>
      </c>
      <c r="E375" s="3" t="s">
        <v>46</v>
      </c>
      <c r="F375" s="3" t="str">
        <f t="shared" si="181"/>
        <v>[-1,-1]</v>
      </c>
      <c r="G375" s="3" t="s">
        <v>463</v>
      </c>
      <c r="H375" s="3">
        <f t="shared" si="185"/>
        <v>10140115</v>
      </c>
      <c r="I375" s="3">
        <f t="shared" si="179"/>
        <v>110001</v>
      </c>
      <c r="J375" s="3">
        <f t="shared" si="179"/>
        <v>120001</v>
      </c>
      <c r="K375" s="3">
        <f>_xlfn.XLOOKUP(D375,队伍中转!$C$7:$C$43,队伍中转!$A$7:$A$43)</f>
        <v>3851748</v>
      </c>
      <c r="L375" s="17" t="str">
        <f>_xlfn.XLOOKUP(D375,队伍中转!$C$7:$C$43,队伍中转!$AC$7:$AC$43)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6" spans="1:12" hidden="1" x14ac:dyDescent="0.15">
      <c r="A376" s="3" t="str">
        <f t="shared" si="200"/>
        <v>//100100167</v>
      </c>
      <c r="B376" s="3">
        <f t="shared" si="195"/>
        <v>100100167</v>
      </c>
      <c r="C376" s="3">
        <f t="shared" si="201"/>
        <v>1001</v>
      </c>
      <c r="D376" s="3" t="str">
        <f>D375</f>
        <v>正式2650分</v>
      </c>
      <c r="E376" s="3" t="str">
        <f>E375</f>
        <v>[2501,2650]</v>
      </c>
      <c r="F376" s="3" t="str">
        <f t="shared" si="181"/>
        <v>[-1,-1]</v>
      </c>
      <c r="G376" s="3" t="s">
        <v>464</v>
      </c>
      <c r="H376" s="3">
        <f t="shared" si="185"/>
        <v>10140116</v>
      </c>
      <c r="I376" s="3">
        <f t="shared" si="179"/>
        <v>110001</v>
      </c>
      <c r="J376" s="3">
        <f t="shared" si="179"/>
        <v>120001</v>
      </c>
      <c r="K376" s="3">
        <f>_xlfn.XLOOKUP(D376,队伍中转!$C$7:$C$43,队伍中转!$A$7:$A$43)</f>
        <v>3851748</v>
      </c>
      <c r="L376" s="17" t="str">
        <f>_xlfn.XLOOKUP(D376,队伍中转!$C$7:$C$43,队伍中转!$AC$7:$AC$43)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7" spans="1:12" hidden="1" x14ac:dyDescent="0.15">
      <c r="A377" s="3" t="str">
        <f t="shared" si="200"/>
        <v>//100100168</v>
      </c>
      <c r="B377" s="3">
        <f t="shared" si="195"/>
        <v>100100168</v>
      </c>
      <c r="C377" s="3">
        <f t="shared" si="201"/>
        <v>1001</v>
      </c>
      <c r="D377" s="3" t="str">
        <f t="shared" ref="D377:D379" si="203">D376</f>
        <v>正式2650分</v>
      </c>
      <c r="E377" s="3" t="str">
        <f>E376</f>
        <v>[2501,2650]</v>
      </c>
      <c r="F377" s="3" t="str">
        <f t="shared" si="181"/>
        <v>[-1,-1]</v>
      </c>
      <c r="G377" s="3" t="s">
        <v>465</v>
      </c>
      <c r="H377" s="3">
        <f t="shared" si="185"/>
        <v>10141001</v>
      </c>
      <c r="I377" s="3">
        <f t="shared" si="179"/>
        <v>110001</v>
      </c>
      <c r="J377" s="3">
        <f t="shared" si="179"/>
        <v>120001</v>
      </c>
      <c r="K377" s="3">
        <f>_xlfn.XLOOKUP(D377,队伍中转!$C$7:$C$43,队伍中转!$A$7:$A$43)</f>
        <v>3851748</v>
      </c>
      <c r="L377" s="17" t="str">
        <f>_xlfn.XLOOKUP(D377,队伍中转!$C$7:$C$43,队伍中转!$AC$7:$AC$43)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8" spans="1:12" hidden="1" x14ac:dyDescent="0.15">
      <c r="A378" s="3" t="str">
        <f t="shared" si="200"/>
        <v>//100100169</v>
      </c>
      <c r="B378" s="3">
        <f t="shared" si="195"/>
        <v>100100169</v>
      </c>
      <c r="C378" s="3">
        <f t="shared" si="201"/>
        <v>1001</v>
      </c>
      <c r="D378" s="3" t="str">
        <f t="shared" si="203"/>
        <v>正式2650分</v>
      </c>
      <c r="E378" s="3" t="str">
        <f>E377</f>
        <v>[2501,2650]</v>
      </c>
      <c r="F378" s="3" t="str">
        <f t="shared" si="181"/>
        <v>[-1,-1]</v>
      </c>
      <c r="G378" s="3" t="s">
        <v>466</v>
      </c>
      <c r="H378" s="3">
        <f t="shared" si="185"/>
        <v>10141003</v>
      </c>
      <c r="I378" s="3">
        <f t="shared" ref="I378:J441" si="204">I377</f>
        <v>110001</v>
      </c>
      <c r="J378" s="3">
        <f t="shared" si="204"/>
        <v>120001</v>
      </c>
      <c r="K378" s="3">
        <f>_xlfn.XLOOKUP(D378,队伍中转!$C$7:$C$43,队伍中转!$A$7:$A$43)</f>
        <v>3851748</v>
      </c>
      <c r="L378" s="17" t="str">
        <f>_xlfn.XLOOKUP(D378,队伍中转!$C$7:$C$43,队伍中转!$AC$7:$AC$43)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79" spans="1:12" hidden="1" x14ac:dyDescent="0.15">
      <c r="A379" s="3" t="str">
        <f t="shared" si="200"/>
        <v>//100100170</v>
      </c>
      <c r="B379" s="3">
        <f t="shared" si="195"/>
        <v>100100170</v>
      </c>
      <c r="C379" s="3">
        <f t="shared" si="201"/>
        <v>1001</v>
      </c>
      <c r="D379" s="3" t="str">
        <f t="shared" si="203"/>
        <v>正式2650分</v>
      </c>
      <c r="E379" s="3" t="str">
        <f>E378</f>
        <v>[2501,2650]</v>
      </c>
      <c r="F379" s="3" t="str">
        <f t="shared" si="181"/>
        <v>[-1,-1]</v>
      </c>
      <c r="G379" s="3" t="s">
        <v>467</v>
      </c>
      <c r="H379" s="3">
        <f t="shared" si="185"/>
        <v>10141006</v>
      </c>
      <c r="I379" s="3">
        <f t="shared" si="204"/>
        <v>110001</v>
      </c>
      <c r="J379" s="3">
        <f t="shared" si="204"/>
        <v>120001</v>
      </c>
      <c r="K379" s="3">
        <f>_xlfn.XLOOKUP(D379,队伍中转!$C$7:$C$43,队伍中转!$A$7:$A$43)</f>
        <v>3851748</v>
      </c>
      <c r="L379" s="17" t="str">
        <f>_xlfn.XLOOKUP(D379,队伍中转!$C$7:$C$43,队伍中转!$AC$7:$AC$43)</f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</row>
    <row r="380" spans="1:12" hidden="1" x14ac:dyDescent="0.15">
      <c r="A380" s="3" t="str">
        <f t="shared" si="200"/>
        <v>//100100171</v>
      </c>
      <c r="B380" s="3">
        <f t="shared" si="195"/>
        <v>100100171</v>
      </c>
      <c r="C380" s="3">
        <f t="shared" si="201"/>
        <v>1001</v>
      </c>
      <c r="D380" s="3" t="s">
        <v>86</v>
      </c>
      <c r="E380" s="3" t="s">
        <v>47</v>
      </c>
      <c r="F380" s="3" t="str">
        <f t="shared" si="181"/>
        <v>[-1,-1]</v>
      </c>
      <c r="G380" s="3" t="s">
        <v>468</v>
      </c>
      <c r="H380" s="3">
        <f t="shared" si="185"/>
        <v>10141008</v>
      </c>
      <c r="I380" s="3">
        <f t="shared" si="204"/>
        <v>110001</v>
      </c>
      <c r="J380" s="3">
        <f t="shared" si="204"/>
        <v>120001</v>
      </c>
      <c r="K380" s="3">
        <f>_xlfn.XLOOKUP(D380,队伍中转!$C$7:$C$43,队伍中转!$A$7:$A$43)</f>
        <v>4622097</v>
      </c>
      <c r="L380" s="17" t="str">
        <f>_xlfn.XLOOKUP(D380,队伍中转!$C$7:$C$43,队伍中转!$AC$7:$AC$43)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1" spans="1:12" hidden="1" x14ac:dyDescent="0.15">
      <c r="A381" s="3" t="str">
        <f t="shared" si="200"/>
        <v>//100100172</v>
      </c>
      <c r="B381" s="3">
        <f t="shared" si="195"/>
        <v>100100172</v>
      </c>
      <c r="C381" s="3">
        <f t="shared" si="201"/>
        <v>1001</v>
      </c>
      <c r="D381" s="3" t="str">
        <f>D380</f>
        <v>正式2800分</v>
      </c>
      <c r="E381" s="3" t="str">
        <f>E380</f>
        <v>[2651,2800]</v>
      </c>
      <c r="F381" s="3" t="str">
        <f t="shared" ref="F381:F445" si="205">F380</f>
        <v>[-1,-1]</v>
      </c>
      <c r="G381" s="3" t="s">
        <v>469</v>
      </c>
      <c r="H381" s="3">
        <f t="shared" si="185"/>
        <v>10141009</v>
      </c>
      <c r="I381" s="3">
        <f t="shared" si="204"/>
        <v>110001</v>
      </c>
      <c r="J381" s="3">
        <f t="shared" si="204"/>
        <v>120001</v>
      </c>
      <c r="K381" s="3">
        <f>_xlfn.XLOOKUP(D381,队伍中转!$C$7:$C$43,队伍中转!$A$7:$A$43)</f>
        <v>4622097</v>
      </c>
      <c r="L381" s="17" t="str">
        <f>_xlfn.XLOOKUP(D381,队伍中转!$C$7:$C$43,队伍中转!$AC$7:$AC$43)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2" spans="1:12" hidden="1" x14ac:dyDescent="0.15">
      <c r="A382" s="3" t="str">
        <f t="shared" si="200"/>
        <v>//100100173</v>
      </c>
      <c r="B382" s="3">
        <f t="shared" si="195"/>
        <v>100100173</v>
      </c>
      <c r="C382" s="3">
        <f t="shared" si="201"/>
        <v>1001</v>
      </c>
      <c r="D382" s="3" t="str">
        <f t="shared" ref="D382" si="206">D381</f>
        <v>正式2800分</v>
      </c>
      <c r="E382" s="3" t="str">
        <f>E381</f>
        <v>[2651,2800]</v>
      </c>
      <c r="F382" s="3" t="str">
        <f t="shared" si="205"/>
        <v>[-1,-1]</v>
      </c>
      <c r="G382" s="3" t="s">
        <v>470</v>
      </c>
      <c r="H382" s="3">
        <f t="shared" si="185"/>
        <v>10141011</v>
      </c>
      <c r="I382" s="3">
        <f t="shared" si="204"/>
        <v>110001</v>
      </c>
      <c r="J382" s="3">
        <f t="shared" si="204"/>
        <v>120001</v>
      </c>
      <c r="K382" s="3">
        <f>_xlfn.XLOOKUP(D382,队伍中转!$C$7:$C$43,队伍中转!$A$7:$A$43)</f>
        <v>4622097</v>
      </c>
      <c r="L382" s="17" t="str">
        <f>_xlfn.XLOOKUP(D382,队伍中转!$C$7:$C$43,队伍中转!$AC$7:$AC$43)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3" spans="1:12" hidden="1" x14ac:dyDescent="0.15">
      <c r="A383" s="3" t="str">
        <f t="shared" si="200"/>
        <v>//100100174</v>
      </c>
      <c r="B383" s="3">
        <f t="shared" si="195"/>
        <v>100100174</v>
      </c>
      <c r="C383" s="3">
        <f t="shared" si="201"/>
        <v>1001</v>
      </c>
      <c r="D383" s="3" t="str">
        <f t="shared" ref="D383" si="207">D382</f>
        <v>正式2800分</v>
      </c>
      <c r="E383" s="3" t="str">
        <f>E382</f>
        <v>[2651,2800]</v>
      </c>
      <c r="F383" s="3" t="str">
        <f t="shared" si="205"/>
        <v>[-1,-1]</v>
      </c>
      <c r="G383" s="3" t="s">
        <v>471</v>
      </c>
      <c r="H383" s="3">
        <f t="shared" si="185"/>
        <v>10141015</v>
      </c>
      <c r="I383" s="3">
        <f t="shared" si="204"/>
        <v>110001</v>
      </c>
      <c r="J383" s="3">
        <f t="shared" si="204"/>
        <v>120001</v>
      </c>
      <c r="K383" s="3">
        <f>_xlfn.XLOOKUP(D383,队伍中转!$C$7:$C$43,队伍中转!$A$7:$A$43)</f>
        <v>4622097</v>
      </c>
      <c r="L383" s="17" t="str">
        <f>_xlfn.XLOOKUP(D383,队伍中转!$C$7:$C$43,队伍中转!$AC$7:$AC$43)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4" spans="1:12" hidden="1" x14ac:dyDescent="0.15">
      <c r="A384" s="3" t="str">
        <f t="shared" si="200"/>
        <v>//100100175</v>
      </c>
      <c r="B384" s="3">
        <f t="shared" si="195"/>
        <v>100100175</v>
      </c>
      <c r="C384" s="3">
        <f t="shared" si="201"/>
        <v>1001</v>
      </c>
      <c r="D384" s="3" t="str">
        <f t="shared" ref="D384" si="208">D383</f>
        <v>正式2800分</v>
      </c>
      <c r="E384" s="3" t="str">
        <f>E383</f>
        <v>[2651,2800]</v>
      </c>
      <c r="F384" s="3" t="str">
        <f t="shared" si="205"/>
        <v>[-1,-1]</v>
      </c>
      <c r="G384" s="3" t="s">
        <v>472</v>
      </c>
      <c r="H384" s="3">
        <f t="shared" si="185"/>
        <v>10141018</v>
      </c>
      <c r="I384" s="3">
        <f t="shared" si="204"/>
        <v>110001</v>
      </c>
      <c r="J384" s="3">
        <f t="shared" si="204"/>
        <v>120001</v>
      </c>
      <c r="K384" s="3">
        <f>_xlfn.XLOOKUP(D384,队伍中转!$C$7:$C$43,队伍中转!$A$7:$A$43)</f>
        <v>4622097</v>
      </c>
      <c r="L384" s="17" t="str">
        <f>_xlfn.XLOOKUP(D384,队伍中转!$C$7:$C$43,队伍中转!$AC$7:$AC$43)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5" spans="1:12" hidden="1" x14ac:dyDescent="0.15">
      <c r="A385" s="3" t="str">
        <f t="shared" si="200"/>
        <v>//100100176</v>
      </c>
      <c r="B385" s="3">
        <f t="shared" si="195"/>
        <v>100100176</v>
      </c>
      <c r="C385" s="3">
        <f t="shared" si="201"/>
        <v>1001</v>
      </c>
      <c r="D385" s="3" t="s">
        <v>86</v>
      </c>
      <c r="E385" s="3" t="s">
        <v>47</v>
      </c>
      <c r="F385" s="3" t="str">
        <f t="shared" si="205"/>
        <v>[-1,-1]</v>
      </c>
      <c r="G385" s="3" t="s">
        <v>473</v>
      </c>
      <c r="H385" s="3">
        <f t="shared" si="185"/>
        <v>10141019</v>
      </c>
      <c r="I385" s="3">
        <f t="shared" si="204"/>
        <v>110001</v>
      </c>
      <c r="J385" s="3">
        <f t="shared" si="204"/>
        <v>120001</v>
      </c>
      <c r="K385" s="3">
        <f>_xlfn.XLOOKUP(D385,队伍中转!$C$7:$C$43,队伍中转!$A$7:$A$43)</f>
        <v>4622097</v>
      </c>
      <c r="L385" s="17" t="str">
        <f>_xlfn.XLOOKUP(D385,队伍中转!$C$7:$C$43,队伍中转!$AC$7:$AC$43)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6" spans="1:12" hidden="1" x14ac:dyDescent="0.15">
      <c r="A386" s="3" t="str">
        <f t="shared" si="200"/>
        <v>//100100177</v>
      </c>
      <c r="B386" s="3">
        <f t="shared" si="195"/>
        <v>100100177</v>
      </c>
      <c r="C386" s="3">
        <f t="shared" si="201"/>
        <v>1001</v>
      </c>
      <c r="D386" s="3" t="str">
        <f>D385</f>
        <v>正式2800分</v>
      </c>
      <c r="E386" s="3" t="str">
        <f>E385</f>
        <v>[2651,2800]</v>
      </c>
      <c r="F386" s="3" t="str">
        <f t="shared" si="205"/>
        <v>[-1,-1]</v>
      </c>
      <c r="G386" s="3" t="s">
        <v>474</v>
      </c>
      <c r="H386" s="3">
        <f t="shared" si="185"/>
        <v>10141019</v>
      </c>
      <c r="I386" s="3">
        <f t="shared" si="204"/>
        <v>110001</v>
      </c>
      <c r="J386" s="3">
        <f t="shared" si="204"/>
        <v>120001</v>
      </c>
      <c r="K386" s="3">
        <f>_xlfn.XLOOKUP(D386,队伍中转!$C$7:$C$43,队伍中转!$A$7:$A$43)</f>
        <v>4622097</v>
      </c>
      <c r="L386" s="17" t="str">
        <f>_xlfn.XLOOKUP(D386,队伍中转!$C$7:$C$43,队伍中转!$AC$7:$AC$43)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7" spans="1:12" hidden="1" x14ac:dyDescent="0.15">
      <c r="A387" s="3" t="str">
        <f t="shared" si="200"/>
        <v>//100100178</v>
      </c>
      <c r="B387" s="3">
        <f t="shared" si="195"/>
        <v>100100178</v>
      </c>
      <c r="C387" s="3">
        <f t="shared" si="201"/>
        <v>1001</v>
      </c>
      <c r="D387" s="3" t="str">
        <f t="shared" ref="D387:D389" si="209">D386</f>
        <v>正式2800分</v>
      </c>
      <c r="E387" s="3" t="str">
        <f>E386</f>
        <v>[2651,2800]</v>
      </c>
      <c r="F387" s="3" t="str">
        <f t="shared" si="205"/>
        <v>[-1,-1]</v>
      </c>
      <c r="G387" s="3" t="s">
        <v>475</v>
      </c>
      <c r="H387" s="3">
        <f t="shared" si="185"/>
        <v>10140101</v>
      </c>
      <c r="I387" s="3">
        <f t="shared" si="204"/>
        <v>110001</v>
      </c>
      <c r="J387" s="3">
        <f t="shared" si="204"/>
        <v>120001</v>
      </c>
      <c r="K387" s="3">
        <f>_xlfn.XLOOKUP(D387,队伍中转!$C$7:$C$43,队伍中转!$A$7:$A$43)</f>
        <v>4622097</v>
      </c>
      <c r="L387" s="17" t="str">
        <f>_xlfn.XLOOKUP(D387,队伍中转!$C$7:$C$43,队伍中转!$AC$7:$AC$43)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8" spans="1:12" hidden="1" x14ac:dyDescent="0.15">
      <c r="A388" s="3" t="str">
        <f t="shared" si="200"/>
        <v>//100100179</v>
      </c>
      <c r="B388" s="3">
        <f t="shared" si="195"/>
        <v>100100179</v>
      </c>
      <c r="C388" s="3">
        <f t="shared" si="201"/>
        <v>1001</v>
      </c>
      <c r="D388" s="3" t="str">
        <f t="shared" si="209"/>
        <v>正式2800分</v>
      </c>
      <c r="E388" s="3" t="str">
        <f>E387</f>
        <v>[2651,2800]</v>
      </c>
      <c r="F388" s="3" t="str">
        <f t="shared" si="205"/>
        <v>[-1,-1]</v>
      </c>
      <c r="G388" s="3" t="s">
        <v>476</v>
      </c>
      <c r="H388" s="3">
        <f t="shared" si="185"/>
        <v>10140103</v>
      </c>
      <c r="I388" s="3">
        <f t="shared" si="204"/>
        <v>110001</v>
      </c>
      <c r="J388" s="3">
        <f t="shared" si="204"/>
        <v>120001</v>
      </c>
      <c r="K388" s="3">
        <f>_xlfn.XLOOKUP(D388,队伍中转!$C$7:$C$43,队伍中转!$A$7:$A$43)</f>
        <v>4622097</v>
      </c>
      <c r="L388" s="17" t="str">
        <f>_xlfn.XLOOKUP(D388,队伍中转!$C$7:$C$43,队伍中转!$AC$7:$AC$43)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89" spans="1:12" hidden="1" x14ac:dyDescent="0.15">
      <c r="A389" s="3" t="str">
        <f t="shared" si="200"/>
        <v>//100100180</v>
      </c>
      <c r="B389" s="3">
        <f t="shared" si="195"/>
        <v>100100180</v>
      </c>
      <c r="C389" s="3">
        <f t="shared" si="201"/>
        <v>1001</v>
      </c>
      <c r="D389" s="3" t="str">
        <f t="shared" si="209"/>
        <v>正式2800分</v>
      </c>
      <c r="E389" s="3" t="str">
        <f>E388</f>
        <v>[2651,2800]</v>
      </c>
      <c r="F389" s="3" t="str">
        <f t="shared" si="205"/>
        <v>[-1,-1]</v>
      </c>
      <c r="G389" s="3" t="s">
        <v>477</v>
      </c>
      <c r="H389" s="3">
        <f t="shared" si="185"/>
        <v>10140104</v>
      </c>
      <c r="I389" s="3">
        <f t="shared" si="204"/>
        <v>110001</v>
      </c>
      <c r="J389" s="3">
        <f t="shared" si="204"/>
        <v>120001</v>
      </c>
      <c r="K389" s="3">
        <f>_xlfn.XLOOKUP(D389,队伍中转!$C$7:$C$43,队伍中转!$A$7:$A$43)</f>
        <v>4622097</v>
      </c>
      <c r="L389" s="17" t="str">
        <f>_xlfn.XLOOKUP(D389,队伍中转!$C$7:$C$43,队伍中转!$AC$7:$AC$43)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0" spans="1:12" hidden="1" x14ac:dyDescent="0.15">
      <c r="A390" s="3" t="str">
        <f t="shared" si="200"/>
        <v>//100100181</v>
      </c>
      <c r="B390" s="3">
        <f t="shared" si="195"/>
        <v>100100181</v>
      </c>
      <c r="C390" s="3">
        <f t="shared" si="201"/>
        <v>1001</v>
      </c>
      <c r="D390" s="3" t="s">
        <v>86</v>
      </c>
      <c r="E390" s="3" t="s">
        <v>47</v>
      </c>
      <c r="F390" s="3" t="str">
        <f t="shared" si="205"/>
        <v>[-1,-1]</v>
      </c>
      <c r="G390" s="3" t="s">
        <v>478</v>
      </c>
      <c r="H390" s="3">
        <f t="shared" ref="H390:H453" si="210">H369</f>
        <v>10140105</v>
      </c>
      <c r="I390" s="3">
        <f t="shared" si="204"/>
        <v>110001</v>
      </c>
      <c r="J390" s="3">
        <f t="shared" si="204"/>
        <v>120001</v>
      </c>
      <c r="K390" s="3">
        <f>_xlfn.XLOOKUP(D390,队伍中转!$C$7:$C$43,队伍中转!$A$7:$A$43)</f>
        <v>4622097</v>
      </c>
      <c r="L390" s="17" t="str">
        <f>_xlfn.XLOOKUP(D390,队伍中转!$C$7:$C$43,队伍中转!$AC$7:$AC$43)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1" spans="1:12" hidden="1" x14ac:dyDescent="0.15">
      <c r="A391" s="3" t="str">
        <f t="shared" si="200"/>
        <v>//100100182</v>
      </c>
      <c r="B391" s="3">
        <f t="shared" si="195"/>
        <v>100100182</v>
      </c>
      <c r="C391" s="3">
        <f t="shared" si="201"/>
        <v>1001</v>
      </c>
      <c r="D391" s="3" t="str">
        <f>D390</f>
        <v>正式2800分</v>
      </c>
      <c r="E391" s="3" t="str">
        <f>E390</f>
        <v>[2651,2800]</v>
      </c>
      <c r="F391" s="3" t="str">
        <f t="shared" si="205"/>
        <v>[-1,-1]</v>
      </c>
      <c r="G391" s="3" t="s">
        <v>479</v>
      </c>
      <c r="H391" s="3">
        <f t="shared" si="210"/>
        <v>10140106</v>
      </c>
      <c r="I391" s="3">
        <f t="shared" si="204"/>
        <v>110001</v>
      </c>
      <c r="J391" s="3">
        <f t="shared" si="204"/>
        <v>120001</v>
      </c>
      <c r="K391" s="3">
        <f>_xlfn.XLOOKUP(D391,队伍中转!$C$7:$C$43,队伍中转!$A$7:$A$43)</f>
        <v>4622097</v>
      </c>
      <c r="L391" s="17" t="str">
        <f>_xlfn.XLOOKUP(D391,队伍中转!$C$7:$C$43,队伍中转!$AC$7:$AC$43)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2" spans="1:12" hidden="1" x14ac:dyDescent="0.15">
      <c r="A392" s="3" t="str">
        <f t="shared" si="200"/>
        <v>//100100183</v>
      </c>
      <c r="B392" s="3">
        <f t="shared" si="195"/>
        <v>100100183</v>
      </c>
      <c r="C392" s="3">
        <f t="shared" si="201"/>
        <v>1001</v>
      </c>
      <c r="D392" s="3" t="str">
        <f t="shared" ref="D392:D394" si="211">D391</f>
        <v>正式2800分</v>
      </c>
      <c r="E392" s="3" t="str">
        <f>E391</f>
        <v>[2651,2800]</v>
      </c>
      <c r="F392" s="3" t="str">
        <f t="shared" si="205"/>
        <v>[-1,-1]</v>
      </c>
      <c r="G392" s="3" t="s">
        <v>480</v>
      </c>
      <c r="H392" s="3">
        <f t="shared" si="210"/>
        <v>10140108</v>
      </c>
      <c r="I392" s="3">
        <f t="shared" si="204"/>
        <v>110001</v>
      </c>
      <c r="J392" s="3">
        <f t="shared" si="204"/>
        <v>120001</v>
      </c>
      <c r="K392" s="3">
        <f>_xlfn.XLOOKUP(D392,队伍中转!$C$7:$C$43,队伍中转!$A$7:$A$43)</f>
        <v>4622097</v>
      </c>
      <c r="L392" s="17" t="str">
        <f>_xlfn.XLOOKUP(D392,队伍中转!$C$7:$C$43,队伍中转!$AC$7:$AC$43)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3" spans="1:12" hidden="1" x14ac:dyDescent="0.15">
      <c r="A393" s="3" t="str">
        <f t="shared" si="200"/>
        <v>//100100184</v>
      </c>
      <c r="B393" s="3">
        <f t="shared" si="195"/>
        <v>100100184</v>
      </c>
      <c r="C393" s="3">
        <f t="shared" si="201"/>
        <v>1001</v>
      </c>
      <c r="D393" s="3" t="str">
        <f t="shared" si="211"/>
        <v>正式2800分</v>
      </c>
      <c r="E393" s="3" t="str">
        <f>E392</f>
        <v>[2651,2800]</v>
      </c>
      <c r="F393" s="3" t="str">
        <f t="shared" si="205"/>
        <v>[-1,-1]</v>
      </c>
      <c r="G393" s="3" t="s">
        <v>481</v>
      </c>
      <c r="H393" s="3">
        <f t="shared" si="210"/>
        <v>10140109</v>
      </c>
      <c r="I393" s="3">
        <f t="shared" si="204"/>
        <v>110001</v>
      </c>
      <c r="J393" s="3">
        <f t="shared" si="204"/>
        <v>120001</v>
      </c>
      <c r="K393" s="3">
        <f>_xlfn.XLOOKUP(D393,队伍中转!$C$7:$C$43,队伍中转!$A$7:$A$43)</f>
        <v>4622097</v>
      </c>
      <c r="L393" s="17" t="str">
        <f>_xlfn.XLOOKUP(D393,队伍中转!$C$7:$C$43,队伍中转!$AC$7:$AC$43)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4" spans="1:12" hidden="1" x14ac:dyDescent="0.15">
      <c r="A394" s="3" t="str">
        <f t="shared" si="200"/>
        <v>//100100185</v>
      </c>
      <c r="B394" s="3">
        <f t="shared" si="195"/>
        <v>100100185</v>
      </c>
      <c r="C394" s="3">
        <f t="shared" si="201"/>
        <v>1001</v>
      </c>
      <c r="D394" s="3" t="str">
        <f t="shared" si="211"/>
        <v>正式2800分</v>
      </c>
      <c r="E394" s="3" t="str">
        <f>E393</f>
        <v>[2651,2800]</v>
      </c>
      <c r="F394" s="3" t="str">
        <f t="shared" si="205"/>
        <v>[-1,-1]</v>
      </c>
      <c r="G394" s="3" t="s">
        <v>482</v>
      </c>
      <c r="H394" s="3">
        <f t="shared" si="210"/>
        <v>10140111</v>
      </c>
      <c r="I394" s="3">
        <f t="shared" si="204"/>
        <v>110001</v>
      </c>
      <c r="J394" s="3">
        <f t="shared" si="204"/>
        <v>120001</v>
      </c>
      <c r="K394" s="3">
        <f>_xlfn.XLOOKUP(D394,队伍中转!$C$7:$C$43,队伍中转!$A$7:$A$43)</f>
        <v>4622097</v>
      </c>
      <c r="L394" s="17" t="str">
        <f>_xlfn.XLOOKUP(D394,队伍中转!$C$7:$C$43,队伍中转!$AC$7:$AC$43)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5" spans="1:12" hidden="1" x14ac:dyDescent="0.15">
      <c r="A395" s="3" t="str">
        <f t="shared" si="200"/>
        <v>//100100186</v>
      </c>
      <c r="B395" s="3">
        <f t="shared" si="195"/>
        <v>100100186</v>
      </c>
      <c r="C395" s="3">
        <f t="shared" si="201"/>
        <v>1001</v>
      </c>
      <c r="D395" s="3" t="s">
        <v>86</v>
      </c>
      <c r="E395" s="3" t="s">
        <v>47</v>
      </c>
      <c r="F395" s="3" t="str">
        <f t="shared" si="205"/>
        <v>[-1,-1]</v>
      </c>
      <c r="G395" s="3" t="s">
        <v>483</v>
      </c>
      <c r="H395" s="3">
        <f t="shared" si="210"/>
        <v>10140113</v>
      </c>
      <c r="I395" s="3">
        <f t="shared" si="204"/>
        <v>110001</v>
      </c>
      <c r="J395" s="3">
        <f t="shared" si="204"/>
        <v>120001</v>
      </c>
      <c r="K395" s="3">
        <f>_xlfn.XLOOKUP(D395,队伍中转!$C$7:$C$43,队伍中转!$A$7:$A$43)</f>
        <v>4622097</v>
      </c>
      <c r="L395" s="17" t="str">
        <f>_xlfn.XLOOKUP(D395,队伍中转!$C$7:$C$43,队伍中转!$AC$7:$AC$43)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6" spans="1:12" hidden="1" x14ac:dyDescent="0.15">
      <c r="A396" s="3" t="str">
        <f t="shared" si="200"/>
        <v>//100100187</v>
      </c>
      <c r="B396" s="3">
        <f t="shared" si="195"/>
        <v>100100187</v>
      </c>
      <c r="C396" s="3">
        <f t="shared" si="201"/>
        <v>1001</v>
      </c>
      <c r="D396" s="3" t="str">
        <f>D395</f>
        <v>正式2800分</v>
      </c>
      <c r="E396" s="3" t="str">
        <f>E395</f>
        <v>[2651,2800]</v>
      </c>
      <c r="F396" s="3" t="str">
        <f t="shared" si="205"/>
        <v>[-1,-1]</v>
      </c>
      <c r="G396" s="3" t="s">
        <v>484</v>
      </c>
      <c r="H396" s="3">
        <f t="shared" si="210"/>
        <v>10140115</v>
      </c>
      <c r="I396" s="3">
        <f t="shared" si="204"/>
        <v>110001</v>
      </c>
      <c r="J396" s="3">
        <f t="shared" si="204"/>
        <v>120001</v>
      </c>
      <c r="K396" s="3">
        <f>_xlfn.XLOOKUP(D396,队伍中转!$C$7:$C$43,队伍中转!$A$7:$A$43)</f>
        <v>4622097</v>
      </c>
      <c r="L396" s="17" t="str">
        <f>_xlfn.XLOOKUP(D396,队伍中转!$C$7:$C$43,队伍中转!$AC$7:$AC$43)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7" spans="1:12" hidden="1" x14ac:dyDescent="0.15">
      <c r="A397" s="3" t="str">
        <f t="shared" si="200"/>
        <v>//100100188</v>
      </c>
      <c r="B397" s="3">
        <f t="shared" si="195"/>
        <v>100100188</v>
      </c>
      <c r="C397" s="3">
        <f t="shared" si="201"/>
        <v>1001</v>
      </c>
      <c r="D397" s="3" t="str">
        <f t="shared" ref="D397:D399" si="212">D396</f>
        <v>正式2800分</v>
      </c>
      <c r="E397" s="3" t="str">
        <f>E396</f>
        <v>[2651,2800]</v>
      </c>
      <c r="F397" s="3" t="str">
        <f t="shared" si="205"/>
        <v>[-1,-1]</v>
      </c>
      <c r="G397" s="3" t="s">
        <v>485</v>
      </c>
      <c r="H397" s="3">
        <f t="shared" si="210"/>
        <v>10140116</v>
      </c>
      <c r="I397" s="3">
        <f t="shared" si="204"/>
        <v>110001</v>
      </c>
      <c r="J397" s="3">
        <f t="shared" si="204"/>
        <v>120001</v>
      </c>
      <c r="K397" s="3">
        <f>_xlfn.XLOOKUP(D397,队伍中转!$C$7:$C$43,队伍中转!$A$7:$A$43)</f>
        <v>4622097</v>
      </c>
      <c r="L397" s="17" t="str">
        <f>_xlfn.XLOOKUP(D397,队伍中转!$C$7:$C$43,队伍中转!$AC$7:$AC$43)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8" spans="1:12" hidden="1" x14ac:dyDescent="0.15">
      <c r="A398" s="3" t="str">
        <f t="shared" si="200"/>
        <v>//100100189</v>
      </c>
      <c r="B398" s="3">
        <f t="shared" si="195"/>
        <v>100100189</v>
      </c>
      <c r="C398" s="3">
        <f t="shared" si="201"/>
        <v>1001</v>
      </c>
      <c r="D398" s="3" t="str">
        <f t="shared" si="212"/>
        <v>正式2800分</v>
      </c>
      <c r="E398" s="3" t="str">
        <f>E397</f>
        <v>[2651,2800]</v>
      </c>
      <c r="F398" s="3" t="str">
        <f t="shared" si="205"/>
        <v>[-1,-1]</v>
      </c>
      <c r="G398" s="3" t="s">
        <v>486</v>
      </c>
      <c r="H398" s="3">
        <f t="shared" si="210"/>
        <v>10141001</v>
      </c>
      <c r="I398" s="3">
        <f t="shared" si="204"/>
        <v>110001</v>
      </c>
      <c r="J398" s="3">
        <f t="shared" si="204"/>
        <v>120001</v>
      </c>
      <c r="K398" s="3">
        <f>_xlfn.XLOOKUP(D398,队伍中转!$C$7:$C$43,队伍中转!$A$7:$A$43)</f>
        <v>4622097</v>
      </c>
      <c r="L398" s="17" t="str">
        <f>_xlfn.XLOOKUP(D398,队伍中转!$C$7:$C$43,队伍中转!$AC$7:$AC$43)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399" spans="1:12" hidden="1" x14ac:dyDescent="0.15">
      <c r="A399" s="3" t="str">
        <f t="shared" si="200"/>
        <v>//100100190</v>
      </c>
      <c r="B399" s="3">
        <f t="shared" si="195"/>
        <v>100100190</v>
      </c>
      <c r="C399" s="3">
        <f t="shared" si="201"/>
        <v>1001</v>
      </c>
      <c r="D399" s="3" t="str">
        <f t="shared" si="212"/>
        <v>正式2800分</v>
      </c>
      <c r="E399" s="3" t="str">
        <f>E398</f>
        <v>[2651,2800]</v>
      </c>
      <c r="F399" s="3" t="str">
        <f t="shared" si="205"/>
        <v>[-1,-1]</v>
      </c>
      <c r="G399" s="3" t="s">
        <v>487</v>
      </c>
      <c r="H399" s="3">
        <f t="shared" si="210"/>
        <v>10141003</v>
      </c>
      <c r="I399" s="3">
        <f t="shared" si="204"/>
        <v>110001</v>
      </c>
      <c r="J399" s="3">
        <f t="shared" si="204"/>
        <v>120001</v>
      </c>
      <c r="K399" s="3">
        <f>_xlfn.XLOOKUP(D399,队伍中转!$C$7:$C$43,队伍中转!$A$7:$A$43)</f>
        <v>4622097</v>
      </c>
      <c r="L399" s="17" t="str">
        <f>_xlfn.XLOOKUP(D399,队伍中转!$C$7:$C$43,队伍中转!$AC$7:$AC$43)</f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</row>
    <row r="400" spans="1:12" hidden="1" x14ac:dyDescent="0.15">
      <c r="A400" s="3" t="str">
        <f t="shared" si="200"/>
        <v>//100100191</v>
      </c>
      <c r="B400" s="3">
        <f t="shared" si="195"/>
        <v>100100191</v>
      </c>
      <c r="C400" s="3">
        <f t="shared" si="201"/>
        <v>1001</v>
      </c>
      <c r="D400" s="3" t="s">
        <v>87</v>
      </c>
      <c r="E400" s="3" t="s">
        <v>48</v>
      </c>
      <c r="F400" s="3" t="str">
        <f t="shared" si="205"/>
        <v>[-1,-1]</v>
      </c>
      <c r="G400" s="3" t="s">
        <v>488</v>
      </c>
      <c r="H400" s="3">
        <f t="shared" si="210"/>
        <v>10141006</v>
      </c>
      <c r="I400" s="3">
        <f t="shared" si="204"/>
        <v>110001</v>
      </c>
      <c r="J400" s="3">
        <f t="shared" si="204"/>
        <v>120001</v>
      </c>
      <c r="K400" s="3">
        <f>_xlfn.XLOOKUP(D400,队伍中转!$C$7:$C$43,队伍中转!$A$7:$A$43)</f>
        <v>5546516</v>
      </c>
      <c r="L400" s="17" t="str">
        <f>_xlfn.XLOOKUP(D400,队伍中转!$C$7:$C$43,队伍中转!$AC$7:$AC$43)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1" spans="1:12" hidden="1" x14ac:dyDescent="0.15">
      <c r="A401" s="3" t="str">
        <f t="shared" si="200"/>
        <v>//100100192</v>
      </c>
      <c r="B401" s="3">
        <f t="shared" si="195"/>
        <v>100100192</v>
      </c>
      <c r="C401" s="3">
        <f t="shared" si="201"/>
        <v>1001</v>
      </c>
      <c r="D401" s="3" t="str">
        <f>D400</f>
        <v>正式3000分</v>
      </c>
      <c r="E401" s="3" t="str">
        <f>E400</f>
        <v>[2801,3000]</v>
      </c>
      <c r="F401" s="3" t="str">
        <f t="shared" si="205"/>
        <v>[-1,-1]</v>
      </c>
      <c r="G401" s="3" t="s">
        <v>489</v>
      </c>
      <c r="H401" s="3">
        <f t="shared" si="210"/>
        <v>10141008</v>
      </c>
      <c r="I401" s="3">
        <f t="shared" si="204"/>
        <v>110001</v>
      </c>
      <c r="J401" s="3">
        <f t="shared" si="204"/>
        <v>120001</v>
      </c>
      <c r="K401" s="3">
        <f>_xlfn.XLOOKUP(D401,队伍中转!$C$7:$C$43,队伍中转!$A$7:$A$43)</f>
        <v>5546516</v>
      </c>
      <c r="L401" s="17" t="str">
        <f>_xlfn.XLOOKUP(D401,队伍中转!$C$7:$C$43,队伍中转!$AC$7:$AC$43)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2" spans="1:12" hidden="1" x14ac:dyDescent="0.15">
      <c r="A402" s="3" t="str">
        <f t="shared" si="200"/>
        <v>//100100193</v>
      </c>
      <c r="B402" s="3">
        <f t="shared" si="195"/>
        <v>100100193</v>
      </c>
      <c r="C402" s="3">
        <f t="shared" si="201"/>
        <v>1001</v>
      </c>
      <c r="D402" s="3" t="str">
        <f t="shared" ref="D402" si="213">D401</f>
        <v>正式3000分</v>
      </c>
      <c r="E402" s="3" t="str">
        <f>E401</f>
        <v>[2801,3000]</v>
      </c>
      <c r="F402" s="3" t="str">
        <f t="shared" si="205"/>
        <v>[-1,-1]</v>
      </c>
      <c r="G402" s="3" t="s">
        <v>490</v>
      </c>
      <c r="H402" s="3">
        <f t="shared" si="210"/>
        <v>10141009</v>
      </c>
      <c r="I402" s="3">
        <f t="shared" si="204"/>
        <v>110001</v>
      </c>
      <c r="J402" s="3">
        <f t="shared" si="204"/>
        <v>120001</v>
      </c>
      <c r="K402" s="3">
        <f>_xlfn.XLOOKUP(D402,队伍中转!$C$7:$C$43,队伍中转!$A$7:$A$43)</f>
        <v>5546516</v>
      </c>
      <c r="L402" s="17" t="str">
        <f>_xlfn.XLOOKUP(D402,队伍中转!$C$7:$C$43,队伍中转!$AC$7:$AC$43)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3" spans="1:12" hidden="1" x14ac:dyDescent="0.15">
      <c r="A403" s="3" t="str">
        <f t="shared" si="200"/>
        <v>//100100194</v>
      </c>
      <c r="B403" s="3">
        <f t="shared" si="195"/>
        <v>100100194</v>
      </c>
      <c r="C403" s="3">
        <f t="shared" si="201"/>
        <v>1001</v>
      </c>
      <c r="D403" s="3" t="str">
        <f t="shared" ref="D403" si="214">D402</f>
        <v>正式3000分</v>
      </c>
      <c r="E403" s="3" t="str">
        <f>E402</f>
        <v>[2801,3000]</v>
      </c>
      <c r="F403" s="3" t="str">
        <f t="shared" si="205"/>
        <v>[-1,-1]</v>
      </c>
      <c r="G403" s="3" t="s">
        <v>491</v>
      </c>
      <c r="H403" s="3">
        <f t="shared" si="210"/>
        <v>10141011</v>
      </c>
      <c r="I403" s="3">
        <f t="shared" si="204"/>
        <v>110001</v>
      </c>
      <c r="J403" s="3">
        <f t="shared" si="204"/>
        <v>120001</v>
      </c>
      <c r="K403" s="3">
        <f>_xlfn.XLOOKUP(D403,队伍中转!$C$7:$C$43,队伍中转!$A$7:$A$43)</f>
        <v>5546516</v>
      </c>
      <c r="L403" s="17" t="str">
        <f>_xlfn.XLOOKUP(D403,队伍中转!$C$7:$C$43,队伍中转!$AC$7:$AC$43)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4" spans="1:12" hidden="1" x14ac:dyDescent="0.15">
      <c r="A404" s="3" t="str">
        <f t="shared" si="200"/>
        <v>//100100195</v>
      </c>
      <c r="B404" s="3">
        <f t="shared" si="195"/>
        <v>100100195</v>
      </c>
      <c r="C404" s="3">
        <f t="shared" si="201"/>
        <v>1001</v>
      </c>
      <c r="D404" s="3" t="str">
        <f t="shared" ref="D404" si="215">D403</f>
        <v>正式3000分</v>
      </c>
      <c r="E404" s="3" t="str">
        <f>E403</f>
        <v>[2801,3000]</v>
      </c>
      <c r="F404" s="3" t="str">
        <f t="shared" si="205"/>
        <v>[-1,-1]</v>
      </c>
      <c r="G404" s="3" t="s">
        <v>492</v>
      </c>
      <c r="H404" s="3">
        <f t="shared" si="210"/>
        <v>10141015</v>
      </c>
      <c r="I404" s="3">
        <f t="shared" si="204"/>
        <v>110001</v>
      </c>
      <c r="J404" s="3">
        <f t="shared" si="204"/>
        <v>120001</v>
      </c>
      <c r="K404" s="3">
        <f>_xlfn.XLOOKUP(D404,队伍中转!$C$7:$C$43,队伍中转!$A$7:$A$43)</f>
        <v>5546516</v>
      </c>
      <c r="L404" s="17" t="str">
        <f>_xlfn.XLOOKUP(D404,队伍中转!$C$7:$C$43,队伍中转!$AC$7:$AC$43)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5" spans="1:12" hidden="1" x14ac:dyDescent="0.15">
      <c r="A405" s="3" t="str">
        <f t="shared" si="200"/>
        <v>//100100196</v>
      </c>
      <c r="B405" s="3">
        <f t="shared" si="195"/>
        <v>100100196</v>
      </c>
      <c r="C405" s="3">
        <f t="shared" si="201"/>
        <v>1001</v>
      </c>
      <c r="D405" s="3" t="s">
        <v>87</v>
      </c>
      <c r="E405" s="3" t="s">
        <v>48</v>
      </c>
      <c r="F405" s="3" t="str">
        <f t="shared" si="205"/>
        <v>[-1,-1]</v>
      </c>
      <c r="G405" s="3" t="s">
        <v>493</v>
      </c>
      <c r="H405" s="3">
        <f t="shared" si="210"/>
        <v>10141018</v>
      </c>
      <c r="I405" s="3">
        <f t="shared" si="204"/>
        <v>110001</v>
      </c>
      <c r="J405" s="3">
        <f t="shared" si="204"/>
        <v>120001</v>
      </c>
      <c r="K405" s="3">
        <f>_xlfn.XLOOKUP(D405,队伍中转!$C$7:$C$43,队伍中转!$A$7:$A$43)</f>
        <v>5546516</v>
      </c>
      <c r="L405" s="17" t="str">
        <f>_xlfn.XLOOKUP(D405,队伍中转!$C$7:$C$43,队伍中转!$AC$7:$AC$43)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6" spans="1:12" hidden="1" x14ac:dyDescent="0.15">
      <c r="A406" s="3" t="str">
        <f t="shared" si="200"/>
        <v>//100100197</v>
      </c>
      <c r="B406" s="3">
        <f t="shared" si="195"/>
        <v>100100197</v>
      </c>
      <c r="C406" s="3">
        <f t="shared" si="201"/>
        <v>1001</v>
      </c>
      <c r="D406" s="3" t="str">
        <f>D405</f>
        <v>正式3000分</v>
      </c>
      <c r="E406" s="3" t="str">
        <f>E405</f>
        <v>[2801,3000]</v>
      </c>
      <c r="F406" s="3" t="str">
        <f t="shared" si="205"/>
        <v>[-1,-1]</v>
      </c>
      <c r="G406" s="3" t="s">
        <v>494</v>
      </c>
      <c r="H406" s="3">
        <f t="shared" si="210"/>
        <v>10141019</v>
      </c>
      <c r="I406" s="3">
        <f t="shared" si="204"/>
        <v>110001</v>
      </c>
      <c r="J406" s="3">
        <f t="shared" si="204"/>
        <v>120001</v>
      </c>
      <c r="K406" s="3">
        <f>_xlfn.XLOOKUP(D406,队伍中转!$C$7:$C$43,队伍中转!$A$7:$A$43)</f>
        <v>5546516</v>
      </c>
      <c r="L406" s="17" t="str">
        <f>_xlfn.XLOOKUP(D406,队伍中转!$C$7:$C$43,队伍中转!$AC$7:$AC$43)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7" spans="1:12" hidden="1" x14ac:dyDescent="0.15">
      <c r="A407" s="3" t="str">
        <f t="shared" si="200"/>
        <v>//100100198</v>
      </c>
      <c r="B407" s="3">
        <f t="shared" si="195"/>
        <v>100100198</v>
      </c>
      <c r="C407" s="3">
        <f t="shared" si="201"/>
        <v>1001</v>
      </c>
      <c r="D407" s="3" t="str">
        <f t="shared" ref="D407:D409" si="216">D406</f>
        <v>正式3000分</v>
      </c>
      <c r="E407" s="3" t="str">
        <f>E406</f>
        <v>[2801,3000]</v>
      </c>
      <c r="F407" s="3" t="str">
        <f t="shared" si="205"/>
        <v>[-1,-1]</v>
      </c>
      <c r="G407" s="3" t="s">
        <v>495</v>
      </c>
      <c r="H407" s="3">
        <f t="shared" si="210"/>
        <v>10141019</v>
      </c>
      <c r="I407" s="3">
        <f t="shared" si="204"/>
        <v>110001</v>
      </c>
      <c r="J407" s="3">
        <f t="shared" si="204"/>
        <v>120001</v>
      </c>
      <c r="K407" s="3">
        <f>_xlfn.XLOOKUP(D407,队伍中转!$C$7:$C$43,队伍中转!$A$7:$A$43)</f>
        <v>5546516</v>
      </c>
      <c r="L407" s="17" t="str">
        <f>_xlfn.XLOOKUP(D407,队伍中转!$C$7:$C$43,队伍中转!$AC$7:$AC$43)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8" spans="1:12" hidden="1" x14ac:dyDescent="0.15">
      <c r="A408" s="3" t="str">
        <f t="shared" si="200"/>
        <v>//100100199</v>
      </c>
      <c r="B408" s="3">
        <f t="shared" si="195"/>
        <v>100100199</v>
      </c>
      <c r="C408" s="3">
        <f t="shared" si="201"/>
        <v>1001</v>
      </c>
      <c r="D408" s="3" t="str">
        <f t="shared" si="216"/>
        <v>正式3000分</v>
      </c>
      <c r="E408" s="3" t="str">
        <f>E407</f>
        <v>[2801,3000]</v>
      </c>
      <c r="F408" s="3" t="str">
        <f t="shared" si="205"/>
        <v>[-1,-1]</v>
      </c>
      <c r="G408" s="3" t="s">
        <v>496</v>
      </c>
      <c r="H408" s="3">
        <f t="shared" si="210"/>
        <v>10140101</v>
      </c>
      <c r="I408" s="3">
        <f t="shared" si="204"/>
        <v>110001</v>
      </c>
      <c r="J408" s="3">
        <f t="shared" si="204"/>
        <v>120001</v>
      </c>
      <c r="K408" s="3">
        <f>_xlfn.XLOOKUP(D408,队伍中转!$C$7:$C$43,队伍中转!$A$7:$A$43)</f>
        <v>5546516</v>
      </c>
      <c r="L408" s="17" t="str">
        <f>_xlfn.XLOOKUP(D408,队伍中转!$C$7:$C$43,队伍中转!$AC$7:$AC$43)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09" spans="1:12" hidden="1" x14ac:dyDescent="0.15">
      <c r="A409" s="3" t="str">
        <f t="shared" si="200"/>
        <v>//100100200</v>
      </c>
      <c r="B409" s="3">
        <f t="shared" si="195"/>
        <v>100100200</v>
      </c>
      <c r="C409" s="3">
        <f t="shared" si="201"/>
        <v>1001</v>
      </c>
      <c r="D409" s="3" t="str">
        <f t="shared" si="216"/>
        <v>正式3000分</v>
      </c>
      <c r="E409" s="3" t="str">
        <f>E408</f>
        <v>[2801,3000]</v>
      </c>
      <c r="F409" s="3" t="str">
        <f t="shared" si="205"/>
        <v>[-1,-1]</v>
      </c>
      <c r="G409" s="3" t="s">
        <v>497</v>
      </c>
      <c r="H409" s="3">
        <f t="shared" si="210"/>
        <v>10140103</v>
      </c>
      <c r="I409" s="3">
        <f t="shared" si="204"/>
        <v>110001</v>
      </c>
      <c r="J409" s="3">
        <f t="shared" si="204"/>
        <v>120001</v>
      </c>
      <c r="K409" s="3">
        <f>_xlfn.XLOOKUP(D409,队伍中转!$C$7:$C$43,队伍中转!$A$7:$A$43)</f>
        <v>5546516</v>
      </c>
      <c r="L409" s="17" t="str">
        <f>_xlfn.XLOOKUP(D409,队伍中转!$C$7:$C$43,队伍中转!$AC$7:$AC$43)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0" spans="1:12" hidden="1" x14ac:dyDescent="0.15">
      <c r="A410" s="3" t="str">
        <f t="shared" si="200"/>
        <v>//100100201</v>
      </c>
      <c r="B410" s="3">
        <f t="shared" si="195"/>
        <v>100100201</v>
      </c>
      <c r="C410" s="3">
        <f t="shared" si="201"/>
        <v>1001</v>
      </c>
      <c r="D410" s="3" t="s">
        <v>87</v>
      </c>
      <c r="E410" s="3" t="s">
        <v>48</v>
      </c>
      <c r="F410" s="3" t="str">
        <f t="shared" si="205"/>
        <v>[-1,-1]</v>
      </c>
      <c r="G410" s="3" t="s">
        <v>498</v>
      </c>
      <c r="H410" s="3">
        <f t="shared" si="210"/>
        <v>10140104</v>
      </c>
      <c r="I410" s="3">
        <f t="shared" si="204"/>
        <v>110001</v>
      </c>
      <c r="J410" s="3">
        <f t="shared" si="204"/>
        <v>120001</v>
      </c>
      <c r="K410" s="3">
        <f>_xlfn.XLOOKUP(D410,队伍中转!$C$7:$C$43,队伍中转!$A$7:$A$43)</f>
        <v>5546516</v>
      </c>
      <c r="L410" s="17" t="str">
        <f>_xlfn.XLOOKUP(D410,队伍中转!$C$7:$C$43,队伍中转!$AC$7:$AC$43)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1" spans="1:12" hidden="1" x14ac:dyDescent="0.15">
      <c r="A411" s="3" t="str">
        <f t="shared" si="200"/>
        <v>//100100202</v>
      </c>
      <c r="B411" s="3">
        <f t="shared" si="195"/>
        <v>100100202</v>
      </c>
      <c r="C411" s="3">
        <f t="shared" si="201"/>
        <v>1001</v>
      </c>
      <c r="D411" s="3" t="str">
        <f>D410</f>
        <v>正式3000分</v>
      </c>
      <c r="E411" s="3" t="str">
        <f>E410</f>
        <v>[2801,3000]</v>
      </c>
      <c r="F411" s="3" t="str">
        <f t="shared" si="205"/>
        <v>[-1,-1]</v>
      </c>
      <c r="G411" s="3" t="s">
        <v>499</v>
      </c>
      <c r="H411" s="3">
        <f t="shared" si="210"/>
        <v>10140105</v>
      </c>
      <c r="I411" s="3">
        <f t="shared" si="204"/>
        <v>110001</v>
      </c>
      <c r="J411" s="3">
        <f t="shared" si="204"/>
        <v>120001</v>
      </c>
      <c r="K411" s="3">
        <f>_xlfn.XLOOKUP(D411,队伍中转!$C$7:$C$43,队伍中转!$A$7:$A$43)</f>
        <v>5546516</v>
      </c>
      <c r="L411" s="17" t="str">
        <f>_xlfn.XLOOKUP(D411,队伍中转!$C$7:$C$43,队伍中转!$AC$7:$AC$43)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2" spans="1:12" hidden="1" x14ac:dyDescent="0.15">
      <c r="A412" s="3" t="str">
        <f t="shared" si="200"/>
        <v>//100100203</v>
      </c>
      <c r="B412" s="3">
        <f t="shared" si="195"/>
        <v>100100203</v>
      </c>
      <c r="C412" s="3">
        <f t="shared" si="201"/>
        <v>1001</v>
      </c>
      <c r="D412" s="3" t="str">
        <f t="shared" ref="D412:D414" si="217">D411</f>
        <v>正式3000分</v>
      </c>
      <c r="E412" s="3" t="str">
        <f>E411</f>
        <v>[2801,3000]</v>
      </c>
      <c r="F412" s="3" t="str">
        <f t="shared" si="205"/>
        <v>[-1,-1]</v>
      </c>
      <c r="G412" s="3" t="s">
        <v>500</v>
      </c>
      <c r="H412" s="3">
        <f t="shared" si="210"/>
        <v>10140106</v>
      </c>
      <c r="I412" s="3">
        <f t="shared" si="204"/>
        <v>110001</v>
      </c>
      <c r="J412" s="3">
        <f t="shared" si="204"/>
        <v>120001</v>
      </c>
      <c r="K412" s="3">
        <f>_xlfn.XLOOKUP(D412,队伍中转!$C$7:$C$43,队伍中转!$A$7:$A$43)</f>
        <v>5546516</v>
      </c>
      <c r="L412" s="17" t="str">
        <f>_xlfn.XLOOKUP(D412,队伍中转!$C$7:$C$43,队伍中转!$AC$7:$AC$43)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3" spans="1:12" hidden="1" x14ac:dyDescent="0.15">
      <c r="A413" s="3" t="str">
        <f t="shared" si="200"/>
        <v>//100100204</v>
      </c>
      <c r="B413" s="3">
        <f t="shared" si="195"/>
        <v>100100204</v>
      </c>
      <c r="C413" s="3">
        <f t="shared" si="201"/>
        <v>1001</v>
      </c>
      <c r="D413" s="3" t="str">
        <f t="shared" si="217"/>
        <v>正式3000分</v>
      </c>
      <c r="E413" s="3" t="str">
        <f>E412</f>
        <v>[2801,3000]</v>
      </c>
      <c r="F413" s="3" t="str">
        <f t="shared" si="205"/>
        <v>[-1,-1]</v>
      </c>
      <c r="G413" s="3" t="s">
        <v>501</v>
      </c>
      <c r="H413" s="3">
        <f t="shared" si="210"/>
        <v>10140108</v>
      </c>
      <c r="I413" s="3">
        <f t="shared" si="204"/>
        <v>110001</v>
      </c>
      <c r="J413" s="3">
        <f t="shared" si="204"/>
        <v>120001</v>
      </c>
      <c r="K413" s="3">
        <f>_xlfn.XLOOKUP(D413,队伍中转!$C$7:$C$43,队伍中转!$A$7:$A$43)</f>
        <v>5546516</v>
      </c>
      <c r="L413" s="17" t="str">
        <f>_xlfn.XLOOKUP(D413,队伍中转!$C$7:$C$43,队伍中转!$AC$7:$AC$43)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4" spans="1:12" hidden="1" x14ac:dyDescent="0.15">
      <c r="A414" s="3" t="str">
        <f t="shared" si="200"/>
        <v>//100100205</v>
      </c>
      <c r="B414" s="3">
        <f t="shared" si="195"/>
        <v>100100205</v>
      </c>
      <c r="C414" s="3">
        <f t="shared" si="201"/>
        <v>1001</v>
      </c>
      <c r="D414" s="3" t="str">
        <f t="shared" si="217"/>
        <v>正式3000分</v>
      </c>
      <c r="E414" s="3" t="str">
        <f>E413</f>
        <v>[2801,3000]</v>
      </c>
      <c r="F414" s="3" t="str">
        <f t="shared" si="205"/>
        <v>[-1,-1]</v>
      </c>
      <c r="G414" s="3" t="s">
        <v>502</v>
      </c>
      <c r="H414" s="3">
        <f t="shared" si="210"/>
        <v>10140109</v>
      </c>
      <c r="I414" s="3">
        <f t="shared" si="204"/>
        <v>110001</v>
      </c>
      <c r="J414" s="3">
        <f t="shared" si="204"/>
        <v>120001</v>
      </c>
      <c r="K414" s="3">
        <f>_xlfn.XLOOKUP(D414,队伍中转!$C$7:$C$43,队伍中转!$A$7:$A$43)</f>
        <v>5546516</v>
      </c>
      <c r="L414" s="17" t="str">
        <f>_xlfn.XLOOKUP(D414,队伍中转!$C$7:$C$43,队伍中转!$AC$7:$AC$43)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5" spans="1:12" hidden="1" x14ac:dyDescent="0.15">
      <c r="A415" s="3" t="str">
        <f t="shared" si="200"/>
        <v>//100100206</v>
      </c>
      <c r="B415" s="3">
        <f t="shared" si="195"/>
        <v>100100206</v>
      </c>
      <c r="C415" s="3">
        <f t="shared" si="201"/>
        <v>1001</v>
      </c>
      <c r="D415" s="3" t="s">
        <v>87</v>
      </c>
      <c r="E415" s="3" t="s">
        <v>48</v>
      </c>
      <c r="F415" s="3" t="str">
        <f t="shared" si="205"/>
        <v>[-1,-1]</v>
      </c>
      <c r="G415" s="3" t="s">
        <v>503</v>
      </c>
      <c r="H415" s="3">
        <f t="shared" si="210"/>
        <v>10140111</v>
      </c>
      <c r="I415" s="3">
        <f t="shared" si="204"/>
        <v>110001</v>
      </c>
      <c r="J415" s="3">
        <f t="shared" si="204"/>
        <v>120001</v>
      </c>
      <c r="K415" s="3">
        <f>_xlfn.XLOOKUP(D415,队伍中转!$C$7:$C$43,队伍中转!$A$7:$A$43)</f>
        <v>5546516</v>
      </c>
      <c r="L415" s="17" t="str">
        <f>_xlfn.XLOOKUP(D415,队伍中转!$C$7:$C$43,队伍中转!$AC$7:$AC$43)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6" spans="1:12" hidden="1" x14ac:dyDescent="0.15">
      <c r="A416" s="3" t="str">
        <f t="shared" si="200"/>
        <v>//100100207</v>
      </c>
      <c r="B416" s="3">
        <f t="shared" si="195"/>
        <v>100100207</v>
      </c>
      <c r="C416" s="3">
        <f t="shared" si="201"/>
        <v>1001</v>
      </c>
      <c r="D416" s="3" t="str">
        <f>D415</f>
        <v>正式3000分</v>
      </c>
      <c r="E416" s="3" t="str">
        <f>E415</f>
        <v>[2801,3000]</v>
      </c>
      <c r="F416" s="3" t="str">
        <f t="shared" si="205"/>
        <v>[-1,-1]</v>
      </c>
      <c r="G416" s="3" t="s">
        <v>504</v>
      </c>
      <c r="H416" s="3">
        <f t="shared" si="210"/>
        <v>10140113</v>
      </c>
      <c r="I416" s="3">
        <f t="shared" si="204"/>
        <v>110001</v>
      </c>
      <c r="J416" s="3">
        <f t="shared" si="204"/>
        <v>120001</v>
      </c>
      <c r="K416" s="3">
        <f>_xlfn.XLOOKUP(D416,队伍中转!$C$7:$C$43,队伍中转!$A$7:$A$43)</f>
        <v>5546516</v>
      </c>
      <c r="L416" s="17" t="str">
        <f>_xlfn.XLOOKUP(D416,队伍中转!$C$7:$C$43,队伍中转!$AC$7:$AC$43)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7" spans="1:12" hidden="1" x14ac:dyDescent="0.15">
      <c r="A417" s="3" t="str">
        <f t="shared" si="200"/>
        <v>//100100208</v>
      </c>
      <c r="B417" s="3">
        <f t="shared" si="195"/>
        <v>100100208</v>
      </c>
      <c r="C417" s="3">
        <f t="shared" si="201"/>
        <v>1001</v>
      </c>
      <c r="D417" s="3" t="str">
        <f t="shared" ref="D417:D419" si="218">D416</f>
        <v>正式3000分</v>
      </c>
      <c r="E417" s="3" t="str">
        <f>E416</f>
        <v>[2801,3000]</v>
      </c>
      <c r="F417" s="3" t="str">
        <f t="shared" si="205"/>
        <v>[-1,-1]</v>
      </c>
      <c r="G417" s="3" t="s">
        <v>505</v>
      </c>
      <c r="H417" s="3">
        <f t="shared" si="210"/>
        <v>10140115</v>
      </c>
      <c r="I417" s="3">
        <f t="shared" si="204"/>
        <v>110001</v>
      </c>
      <c r="J417" s="3">
        <f t="shared" si="204"/>
        <v>120001</v>
      </c>
      <c r="K417" s="3">
        <f>_xlfn.XLOOKUP(D417,队伍中转!$C$7:$C$43,队伍中转!$A$7:$A$43)</f>
        <v>5546516</v>
      </c>
      <c r="L417" s="17" t="str">
        <f>_xlfn.XLOOKUP(D417,队伍中转!$C$7:$C$43,队伍中转!$AC$7:$AC$43)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8" spans="1:12" hidden="1" x14ac:dyDescent="0.15">
      <c r="A418" s="3" t="str">
        <f t="shared" si="200"/>
        <v>//100100209</v>
      </c>
      <c r="B418" s="3">
        <f t="shared" si="195"/>
        <v>100100209</v>
      </c>
      <c r="C418" s="3">
        <f t="shared" si="201"/>
        <v>1001</v>
      </c>
      <c r="D418" s="3" t="str">
        <f t="shared" si="218"/>
        <v>正式3000分</v>
      </c>
      <c r="E418" s="3" t="str">
        <f>E417</f>
        <v>[2801,3000]</v>
      </c>
      <c r="F418" s="3" t="str">
        <f t="shared" si="205"/>
        <v>[-1,-1]</v>
      </c>
      <c r="G418" s="3" t="s">
        <v>506</v>
      </c>
      <c r="H418" s="3">
        <f t="shared" si="210"/>
        <v>10140116</v>
      </c>
      <c r="I418" s="3">
        <f t="shared" si="204"/>
        <v>110001</v>
      </c>
      <c r="J418" s="3">
        <f t="shared" si="204"/>
        <v>120001</v>
      </c>
      <c r="K418" s="3">
        <f>_xlfn.XLOOKUP(D418,队伍中转!$C$7:$C$43,队伍中转!$A$7:$A$43)</f>
        <v>5546516</v>
      </c>
      <c r="L418" s="17" t="str">
        <f>_xlfn.XLOOKUP(D418,队伍中转!$C$7:$C$43,队伍中转!$AC$7:$AC$43)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19" spans="1:12" hidden="1" x14ac:dyDescent="0.15">
      <c r="A419" s="3" t="str">
        <f t="shared" si="200"/>
        <v>//100100210</v>
      </c>
      <c r="B419" s="3">
        <f t="shared" si="195"/>
        <v>100100210</v>
      </c>
      <c r="C419" s="3">
        <f t="shared" si="201"/>
        <v>1001</v>
      </c>
      <c r="D419" s="3" t="str">
        <f t="shared" si="218"/>
        <v>正式3000分</v>
      </c>
      <c r="E419" s="3" t="str">
        <f>E418</f>
        <v>[2801,3000]</v>
      </c>
      <c r="F419" s="3" t="str">
        <f t="shared" si="205"/>
        <v>[-1,-1]</v>
      </c>
      <c r="G419" s="3" t="s">
        <v>507</v>
      </c>
      <c r="H419" s="3">
        <f t="shared" si="210"/>
        <v>10141001</v>
      </c>
      <c r="I419" s="3">
        <f t="shared" si="204"/>
        <v>110001</v>
      </c>
      <c r="J419" s="3">
        <f t="shared" si="204"/>
        <v>120001</v>
      </c>
      <c r="K419" s="3">
        <f>_xlfn.XLOOKUP(D419,队伍中转!$C$7:$C$43,队伍中转!$A$7:$A$43)</f>
        <v>5546516</v>
      </c>
      <c r="L419" s="17" t="str">
        <f>_xlfn.XLOOKUP(D419,队伍中转!$C$7:$C$43,队伍中转!$AC$7:$AC$43)</f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</row>
    <row r="420" spans="1:12" hidden="1" x14ac:dyDescent="0.15">
      <c r="A420" s="3" t="str">
        <f t="shared" si="200"/>
        <v>//100100211</v>
      </c>
      <c r="B420" s="3">
        <f t="shared" si="195"/>
        <v>100100211</v>
      </c>
      <c r="C420" s="3">
        <f t="shared" si="201"/>
        <v>1001</v>
      </c>
      <c r="D420" s="3" t="s">
        <v>88</v>
      </c>
      <c r="E420" s="3" t="s">
        <v>49</v>
      </c>
      <c r="F420" s="3" t="str">
        <f t="shared" si="205"/>
        <v>[-1,-1]</v>
      </c>
      <c r="G420" s="3" t="s">
        <v>508</v>
      </c>
      <c r="H420" s="3">
        <f t="shared" si="210"/>
        <v>10141003</v>
      </c>
      <c r="I420" s="3">
        <f t="shared" si="204"/>
        <v>110001</v>
      </c>
      <c r="J420" s="3">
        <f t="shared" si="204"/>
        <v>120001</v>
      </c>
      <c r="K420" s="3">
        <f>_xlfn.XLOOKUP(D420,队伍中转!$C$7:$C$43,队伍中转!$A$7:$A$43)</f>
        <v>6655819</v>
      </c>
      <c r="L420" s="17" t="str">
        <f>_xlfn.XLOOKUP(D420,队伍中转!$C$7:$C$43,队伍中转!$AC$7:$AC$43)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1" spans="1:12" hidden="1" x14ac:dyDescent="0.15">
      <c r="A421" s="3" t="str">
        <f t="shared" si="200"/>
        <v>//100100212</v>
      </c>
      <c r="B421" s="3">
        <f t="shared" si="195"/>
        <v>100100212</v>
      </c>
      <c r="C421" s="3">
        <f t="shared" si="201"/>
        <v>1001</v>
      </c>
      <c r="D421" s="3" t="str">
        <f>D420</f>
        <v>王者200名</v>
      </c>
      <c r="E421" s="3" t="str">
        <f>E420</f>
        <v>[3001,-1]</v>
      </c>
      <c r="F421" s="3" t="str">
        <f t="shared" si="205"/>
        <v>[-1,-1]</v>
      </c>
      <c r="G421" s="3" t="s">
        <v>509</v>
      </c>
      <c r="H421" s="3">
        <f t="shared" si="210"/>
        <v>10141006</v>
      </c>
      <c r="I421" s="3">
        <f t="shared" si="204"/>
        <v>110001</v>
      </c>
      <c r="J421" s="3">
        <f t="shared" si="204"/>
        <v>120001</v>
      </c>
      <c r="K421" s="3">
        <f>_xlfn.XLOOKUP(D421,队伍中转!$C$7:$C$43,队伍中转!$A$7:$A$43)</f>
        <v>6655819</v>
      </c>
      <c r="L421" s="17" t="str">
        <f>_xlfn.XLOOKUP(D421,队伍中转!$C$7:$C$43,队伍中转!$AC$7:$AC$43)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2" spans="1:12" hidden="1" x14ac:dyDescent="0.15">
      <c r="A422" s="3" t="str">
        <f t="shared" si="200"/>
        <v>//100100213</v>
      </c>
      <c r="B422" s="3">
        <f t="shared" ref="B422:B444" si="219">IF(C422=C421,B421+1,C422*100000+1)</f>
        <v>100100213</v>
      </c>
      <c r="C422" s="3">
        <f t="shared" si="201"/>
        <v>1001</v>
      </c>
      <c r="D422" s="3" t="str">
        <f t="shared" ref="D422:D424" si="220">D421</f>
        <v>王者200名</v>
      </c>
      <c r="E422" s="3" t="str">
        <f>E421</f>
        <v>[3001,-1]</v>
      </c>
      <c r="F422" s="3" t="str">
        <f t="shared" si="205"/>
        <v>[-1,-1]</v>
      </c>
      <c r="G422" s="3" t="s">
        <v>510</v>
      </c>
      <c r="H422" s="3">
        <f t="shared" si="210"/>
        <v>10141008</v>
      </c>
      <c r="I422" s="3">
        <f t="shared" si="204"/>
        <v>110001</v>
      </c>
      <c r="J422" s="3">
        <f t="shared" si="204"/>
        <v>120001</v>
      </c>
      <c r="K422" s="3">
        <f>_xlfn.XLOOKUP(D422,队伍中转!$C$7:$C$43,队伍中转!$A$7:$A$43)</f>
        <v>6655819</v>
      </c>
      <c r="L422" s="17" t="str">
        <f>_xlfn.XLOOKUP(D422,队伍中转!$C$7:$C$43,队伍中转!$AC$7:$AC$43)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3" spans="1:12" hidden="1" x14ac:dyDescent="0.15">
      <c r="A423" s="3" t="str">
        <f t="shared" si="200"/>
        <v>//100100214</v>
      </c>
      <c r="B423" s="3">
        <f t="shared" si="219"/>
        <v>100100214</v>
      </c>
      <c r="C423" s="3">
        <f t="shared" si="201"/>
        <v>1001</v>
      </c>
      <c r="D423" s="3" t="str">
        <f t="shared" si="220"/>
        <v>王者200名</v>
      </c>
      <c r="E423" s="3" t="str">
        <f>E422</f>
        <v>[3001,-1]</v>
      </c>
      <c r="F423" s="3" t="str">
        <f t="shared" si="205"/>
        <v>[-1,-1]</v>
      </c>
      <c r="G423" s="3" t="s">
        <v>511</v>
      </c>
      <c r="H423" s="3">
        <f t="shared" si="210"/>
        <v>10141009</v>
      </c>
      <c r="I423" s="3">
        <f t="shared" si="204"/>
        <v>110001</v>
      </c>
      <c r="J423" s="3">
        <f t="shared" si="204"/>
        <v>120001</v>
      </c>
      <c r="K423" s="3">
        <f>_xlfn.XLOOKUP(D423,队伍中转!$C$7:$C$43,队伍中转!$A$7:$A$43)</f>
        <v>6655819</v>
      </c>
      <c r="L423" s="17" t="str">
        <f>_xlfn.XLOOKUP(D423,队伍中转!$C$7:$C$43,队伍中转!$AC$7:$AC$43)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4" spans="1:12" hidden="1" x14ac:dyDescent="0.15">
      <c r="A424" s="3" t="str">
        <f t="shared" si="200"/>
        <v>//100100215</v>
      </c>
      <c r="B424" s="3">
        <f t="shared" si="219"/>
        <v>100100215</v>
      </c>
      <c r="C424" s="3">
        <f t="shared" si="201"/>
        <v>1001</v>
      </c>
      <c r="D424" s="3" t="str">
        <f t="shared" si="220"/>
        <v>王者200名</v>
      </c>
      <c r="E424" s="3" t="str">
        <f>E423</f>
        <v>[3001,-1]</v>
      </c>
      <c r="F424" s="3" t="str">
        <f t="shared" si="205"/>
        <v>[-1,-1]</v>
      </c>
      <c r="G424" s="3" t="s">
        <v>512</v>
      </c>
      <c r="H424" s="3">
        <f t="shared" si="210"/>
        <v>10141011</v>
      </c>
      <c r="I424" s="3">
        <f t="shared" si="204"/>
        <v>110001</v>
      </c>
      <c r="J424" s="3">
        <f t="shared" si="204"/>
        <v>120001</v>
      </c>
      <c r="K424" s="3">
        <f>_xlfn.XLOOKUP(D424,队伍中转!$C$7:$C$43,队伍中转!$A$7:$A$43)</f>
        <v>6655819</v>
      </c>
      <c r="L424" s="17" t="str">
        <f>_xlfn.XLOOKUP(D424,队伍中转!$C$7:$C$43,队伍中转!$AC$7:$AC$43)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5" spans="1:12" hidden="1" x14ac:dyDescent="0.15">
      <c r="A425" s="3" t="str">
        <f t="shared" si="200"/>
        <v>//100100216</v>
      </c>
      <c r="B425" s="3">
        <f t="shared" si="219"/>
        <v>100100216</v>
      </c>
      <c r="C425" s="3">
        <f t="shared" si="201"/>
        <v>1001</v>
      </c>
      <c r="D425" s="3" t="s">
        <v>88</v>
      </c>
      <c r="E425" s="3" t="s">
        <v>49</v>
      </c>
      <c r="F425" s="3" t="str">
        <f t="shared" si="205"/>
        <v>[-1,-1]</v>
      </c>
      <c r="G425" s="3" t="s">
        <v>513</v>
      </c>
      <c r="H425" s="3">
        <f t="shared" si="210"/>
        <v>10141015</v>
      </c>
      <c r="I425" s="3">
        <f t="shared" si="204"/>
        <v>110001</v>
      </c>
      <c r="J425" s="3">
        <f t="shared" si="204"/>
        <v>120001</v>
      </c>
      <c r="K425" s="3">
        <f>_xlfn.XLOOKUP(D425,队伍中转!$C$7:$C$43,队伍中转!$A$7:$A$43)</f>
        <v>6655819</v>
      </c>
      <c r="L425" s="17" t="str">
        <f>_xlfn.XLOOKUP(D425,队伍中转!$C$7:$C$43,队伍中转!$AC$7:$AC$43)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6" spans="1:12" hidden="1" x14ac:dyDescent="0.15">
      <c r="A426" s="3" t="str">
        <f t="shared" si="200"/>
        <v>//100100217</v>
      </c>
      <c r="B426" s="3">
        <f t="shared" si="219"/>
        <v>100100217</v>
      </c>
      <c r="C426" s="3">
        <f t="shared" si="201"/>
        <v>1001</v>
      </c>
      <c r="D426" s="3" t="str">
        <f>D425</f>
        <v>王者200名</v>
      </c>
      <c r="E426" s="3" t="str">
        <f>E425</f>
        <v>[3001,-1]</v>
      </c>
      <c r="F426" s="3" t="str">
        <f t="shared" si="205"/>
        <v>[-1,-1]</v>
      </c>
      <c r="G426" s="3" t="s">
        <v>514</v>
      </c>
      <c r="H426" s="3">
        <f t="shared" si="210"/>
        <v>10141018</v>
      </c>
      <c r="I426" s="3">
        <f t="shared" si="204"/>
        <v>110001</v>
      </c>
      <c r="J426" s="3">
        <f t="shared" si="204"/>
        <v>120001</v>
      </c>
      <c r="K426" s="3">
        <f>_xlfn.XLOOKUP(D426,队伍中转!$C$7:$C$43,队伍中转!$A$7:$A$43)</f>
        <v>6655819</v>
      </c>
      <c r="L426" s="17" t="str">
        <f>_xlfn.XLOOKUP(D426,队伍中转!$C$7:$C$43,队伍中转!$AC$7:$AC$43)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7" spans="1:12" hidden="1" x14ac:dyDescent="0.15">
      <c r="A427" s="3" t="str">
        <f t="shared" si="200"/>
        <v>//100100218</v>
      </c>
      <c r="B427" s="3">
        <f t="shared" si="219"/>
        <v>100100218</v>
      </c>
      <c r="C427" s="3">
        <f t="shared" si="201"/>
        <v>1001</v>
      </c>
      <c r="D427" s="3" t="str">
        <f t="shared" ref="D427:D429" si="221">D426</f>
        <v>王者200名</v>
      </c>
      <c r="E427" s="3" t="str">
        <f>E426</f>
        <v>[3001,-1]</v>
      </c>
      <c r="F427" s="3" t="str">
        <f t="shared" si="205"/>
        <v>[-1,-1]</v>
      </c>
      <c r="G427" s="3" t="s">
        <v>515</v>
      </c>
      <c r="H427" s="3">
        <f t="shared" si="210"/>
        <v>10141019</v>
      </c>
      <c r="I427" s="3">
        <f t="shared" si="204"/>
        <v>110001</v>
      </c>
      <c r="J427" s="3">
        <f t="shared" si="204"/>
        <v>120001</v>
      </c>
      <c r="K427" s="3">
        <f>_xlfn.XLOOKUP(D427,队伍中转!$C$7:$C$43,队伍中转!$A$7:$A$43)</f>
        <v>6655819</v>
      </c>
      <c r="L427" s="17" t="str">
        <f>_xlfn.XLOOKUP(D427,队伍中转!$C$7:$C$43,队伍中转!$AC$7:$AC$43)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8" spans="1:12" hidden="1" x14ac:dyDescent="0.15">
      <c r="A428" s="3" t="str">
        <f t="shared" si="200"/>
        <v>//100100219</v>
      </c>
      <c r="B428" s="3">
        <f t="shared" si="219"/>
        <v>100100219</v>
      </c>
      <c r="C428" s="3">
        <f t="shared" si="201"/>
        <v>1001</v>
      </c>
      <c r="D428" s="3" t="str">
        <f t="shared" si="221"/>
        <v>王者200名</v>
      </c>
      <c r="E428" s="3" t="str">
        <f>E427</f>
        <v>[3001,-1]</v>
      </c>
      <c r="F428" s="3" t="str">
        <f t="shared" si="205"/>
        <v>[-1,-1]</v>
      </c>
      <c r="G428" s="3" t="s">
        <v>516</v>
      </c>
      <c r="H428" s="3">
        <f t="shared" si="210"/>
        <v>10141019</v>
      </c>
      <c r="I428" s="3">
        <f t="shared" si="204"/>
        <v>110001</v>
      </c>
      <c r="J428" s="3">
        <f t="shared" si="204"/>
        <v>120001</v>
      </c>
      <c r="K428" s="3">
        <f>_xlfn.XLOOKUP(D428,队伍中转!$C$7:$C$43,队伍中转!$A$7:$A$43)</f>
        <v>6655819</v>
      </c>
      <c r="L428" s="17" t="str">
        <f>_xlfn.XLOOKUP(D428,队伍中转!$C$7:$C$43,队伍中转!$AC$7:$AC$43)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29" spans="1:12" hidden="1" x14ac:dyDescent="0.15">
      <c r="A429" s="3" t="str">
        <f t="shared" si="200"/>
        <v>//100100220</v>
      </c>
      <c r="B429" s="3">
        <f t="shared" si="219"/>
        <v>100100220</v>
      </c>
      <c r="C429" s="3">
        <f t="shared" si="201"/>
        <v>1001</v>
      </c>
      <c r="D429" s="3" t="str">
        <f t="shared" si="221"/>
        <v>王者200名</v>
      </c>
      <c r="E429" s="3" t="str">
        <f>E428</f>
        <v>[3001,-1]</v>
      </c>
      <c r="F429" s="3" t="str">
        <f t="shared" si="205"/>
        <v>[-1,-1]</v>
      </c>
      <c r="G429" s="3" t="s">
        <v>517</v>
      </c>
      <c r="H429" s="3">
        <f t="shared" si="210"/>
        <v>10140101</v>
      </c>
      <c r="I429" s="3">
        <f t="shared" si="204"/>
        <v>110001</v>
      </c>
      <c r="J429" s="3">
        <f t="shared" si="204"/>
        <v>120001</v>
      </c>
      <c r="K429" s="3">
        <f>_xlfn.XLOOKUP(D429,队伍中转!$C$7:$C$43,队伍中转!$A$7:$A$43)</f>
        <v>6655819</v>
      </c>
      <c r="L429" s="17" t="str">
        <f>_xlfn.XLOOKUP(D429,队伍中转!$C$7:$C$43,队伍中转!$AC$7:$AC$43)</f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</row>
    <row r="430" spans="1:12" hidden="1" x14ac:dyDescent="0.15">
      <c r="A430" s="3" t="str">
        <f t="shared" si="200"/>
        <v>//100100221</v>
      </c>
      <c r="B430" s="3">
        <f t="shared" si="219"/>
        <v>100100221</v>
      </c>
      <c r="C430" s="3">
        <f t="shared" si="201"/>
        <v>1001</v>
      </c>
      <c r="D430" s="3" t="s">
        <v>89</v>
      </c>
      <c r="E430" s="3" t="s">
        <v>49</v>
      </c>
      <c r="F430" s="3" t="str">
        <f t="shared" si="205"/>
        <v>[-1,-1]</v>
      </c>
      <c r="G430" s="3" t="s">
        <v>518</v>
      </c>
      <c r="H430" s="3">
        <f t="shared" si="210"/>
        <v>10140103</v>
      </c>
      <c r="I430" s="3">
        <f t="shared" si="204"/>
        <v>110001</v>
      </c>
      <c r="J430" s="3">
        <f t="shared" si="204"/>
        <v>120001</v>
      </c>
      <c r="K430" s="3">
        <f>_xlfn.XLOOKUP(D430,队伍中转!$C$7:$C$43,队伍中转!$A$7:$A$43)</f>
        <v>7986982</v>
      </c>
      <c r="L430" s="17" t="str">
        <f>_xlfn.XLOOKUP(D430,队伍中转!$C$7:$C$43,队伍中转!$AC$7:$AC$43)</f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</row>
    <row r="431" spans="1:12" hidden="1" x14ac:dyDescent="0.15">
      <c r="A431" s="3" t="str">
        <f t="shared" si="200"/>
        <v>//100100222</v>
      </c>
      <c r="B431" s="3">
        <f t="shared" si="219"/>
        <v>100100222</v>
      </c>
      <c r="C431" s="3">
        <f t="shared" si="201"/>
        <v>1001</v>
      </c>
      <c r="D431" s="3" t="str">
        <f>D430</f>
        <v>王者100名</v>
      </c>
      <c r="E431" s="3" t="str">
        <f>E430</f>
        <v>[3001,-1]</v>
      </c>
      <c r="F431" s="3" t="str">
        <f t="shared" si="205"/>
        <v>[-1,-1]</v>
      </c>
      <c r="G431" s="3" t="s">
        <v>629</v>
      </c>
      <c r="H431" s="3">
        <f t="shared" si="210"/>
        <v>10140104</v>
      </c>
      <c r="I431" s="3">
        <f t="shared" si="204"/>
        <v>110001</v>
      </c>
      <c r="J431" s="3">
        <f t="shared" si="204"/>
        <v>120001</v>
      </c>
      <c r="K431" s="3">
        <f>_xlfn.XLOOKUP(D431,队伍中转!$C$7:$C$43,队伍中转!$A$7:$A$43)</f>
        <v>7986982</v>
      </c>
      <c r="L431" s="17" t="str">
        <f>_xlfn.XLOOKUP(D431,队伍中转!$C$7:$C$43,队伍中转!$AC$7:$AC$43)</f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</row>
    <row r="432" spans="1:12" hidden="1" x14ac:dyDescent="0.15">
      <c r="A432" s="3" t="str">
        <f t="shared" ref="A432:A495" si="222">"//"&amp;B432</f>
        <v>//100100223</v>
      </c>
      <c r="B432" s="3">
        <f t="shared" si="219"/>
        <v>100100223</v>
      </c>
      <c r="C432" s="3">
        <f t="shared" si="201"/>
        <v>1001</v>
      </c>
      <c r="D432" s="3" t="str">
        <f t="shared" ref="D432:D434" si="223">D431</f>
        <v>王者100名</v>
      </c>
      <c r="E432" s="3" t="str">
        <f>E431</f>
        <v>[3001,-1]</v>
      </c>
      <c r="F432" s="3" t="str">
        <f t="shared" si="205"/>
        <v>[-1,-1]</v>
      </c>
      <c r="G432" s="3" t="s">
        <v>519</v>
      </c>
      <c r="H432" s="3">
        <f t="shared" si="210"/>
        <v>10140105</v>
      </c>
      <c r="I432" s="3">
        <f t="shared" si="204"/>
        <v>110001</v>
      </c>
      <c r="J432" s="3">
        <f t="shared" si="204"/>
        <v>120001</v>
      </c>
      <c r="K432" s="3">
        <f>_xlfn.XLOOKUP(D432,队伍中转!$C$7:$C$43,队伍中转!$A$7:$A$43)</f>
        <v>7986982</v>
      </c>
      <c r="L432" s="17" t="str">
        <f>_xlfn.XLOOKUP(D432,队伍中转!$C$7:$C$43,队伍中转!$AC$7:$AC$43)</f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</row>
    <row r="433" spans="1:12" hidden="1" x14ac:dyDescent="0.15">
      <c r="A433" s="3" t="str">
        <f t="shared" si="222"/>
        <v>//100100224</v>
      </c>
      <c r="B433" s="3">
        <f t="shared" si="219"/>
        <v>100100224</v>
      </c>
      <c r="C433" s="3">
        <f t="shared" ref="C433:C496" si="224">C432</f>
        <v>1001</v>
      </c>
      <c r="D433" s="3" t="str">
        <f t="shared" si="223"/>
        <v>王者100名</v>
      </c>
      <c r="E433" s="3" t="str">
        <f>E432</f>
        <v>[3001,-1]</v>
      </c>
      <c r="F433" s="3" t="str">
        <f t="shared" si="205"/>
        <v>[-1,-1]</v>
      </c>
      <c r="G433" s="3" t="s">
        <v>520</v>
      </c>
      <c r="H433" s="3">
        <f t="shared" si="210"/>
        <v>10140106</v>
      </c>
      <c r="I433" s="3">
        <f t="shared" si="204"/>
        <v>110001</v>
      </c>
      <c r="J433" s="3">
        <f t="shared" si="204"/>
        <v>120001</v>
      </c>
      <c r="K433" s="3">
        <f>_xlfn.XLOOKUP(D433,队伍中转!$C$7:$C$43,队伍中转!$A$7:$A$43)</f>
        <v>7986982</v>
      </c>
      <c r="L433" s="17" t="str">
        <f>_xlfn.XLOOKUP(D433,队伍中转!$C$7:$C$43,队伍中转!$AC$7:$AC$43)</f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</row>
    <row r="434" spans="1:12" hidden="1" x14ac:dyDescent="0.15">
      <c r="A434" s="3" t="str">
        <f t="shared" si="222"/>
        <v>//100100225</v>
      </c>
      <c r="B434" s="3">
        <f t="shared" si="219"/>
        <v>100100225</v>
      </c>
      <c r="C434" s="3">
        <f t="shared" si="224"/>
        <v>1001</v>
      </c>
      <c r="D434" s="3" t="str">
        <f t="shared" si="223"/>
        <v>王者100名</v>
      </c>
      <c r="E434" s="3" t="str">
        <f>E433</f>
        <v>[3001,-1]</v>
      </c>
      <c r="F434" s="3" t="str">
        <f t="shared" si="205"/>
        <v>[-1,-1]</v>
      </c>
      <c r="G434" s="3" t="s">
        <v>521</v>
      </c>
      <c r="H434" s="3">
        <f t="shared" si="210"/>
        <v>10140108</v>
      </c>
      <c r="I434" s="3">
        <f t="shared" si="204"/>
        <v>110001</v>
      </c>
      <c r="J434" s="3">
        <f t="shared" si="204"/>
        <v>120001</v>
      </c>
      <c r="K434" s="3">
        <f>_xlfn.XLOOKUP(D434,队伍中转!$C$7:$C$43,队伍中转!$A$7:$A$43)</f>
        <v>7986982</v>
      </c>
      <c r="L434" s="17" t="str">
        <f>_xlfn.XLOOKUP(D434,队伍中转!$C$7:$C$43,队伍中转!$AC$7:$AC$43)</f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</row>
    <row r="435" spans="1:12" hidden="1" x14ac:dyDescent="0.15">
      <c r="A435" s="3" t="str">
        <f t="shared" si="222"/>
        <v>//100100226</v>
      </c>
      <c r="B435" s="3">
        <f t="shared" si="219"/>
        <v>100100226</v>
      </c>
      <c r="C435" s="3">
        <f t="shared" si="224"/>
        <v>1001</v>
      </c>
      <c r="D435" s="3" t="s">
        <v>90</v>
      </c>
      <c r="E435" s="3" t="s">
        <v>49</v>
      </c>
      <c r="F435" s="3" t="str">
        <f t="shared" si="205"/>
        <v>[-1,-1]</v>
      </c>
      <c r="G435" s="3" t="s">
        <v>522</v>
      </c>
      <c r="H435" s="3">
        <f t="shared" si="210"/>
        <v>10140109</v>
      </c>
      <c r="I435" s="3">
        <f t="shared" si="204"/>
        <v>110001</v>
      </c>
      <c r="J435" s="3">
        <f t="shared" si="204"/>
        <v>120001</v>
      </c>
      <c r="K435" s="3">
        <f>_xlfn.XLOOKUP(D435,队伍中转!$C$7:$C$43,队伍中转!$A$7:$A$43)</f>
        <v>9584378</v>
      </c>
      <c r="L435" s="17" t="str">
        <f>_xlfn.XLOOKUP(D435,队伍中转!$C$7:$C$43,队伍中转!$AC$7:$AC$43)</f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</row>
    <row r="436" spans="1:12" hidden="1" x14ac:dyDescent="0.15">
      <c r="A436" s="3" t="str">
        <f t="shared" si="222"/>
        <v>//100100227</v>
      </c>
      <c r="B436" s="3">
        <f t="shared" si="219"/>
        <v>100100227</v>
      </c>
      <c r="C436" s="3">
        <f t="shared" si="224"/>
        <v>1001</v>
      </c>
      <c r="D436" s="3" t="str">
        <f>D435</f>
        <v>王者20名</v>
      </c>
      <c r="E436" s="3" t="str">
        <f>E435</f>
        <v>[3001,-1]</v>
      </c>
      <c r="F436" s="3" t="str">
        <f t="shared" si="205"/>
        <v>[-1,-1]</v>
      </c>
      <c r="G436" s="3" t="s">
        <v>523</v>
      </c>
      <c r="H436" s="3">
        <f t="shared" si="210"/>
        <v>10140111</v>
      </c>
      <c r="I436" s="3">
        <f t="shared" si="204"/>
        <v>110001</v>
      </c>
      <c r="J436" s="3">
        <f t="shared" si="204"/>
        <v>120001</v>
      </c>
      <c r="K436" s="3">
        <f>_xlfn.XLOOKUP(D436,队伍中转!$C$7:$C$43,队伍中转!$A$7:$A$43)</f>
        <v>9584378</v>
      </c>
      <c r="L436" s="17" t="str">
        <f>_xlfn.XLOOKUP(D436,队伍中转!$C$7:$C$43,队伍中转!$AC$7:$AC$43)</f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</row>
    <row r="437" spans="1:12" hidden="1" x14ac:dyDescent="0.15">
      <c r="A437" s="3" t="str">
        <f t="shared" si="222"/>
        <v>//100100228</v>
      </c>
      <c r="B437" s="3">
        <f t="shared" si="219"/>
        <v>100100228</v>
      </c>
      <c r="C437" s="3">
        <f t="shared" si="224"/>
        <v>1001</v>
      </c>
      <c r="D437" s="3" t="str">
        <f t="shared" ref="D437:D439" si="225">D436</f>
        <v>王者20名</v>
      </c>
      <c r="E437" s="3" t="str">
        <f>E436</f>
        <v>[3001,-1]</v>
      </c>
      <c r="F437" s="3" t="str">
        <f t="shared" si="205"/>
        <v>[-1,-1]</v>
      </c>
      <c r="G437" s="3" t="s">
        <v>524</v>
      </c>
      <c r="H437" s="3">
        <f t="shared" si="210"/>
        <v>10140113</v>
      </c>
      <c r="I437" s="3">
        <f t="shared" si="204"/>
        <v>110001</v>
      </c>
      <c r="J437" s="3">
        <f t="shared" si="204"/>
        <v>120001</v>
      </c>
      <c r="K437" s="3">
        <f>_xlfn.XLOOKUP(D437,队伍中转!$C$7:$C$43,队伍中转!$A$7:$A$43)</f>
        <v>9584378</v>
      </c>
      <c r="L437" s="17" t="str">
        <f>_xlfn.XLOOKUP(D437,队伍中转!$C$7:$C$43,队伍中转!$AC$7:$AC$43)</f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</row>
    <row r="438" spans="1:12" hidden="1" x14ac:dyDescent="0.15">
      <c r="A438" s="3" t="str">
        <f t="shared" si="222"/>
        <v>//100100229</v>
      </c>
      <c r="B438" s="3">
        <f t="shared" si="219"/>
        <v>100100229</v>
      </c>
      <c r="C438" s="3">
        <f t="shared" si="224"/>
        <v>1001</v>
      </c>
      <c r="D438" s="3" t="str">
        <f t="shared" si="225"/>
        <v>王者20名</v>
      </c>
      <c r="E438" s="3" t="str">
        <f>E437</f>
        <v>[3001,-1]</v>
      </c>
      <c r="F438" s="3" t="str">
        <f t="shared" si="205"/>
        <v>[-1,-1]</v>
      </c>
      <c r="G438" s="3" t="s">
        <v>525</v>
      </c>
      <c r="H438" s="3">
        <f t="shared" si="210"/>
        <v>10140115</v>
      </c>
      <c r="I438" s="3">
        <f t="shared" si="204"/>
        <v>110001</v>
      </c>
      <c r="J438" s="3">
        <f t="shared" si="204"/>
        <v>120001</v>
      </c>
      <c r="K438" s="3">
        <f>_xlfn.XLOOKUP(D438,队伍中转!$C$7:$C$43,队伍中转!$A$7:$A$43)</f>
        <v>9584378</v>
      </c>
      <c r="L438" s="17" t="str">
        <f>_xlfn.XLOOKUP(D438,队伍中转!$C$7:$C$43,队伍中转!$AC$7:$AC$43)</f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</row>
    <row r="439" spans="1:12" hidden="1" x14ac:dyDescent="0.15">
      <c r="A439" s="3" t="str">
        <f t="shared" si="222"/>
        <v>//100100230</v>
      </c>
      <c r="B439" s="3">
        <f t="shared" si="219"/>
        <v>100100230</v>
      </c>
      <c r="C439" s="3">
        <f t="shared" si="224"/>
        <v>1001</v>
      </c>
      <c r="D439" s="3" t="str">
        <f t="shared" si="225"/>
        <v>王者20名</v>
      </c>
      <c r="E439" s="3" t="str">
        <f>E438</f>
        <v>[3001,-1]</v>
      </c>
      <c r="F439" s="3" t="str">
        <f t="shared" si="205"/>
        <v>[-1,-1]</v>
      </c>
      <c r="G439" s="3" t="s">
        <v>526</v>
      </c>
      <c r="H439" s="3">
        <f t="shared" si="210"/>
        <v>10140116</v>
      </c>
      <c r="I439" s="3">
        <f t="shared" si="204"/>
        <v>110001</v>
      </c>
      <c r="J439" s="3">
        <f t="shared" si="204"/>
        <v>120001</v>
      </c>
      <c r="K439" s="3">
        <f>_xlfn.XLOOKUP(D439,队伍中转!$C$7:$C$43,队伍中转!$A$7:$A$43)</f>
        <v>9584378</v>
      </c>
      <c r="L439" s="17" t="str">
        <f>_xlfn.XLOOKUP(D439,队伍中转!$C$7:$C$43,队伍中转!$AC$7:$AC$43)</f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</row>
    <row r="440" spans="1:12" hidden="1" x14ac:dyDescent="0.15">
      <c r="A440" s="3" t="str">
        <f t="shared" si="222"/>
        <v>//100100231</v>
      </c>
      <c r="B440" s="3">
        <f t="shared" si="219"/>
        <v>100100231</v>
      </c>
      <c r="C440" s="3">
        <f t="shared" si="224"/>
        <v>1001</v>
      </c>
      <c r="D440" s="3" t="s">
        <v>91</v>
      </c>
      <c r="E440" s="3" t="s">
        <v>49</v>
      </c>
      <c r="F440" s="3" t="str">
        <f t="shared" si="205"/>
        <v>[-1,-1]</v>
      </c>
      <c r="G440" s="3" t="s">
        <v>527</v>
      </c>
      <c r="H440" s="3">
        <f t="shared" si="210"/>
        <v>10141001</v>
      </c>
      <c r="I440" s="3">
        <f t="shared" si="204"/>
        <v>110001</v>
      </c>
      <c r="J440" s="3">
        <f t="shared" si="204"/>
        <v>120001</v>
      </c>
      <c r="K440" s="3">
        <f>_xlfn.XLOOKUP(D440,队伍中转!$C$7:$C$43,队伍中转!$A$7:$A$43)</f>
        <v>11501253</v>
      </c>
      <c r="L440" s="17" t="str">
        <f>_xlfn.XLOOKUP(D440,队伍中转!$C$7:$C$43,队伍中转!$AC$7:$AC$43)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1" spans="1:12" hidden="1" x14ac:dyDescent="0.15">
      <c r="A441" s="3" t="str">
        <f t="shared" si="222"/>
        <v>//100100232</v>
      </c>
      <c r="B441" s="3">
        <f t="shared" si="219"/>
        <v>100100232</v>
      </c>
      <c r="C441" s="3">
        <f t="shared" si="224"/>
        <v>1001</v>
      </c>
      <c r="D441" s="3" t="str">
        <f>D440</f>
        <v>王者5名</v>
      </c>
      <c r="E441" s="3" t="str">
        <f>E440</f>
        <v>[3001,-1]</v>
      </c>
      <c r="F441" s="3" t="str">
        <f t="shared" si="205"/>
        <v>[-1,-1]</v>
      </c>
      <c r="G441" s="3" t="s">
        <v>528</v>
      </c>
      <c r="H441" s="3">
        <f t="shared" si="210"/>
        <v>10141003</v>
      </c>
      <c r="I441" s="3">
        <f t="shared" si="204"/>
        <v>110001</v>
      </c>
      <c r="J441" s="3">
        <f t="shared" si="204"/>
        <v>120001</v>
      </c>
      <c r="K441" s="3">
        <f>_xlfn.XLOOKUP(D441,队伍中转!$C$7:$C$43,队伍中转!$A$7:$A$43)</f>
        <v>11501253</v>
      </c>
      <c r="L441" s="17" t="str">
        <f>_xlfn.XLOOKUP(D441,队伍中转!$C$7:$C$43,队伍中转!$AC$7:$AC$43)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2" spans="1:12" hidden="1" x14ac:dyDescent="0.15">
      <c r="A442" s="3" t="str">
        <f t="shared" si="222"/>
        <v>//100100233</v>
      </c>
      <c r="B442" s="3">
        <f t="shared" si="219"/>
        <v>100100233</v>
      </c>
      <c r="C442" s="3">
        <f t="shared" si="224"/>
        <v>1001</v>
      </c>
      <c r="D442" s="3" t="str">
        <f t="shared" ref="D442:D505" si="226">D441</f>
        <v>王者5名</v>
      </c>
      <c r="E442" s="3" t="str">
        <f t="shared" ref="E442:E473" si="227">E441</f>
        <v>[3001,-1]</v>
      </c>
      <c r="F442" s="3" t="str">
        <f t="shared" si="205"/>
        <v>[-1,-1]</v>
      </c>
      <c r="G442" s="3" t="s">
        <v>529</v>
      </c>
      <c r="H442" s="3">
        <f t="shared" si="210"/>
        <v>10141006</v>
      </c>
      <c r="I442" s="3">
        <f t="shared" ref="I442:J444" si="228">I441</f>
        <v>110001</v>
      </c>
      <c r="J442" s="3">
        <f t="shared" si="228"/>
        <v>120001</v>
      </c>
      <c r="K442" s="3">
        <f>_xlfn.XLOOKUP(D442,队伍中转!$C$7:$C$43,队伍中转!$A$7:$A$43)</f>
        <v>11501253</v>
      </c>
      <c r="L442" s="17" t="str">
        <f>_xlfn.XLOOKUP(D442,队伍中转!$C$7:$C$43,队伍中转!$AC$7:$AC$43)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3" spans="1:12" hidden="1" x14ac:dyDescent="0.15">
      <c r="A443" s="3" t="str">
        <f t="shared" si="222"/>
        <v>//100100234</v>
      </c>
      <c r="B443" s="3">
        <f t="shared" si="219"/>
        <v>100100234</v>
      </c>
      <c r="C443" s="3">
        <f t="shared" si="224"/>
        <v>1001</v>
      </c>
      <c r="D443" s="3" t="str">
        <f t="shared" si="226"/>
        <v>王者5名</v>
      </c>
      <c r="E443" s="3" t="str">
        <f t="shared" si="227"/>
        <v>[3001,-1]</v>
      </c>
      <c r="F443" s="3" t="str">
        <f t="shared" si="205"/>
        <v>[-1,-1]</v>
      </c>
      <c r="G443" s="3" t="s">
        <v>530</v>
      </c>
      <c r="H443" s="3">
        <f t="shared" si="210"/>
        <v>10141008</v>
      </c>
      <c r="I443" s="3">
        <f t="shared" si="228"/>
        <v>110001</v>
      </c>
      <c r="J443" s="3">
        <f t="shared" si="228"/>
        <v>120001</v>
      </c>
      <c r="K443" s="3">
        <f>_xlfn.XLOOKUP(D443,队伍中转!$C$7:$C$43,队伍中转!$A$7:$A$43)</f>
        <v>11501253</v>
      </c>
      <c r="L443" s="17" t="str">
        <f>_xlfn.XLOOKUP(D443,队伍中转!$C$7:$C$43,队伍中转!$AC$7:$AC$43)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4" spans="1:12" hidden="1" x14ac:dyDescent="0.15">
      <c r="A444" s="3" t="str">
        <f t="shared" si="222"/>
        <v>//100100235</v>
      </c>
      <c r="B444" s="3">
        <f t="shared" si="219"/>
        <v>100100235</v>
      </c>
      <c r="C444" s="3">
        <f t="shared" si="224"/>
        <v>1001</v>
      </c>
      <c r="D444" s="3" t="str">
        <f t="shared" si="226"/>
        <v>王者5名</v>
      </c>
      <c r="E444" s="3" t="str">
        <f t="shared" si="227"/>
        <v>[3001,-1]</v>
      </c>
      <c r="F444" s="3" t="str">
        <f t="shared" si="205"/>
        <v>[-1,-1]</v>
      </c>
      <c r="G444" s="3" t="s">
        <v>531</v>
      </c>
      <c r="H444" s="3">
        <f t="shared" si="210"/>
        <v>10141009</v>
      </c>
      <c r="I444" s="3">
        <f t="shared" si="228"/>
        <v>110001</v>
      </c>
      <c r="J444" s="3">
        <f t="shared" si="228"/>
        <v>120001</v>
      </c>
      <c r="K444" s="3">
        <f>_xlfn.XLOOKUP(D444,队伍中转!$C$7:$C$43,队伍中转!$A$7:$A$43)</f>
        <v>11501253</v>
      </c>
      <c r="L444" s="17" t="str">
        <f>_xlfn.XLOOKUP(D444,队伍中转!$C$7:$C$43,队伍中转!$AC$7:$AC$43)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5" spans="1:12" hidden="1" x14ac:dyDescent="0.15">
      <c r="A445" s="3" t="str">
        <f t="shared" si="222"/>
        <v>//100100236</v>
      </c>
      <c r="B445" s="3">
        <f t="shared" ref="B445:B464" si="229">IF(C445=C444,B444+1,C445*100000+1)</f>
        <v>100100236</v>
      </c>
      <c r="C445" s="3">
        <f t="shared" si="224"/>
        <v>1001</v>
      </c>
      <c r="D445" s="3" t="str">
        <f>D444</f>
        <v>王者5名</v>
      </c>
      <c r="E445" s="3" t="str">
        <f t="shared" si="227"/>
        <v>[3001,-1]</v>
      </c>
      <c r="F445" s="3" t="str">
        <f t="shared" si="205"/>
        <v>[-1,-1]</v>
      </c>
      <c r="G445" s="3" t="s">
        <v>532</v>
      </c>
      <c r="H445" s="3">
        <f t="shared" si="210"/>
        <v>10141011</v>
      </c>
      <c r="I445" s="3">
        <f t="shared" ref="I445:J445" si="230">I444</f>
        <v>110001</v>
      </c>
      <c r="J445" s="3">
        <f t="shared" si="230"/>
        <v>120001</v>
      </c>
      <c r="K445" s="3">
        <f>_xlfn.XLOOKUP(D445,队伍中转!$C$7:$C$43,队伍中转!$A$7:$A$43)</f>
        <v>11501253</v>
      </c>
      <c r="L445" s="17" t="str">
        <f>_xlfn.XLOOKUP(D445,队伍中转!$C$7:$C$43,队伍中转!$AC$7:$AC$43)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6" spans="1:12" hidden="1" x14ac:dyDescent="0.15">
      <c r="A446" s="3" t="str">
        <f t="shared" si="222"/>
        <v>//100100237</v>
      </c>
      <c r="B446" s="3">
        <f t="shared" si="229"/>
        <v>100100237</v>
      </c>
      <c r="C446" s="3">
        <f t="shared" si="224"/>
        <v>1001</v>
      </c>
      <c r="D446" s="3" t="str">
        <f t="shared" si="226"/>
        <v>王者5名</v>
      </c>
      <c r="E446" s="3" t="str">
        <f t="shared" si="227"/>
        <v>[3001,-1]</v>
      </c>
      <c r="F446" s="3" t="str">
        <f t="shared" ref="F446:F510" si="231">F445</f>
        <v>[-1,-1]</v>
      </c>
      <c r="G446" s="3" t="s">
        <v>533</v>
      </c>
      <c r="H446" s="3">
        <f t="shared" si="210"/>
        <v>10141015</v>
      </c>
      <c r="I446" s="3">
        <f t="shared" ref="I446:J446" si="232">I445</f>
        <v>110001</v>
      </c>
      <c r="J446" s="3">
        <f t="shared" si="232"/>
        <v>120001</v>
      </c>
      <c r="K446" s="3">
        <f>_xlfn.XLOOKUP(D446,队伍中转!$C$7:$C$43,队伍中转!$A$7:$A$43)</f>
        <v>11501253</v>
      </c>
      <c r="L446" s="17" t="str">
        <f>_xlfn.XLOOKUP(D446,队伍中转!$C$7:$C$43,队伍中转!$AC$7:$AC$43)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7" spans="1:12" hidden="1" x14ac:dyDescent="0.15">
      <c r="A447" s="3" t="str">
        <f t="shared" si="222"/>
        <v>//100100238</v>
      </c>
      <c r="B447" s="3">
        <f t="shared" si="229"/>
        <v>100100238</v>
      </c>
      <c r="C447" s="3">
        <f t="shared" si="224"/>
        <v>1001</v>
      </c>
      <c r="D447" s="3" t="str">
        <f t="shared" si="226"/>
        <v>王者5名</v>
      </c>
      <c r="E447" s="3" t="str">
        <f t="shared" si="227"/>
        <v>[3001,-1]</v>
      </c>
      <c r="F447" s="3" t="str">
        <f t="shared" si="231"/>
        <v>[-1,-1]</v>
      </c>
      <c r="G447" s="3" t="s">
        <v>534</v>
      </c>
      <c r="H447" s="3">
        <f t="shared" si="210"/>
        <v>10141018</v>
      </c>
      <c r="I447" s="3">
        <f t="shared" ref="I447:J447" si="233">I446</f>
        <v>110001</v>
      </c>
      <c r="J447" s="3">
        <f t="shared" si="233"/>
        <v>120001</v>
      </c>
      <c r="K447" s="3">
        <f>_xlfn.XLOOKUP(D447,队伍中转!$C$7:$C$43,队伍中转!$A$7:$A$43)</f>
        <v>11501253</v>
      </c>
      <c r="L447" s="17" t="str">
        <f>_xlfn.XLOOKUP(D447,队伍中转!$C$7:$C$43,队伍中转!$AC$7:$AC$43)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8" spans="1:12" hidden="1" x14ac:dyDescent="0.15">
      <c r="A448" s="3" t="str">
        <f t="shared" si="222"/>
        <v>//100100239</v>
      </c>
      <c r="B448" s="3">
        <f t="shared" si="229"/>
        <v>100100239</v>
      </c>
      <c r="C448" s="3">
        <f t="shared" si="224"/>
        <v>1001</v>
      </c>
      <c r="D448" s="3" t="str">
        <f t="shared" si="226"/>
        <v>王者5名</v>
      </c>
      <c r="E448" s="3" t="str">
        <f t="shared" si="227"/>
        <v>[3001,-1]</v>
      </c>
      <c r="F448" s="3" t="str">
        <f t="shared" si="231"/>
        <v>[-1,-1]</v>
      </c>
      <c r="G448" s="3" t="s">
        <v>535</v>
      </c>
      <c r="H448" s="3">
        <f t="shared" si="210"/>
        <v>10141019</v>
      </c>
      <c r="I448" s="3">
        <f t="shared" ref="I448:J448" si="234">I447</f>
        <v>110001</v>
      </c>
      <c r="J448" s="3">
        <f t="shared" si="234"/>
        <v>120001</v>
      </c>
      <c r="K448" s="3">
        <f>_xlfn.XLOOKUP(D448,队伍中转!$C$7:$C$43,队伍中转!$A$7:$A$43)</f>
        <v>11501253</v>
      </c>
      <c r="L448" s="17" t="str">
        <f>_xlfn.XLOOKUP(D448,队伍中转!$C$7:$C$43,队伍中转!$AC$7:$AC$43)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49" spans="1:12" hidden="1" x14ac:dyDescent="0.15">
      <c r="A449" s="3" t="str">
        <f t="shared" si="222"/>
        <v>//100100240</v>
      </c>
      <c r="B449" s="3">
        <f t="shared" si="229"/>
        <v>100100240</v>
      </c>
      <c r="C449" s="3">
        <f t="shared" si="224"/>
        <v>1001</v>
      </c>
      <c r="D449" s="3" t="str">
        <f>D448</f>
        <v>王者5名</v>
      </c>
      <c r="E449" s="3" t="str">
        <f t="shared" si="227"/>
        <v>[3001,-1]</v>
      </c>
      <c r="F449" s="3" t="str">
        <f t="shared" si="231"/>
        <v>[-1,-1]</v>
      </c>
      <c r="G449" s="3" t="s">
        <v>536</v>
      </c>
      <c r="H449" s="3">
        <f t="shared" si="210"/>
        <v>10141019</v>
      </c>
      <c r="I449" s="3">
        <f t="shared" ref="I449:J449" si="235">I448</f>
        <v>110001</v>
      </c>
      <c r="J449" s="3">
        <f t="shared" si="235"/>
        <v>120001</v>
      </c>
      <c r="K449" s="3">
        <f>_xlfn.XLOOKUP(D449,队伍中转!$C$7:$C$43,队伍中转!$A$7:$A$43)</f>
        <v>11501253</v>
      </c>
      <c r="L449" s="17" t="str">
        <f>_xlfn.XLOOKUP(D449,队伍中转!$C$7:$C$43,队伍中转!$AC$7:$AC$43)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0" spans="1:12" hidden="1" x14ac:dyDescent="0.15">
      <c r="A450" s="3" t="str">
        <f t="shared" si="222"/>
        <v>//100100241</v>
      </c>
      <c r="B450" s="3">
        <f t="shared" si="229"/>
        <v>100100241</v>
      </c>
      <c r="C450" s="3">
        <f t="shared" si="224"/>
        <v>1001</v>
      </c>
      <c r="D450" s="3" t="str">
        <f t="shared" si="226"/>
        <v>王者5名</v>
      </c>
      <c r="E450" s="3" t="str">
        <f t="shared" si="227"/>
        <v>[3001,-1]</v>
      </c>
      <c r="F450" s="3" t="str">
        <f t="shared" si="231"/>
        <v>[-1,-1]</v>
      </c>
      <c r="G450" s="3" t="s">
        <v>537</v>
      </c>
      <c r="H450" s="3">
        <f t="shared" si="210"/>
        <v>10140101</v>
      </c>
      <c r="I450" s="3">
        <f t="shared" ref="I450:J450" si="236">I449</f>
        <v>110001</v>
      </c>
      <c r="J450" s="3">
        <f t="shared" si="236"/>
        <v>120001</v>
      </c>
      <c r="K450" s="3">
        <f>_xlfn.XLOOKUP(D450,队伍中转!$C$7:$C$43,队伍中转!$A$7:$A$43)</f>
        <v>11501253</v>
      </c>
      <c r="L450" s="17" t="str">
        <f>_xlfn.XLOOKUP(D450,队伍中转!$C$7:$C$43,队伍中转!$AC$7:$AC$43)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1" spans="1:12" hidden="1" x14ac:dyDescent="0.15">
      <c r="A451" s="3" t="str">
        <f t="shared" si="222"/>
        <v>//100100242</v>
      </c>
      <c r="B451" s="3">
        <f t="shared" si="229"/>
        <v>100100242</v>
      </c>
      <c r="C451" s="3">
        <f t="shared" si="224"/>
        <v>1001</v>
      </c>
      <c r="D451" s="3" t="str">
        <f t="shared" si="226"/>
        <v>王者5名</v>
      </c>
      <c r="E451" s="3" t="str">
        <f t="shared" si="227"/>
        <v>[3001,-1]</v>
      </c>
      <c r="F451" s="3" t="str">
        <f t="shared" si="231"/>
        <v>[-1,-1]</v>
      </c>
      <c r="G451" s="3" t="s">
        <v>538</v>
      </c>
      <c r="H451" s="3">
        <f t="shared" si="210"/>
        <v>10140103</v>
      </c>
      <c r="I451" s="3">
        <f t="shared" ref="I451:J451" si="237">I450</f>
        <v>110001</v>
      </c>
      <c r="J451" s="3">
        <f t="shared" si="237"/>
        <v>120001</v>
      </c>
      <c r="K451" s="3">
        <f>_xlfn.XLOOKUP(D451,队伍中转!$C$7:$C$43,队伍中转!$A$7:$A$43)</f>
        <v>11501253</v>
      </c>
      <c r="L451" s="17" t="str">
        <f>_xlfn.XLOOKUP(D451,队伍中转!$C$7:$C$43,队伍中转!$AC$7:$AC$43)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2" spans="1:12" hidden="1" x14ac:dyDescent="0.15">
      <c r="A452" s="3" t="str">
        <f t="shared" si="222"/>
        <v>//100100243</v>
      </c>
      <c r="B452" s="3">
        <f t="shared" si="229"/>
        <v>100100243</v>
      </c>
      <c r="C452" s="3">
        <f t="shared" si="224"/>
        <v>1001</v>
      </c>
      <c r="D452" s="3" t="str">
        <f t="shared" si="226"/>
        <v>王者5名</v>
      </c>
      <c r="E452" s="3" t="str">
        <f t="shared" si="227"/>
        <v>[3001,-1]</v>
      </c>
      <c r="F452" s="3" t="str">
        <f t="shared" si="231"/>
        <v>[-1,-1]</v>
      </c>
      <c r="G452" s="3" t="s">
        <v>539</v>
      </c>
      <c r="H452" s="3">
        <f t="shared" si="210"/>
        <v>10140104</v>
      </c>
      <c r="I452" s="3">
        <f t="shared" ref="I452:J452" si="238">I451</f>
        <v>110001</v>
      </c>
      <c r="J452" s="3">
        <f t="shared" si="238"/>
        <v>120001</v>
      </c>
      <c r="K452" s="3">
        <f>_xlfn.XLOOKUP(D452,队伍中转!$C$7:$C$43,队伍中转!$A$7:$A$43)</f>
        <v>11501253</v>
      </c>
      <c r="L452" s="17" t="str">
        <f>_xlfn.XLOOKUP(D452,队伍中转!$C$7:$C$43,队伍中转!$AC$7:$AC$43)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3" spans="1:12" hidden="1" x14ac:dyDescent="0.15">
      <c r="A453" s="3" t="str">
        <f t="shared" si="222"/>
        <v>//100100244</v>
      </c>
      <c r="B453" s="3">
        <f t="shared" si="229"/>
        <v>100100244</v>
      </c>
      <c r="C453" s="3">
        <f t="shared" si="224"/>
        <v>1001</v>
      </c>
      <c r="D453" s="3" t="str">
        <f>D452</f>
        <v>王者5名</v>
      </c>
      <c r="E453" s="3" t="str">
        <f t="shared" si="227"/>
        <v>[3001,-1]</v>
      </c>
      <c r="F453" s="3" t="str">
        <f t="shared" si="231"/>
        <v>[-1,-1]</v>
      </c>
      <c r="G453" s="3" t="s">
        <v>540</v>
      </c>
      <c r="H453" s="3">
        <f t="shared" si="210"/>
        <v>10140105</v>
      </c>
      <c r="I453" s="3">
        <f t="shared" ref="I453:J453" si="239">I452</f>
        <v>110001</v>
      </c>
      <c r="J453" s="3">
        <f t="shared" si="239"/>
        <v>120001</v>
      </c>
      <c r="K453" s="3">
        <f>_xlfn.XLOOKUP(D453,队伍中转!$C$7:$C$43,队伍中转!$A$7:$A$43)</f>
        <v>11501253</v>
      </c>
      <c r="L453" s="17" t="str">
        <f>_xlfn.XLOOKUP(D453,队伍中转!$C$7:$C$43,队伍中转!$AC$7:$AC$43)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4" spans="1:12" hidden="1" x14ac:dyDescent="0.15">
      <c r="A454" s="3" t="str">
        <f t="shared" si="222"/>
        <v>//100100245</v>
      </c>
      <c r="B454" s="3">
        <f t="shared" si="229"/>
        <v>100100245</v>
      </c>
      <c r="C454" s="3">
        <f t="shared" si="224"/>
        <v>1001</v>
      </c>
      <c r="D454" s="3" t="str">
        <f t="shared" si="226"/>
        <v>王者5名</v>
      </c>
      <c r="E454" s="3" t="str">
        <f t="shared" si="227"/>
        <v>[3001,-1]</v>
      </c>
      <c r="F454" s="3" t="str">
        <f t="shared" si="231"/>
        <v>[-1,-1]</v>
      </c>
      <c r="G454" s="3" t="s">
        <v>541</v>
      </c>
      <c r="H454" s="3">
        <f t="shared" ref="H454:H511" si="240">H433</f>
        <v>10140106</v>
      </c>
      <c r="I454" s="3">
        <f t="shared" ref="I454:J454" si="241">I453</f>
        <v>110001</v>
      </c>
      <c r="J454" s="3">
        <f t="shared" si="241"/>
        <v>120001</v>
      </c>
      <c r="K454" s="3">
        <f>_xlfn.XLOOKUP(D454,队伍中转!$C$7:$C$43,队伍中转!$A$7:$A$43)</f>
        <v>11501253</v>
      </c>
      <c r="L454" s="17" t="str">
        <f>_xlfn.XLOOKUP(D454,队伍中转!$C$7:$C$43,队伍中转!$AC$7:$AC$43)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5" spans="1:12" hidden="1" x14ac:dyDescent="0.15">
      <c r="A455" s="3" t="str">
        <f t="shared" si="222"/>
        <v>//100100246</v>
      </c>
      <c r="B455" s="3">
        <f t="shared" si="229"/>
        <v>100100246</v>
      </c>
      <c r="C455" s="3">
        <f t="shared" si="224"/>
        <v>1001</v>
      </c>
      <c r="D455" s="3" t="str">
        <f t="shared" si="226"/>
        <v>王者5名</v>
      </c>
      <c r="E455" s="3" t="str">
        <f t="shared" si="227"/>
        <v>[3001,-1]</v>
      </c>
      <c r="F455" s="3" t="str">
        <f t="shared" si="231"/>
        <v>[-1,-1]</v>
      </c>
      <c r="G455" s="3" t="s">
        <v>542</v>
      </c>
      <c r="H455" s="3">
        <f t="shared" si="240"/>
        <v>10140108</v>
      </c>
      <c r="I455" s="3">
        <f t="shared" ref="I455:J455" si="242">I454</f>
        <v>110001</v>
      </c>
      <c r="J455" s="3">
        <f t="shared" si="242"/>
        <v>120001</v>
      </c>
      <c r="K455" s="3">
        <f>_xlfn.XLOOKUP(D455,队伍中转!$C$7:$C$43,队伍中转!$A$7:$A$43)</f>
        <v>11501253</v>
      </c>
      <c r="L455" s="17" t="str">
        <f>_xlfn.XLOOKUP(D455,队伍中转!$C$7:$C$43,队伍中转!$AC$7:$AC$43)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6" spans="1:12" hidden="1" x14ac:dyDescent="0.15">
      <c r="A456" s="3" t="str">
        <f t="shared" si="222"/>
        <v>//100100247</v>
      </c>
      <c r="B456" s="3">
        <f t="shared" si="229"/>
        <v>100100247</v>
      </c>
      <c r="C456" s="3">
        <f t="shared" si="224"/>
        <v>1001</v>
      </c>
      <c r="D456" s="3" t="str">
        <f t="shared" si="226"/>
        <v>王者5名</v>
      </c>
      <c r="E456" s="3" t="str">
        <f t="shared" si="227"/>
        <v>[3001,-1]</v>
      </c>
      <c r="F456" s="3" t="str">
        <f t="shared" si="231"/>
        <v>[-1,-1]</v>
      </c>
      <c r="G456" s="3" t="s">
        <v>543</v>
      </c>
      <c r="H456" s="3">
        <f t="shared" si="240"/>
        <v>10140109</v>
      </c>
      <c r="I456" s="3">
        <f t="shared" ref="I456:J456" si="243">I455</f>
        <v>110001</v>
      </c>
      <c r="J456" s="3">
        <f t="shared" si="243"/>
        <v>120001</v>
      </c>
      <c r="K456" s="3">
        <f>_xlfn.XLOOKUP(D456,队伍中转!$C$7:$C$43,队伍中转!$A$7:$A$43)</f>
        <v>11501253</v>
      </c>
      <c r="L456" s="17" t="str">
        <f>_xlfn.XLOOKUP(D456,队伍中转!$C$7:$C$43,队伍中转!$AC$7:$AC$43)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7" spans="1:12" hidden="1" x14ac:dyDescent="0.15">
      <c r="A457" s="3" t="str">
        <f t="shared" si="222"/>
        <v>//100100248</v>
      </c>
      <c r="B457" s="3">
        <f t="shared" si="229"/>
        <v>100100248</v>
      </c>
      <c r="C457" s="3">
        <f t="shared" si="224"/>
        <v>1001</v>
      </c>
      <c r="D457" s="3" t="str">
        <f>D456</f>
        <v>王者5名</v>
      </c>
      <c r="E457" s="3" t="str">
        <f t="shared" si="227"/>
        <v>[3001,-1]</v>
      </c>
      <c r="F457" s="3" t="str">
        <f t="shared" si="231"/>
        <v>[-1,-1]</v>
      </c>
      <c r="G457" s="3" t="s">
        <v>544</v>
      </c>
      <c r="H457" s="3">
        <f t="shared" si="240"/>
        <v>10140111</v>
      </c>
      <c r="I457" s="3">
        <f t="shared" ref="I457:J457" si="244">I456</f>
        <v>110001</v>
      </c>
      <c r="J457" s="3">
        <f t="shared" si="244"/>
        <v>120001</v>
      </c>
      <c r="K457" s="3">
        <f>_xlfn.XLOOKUP(D457,队伍中转!$C$7:$C$43,队伍中转!$A$7:$A$43)</f>
        <v>11501253</v>
      </c>
      <c r="L457" s="17" t="str">
        <f>_xlfn.XLOOKUP(D457,队伍中转!$C$7:$C$43,队伍中转!$AC$7:$AC$43)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8" spans="1:12" hidden="1" x14ac:dyDescent="0.15">
      <c r="A458" s="3" t="str">
        <f t="shared" si="222"/>
        <v>//100100249</v>
      </c>
      <c r="B458" s="3">
        <f t="shared" si="229"/>
        <v>100100249</v>
      </c>
      <c r="C458" s="3">
        <f t="shared" si="224"/>
        <v>1001</v>
      </c>
      <c r="D458" s="3" t="str">
        <f t="shared" si="226"/>
        <v>王者5名</v>
      </c>
      <c r="E458" s="3" t="str">
        <f t="shared" si="227"/>
        <v>[3001,-1]</v>
      </c>
      <c r="F458" s="3" t="str">
        <f t="shared" si="231"/>
        <v>[-1,-1]</v>
      </c>
      <c r="G458" s="3" t="s">
        <v>545</v>
      </c>
      <c r="H458" s="3">
        <f t="shared" si="240"/>
        <v>10140113</v>
      </c>
      <c r="I458" s="3">
        <f t="shared" ref="I458:J458" si="245">I457</f>
        <v>110001</v>
      </c>
      <c r="J458" s="3">
        <f t="shared" si="245"/>
        <v>120001</v>
      </c>
      <c r="K458" s="3">
        <f>_xlfn.XLOOKUP(D458,队伍中转!$C$7:$C$43,队伍中转!$A$7:$A$43)</f>
        <v>11501253</v>
      </c>
      <c r="L458" s="17" t="str">
        <f>_xlfn.XLOOKUP(D458,队伍中转!$C$7:$C$43,队伍中转!$AC$7:$AC$43)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59" spans="1:12" hidden="1" x14ac:dyDescent="0.15">
      <c r="A459" s="3" t="str">
        <f t="shared" si="222"/>
        <v>//100100250</v>
      </c>
      <c r="B459" s="3">
        <f t="shared" si="229"/>
        <v>100100250</v>
      </c>
      <c r="C459" s="3">
        <f t="shared" si="224"/>
        <v>1001</v>
      </c>
      <c r="D459" s="3" t="str">
        <f t="shared" si="226"/>
        <v>王者5名</v>
      </c>
      <c r="E459" s="3" t="str">
        <f t="shared" si="227"/>
        <v>[3001,-1]</v>
      </c>
      <c r="F459" s="3" t="str">
        <f t="shared" si="231"/>
        <v>[-1,-1]</v>
      </c>
      <c r="G459" s="3" t="s">
        <v>546</v>
      </c>
      <c r="H459" s="3">
        <f t="shared" si="240"/>
        <v>10140115</v>
      </c>
      <c r="I459" s="3">
        <f t="shared" ref="I459:J459" si="246">I458</f>
        <v>110001</v>
      </c>
      <c r="J459" s="3">
        <f t="shared" si="246"/>
        <v>120001</v>
      </c>
      <c r="K459" s="3">
        <f>_xlfn.XLOOKUP(D459,队伍中转!$C$7:$C$43,队伍中转!$A$7:$A$43)</f>
        <v>11501253</v>
      </c>
      <c r="L459" s="17" t="str">
        <f>_xlfn.XLOOKUP(D459,队伍中转!$C$7:$C$43,队伍中转!$AC$7:$AC$43)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0" spans="1:12" hidden="1" x14ac:dyDescent="0.15">
      <c r="A460" s="3" t="str">
        <f t="shared" si="222"/>
        <v>//100100251</v>
      </c>
      <c r="B460" s="3">
        <f t="shared" si="229"/>
        <v>100100251</v>
      </c>
      <c r="C460" s="3">
        <f t="shared" si="224"/>
        <v>1001</v>
      </c>
      <c r="D460" s="3" t="str">
        <f t="shared" si="226"/>
        <v>王者5名</v>
      </c>
      <c r="E460" s="3" t="str">
        <f t="shared" si="227"/>
        <v>[3001,-1]</v>
      </c>
      <c r="F460" s="3" t="str">
        <f t="shared" si="231"/>
        <v>[-1,-1]</v>
      </c>
      <c r="G460" s="3" t="s">
        <v>547</v>
      </c>
      <c r="H460" s="3">
        <f t="shared" si="240"/>
        <v>10140116</v>
      </c>
      <c r="I460" s="3">
        <f t="shared" ref="I460:J460" si="247">I459</f>
        <v>110001</v>
      </c>
      <c r="J460" s="3">
        <f t="shared" si="247"/>
        <v>120001</v>
      </c>
      <c r="K460" s="3">
        <f>_xlfn.XLOOKUP(D460,队伍中转!$C$7:$C$43,队伍中转!$A$7:$A$43)</f>
        <v>11501253</v>
      </c>
      <c r="L460" s="17" t="str">
        <f>_xlfn.XLOOKUP(D460,队伍中转!$C$7:$C$43,队伍中转!$AC$7:$AC$43)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1" spans="1:12" hidden="1" x14ac:dyDescent="0.15">
      <c r="A461" s="3" t="str">
        <f t="shared" si="222"/>
        <v>//100100252</v>
      </c>
      <c r="B461" s="3">
        <f t="shared" si="229"/>
        <v>100100252</v>
      </c>
      <c r="C461" s="3">
        <f t="shared" si="224"/>
        <v>1001</v>
      </c>
      <c r="D461" s="3" t="str">
        <f>D460</f>
        <v>王者5名</v>
      </c>
      <c r="E461" s="3" t="str">
        <f t="shared" si="227"/>
        <v>[3001,-1]</v>
      </c>
      <c r="F461" s="3" t="str">
        <f t="shared" si="231"/>
        <v>[-1,-1]</v>
      </c>
      <c r="G461" s="3" t="s">
        <v>548</v>
      </c>
      <c r="H461" s="3">
        <f t="shared" si="240"/>
        <v>10141001</v>
      </c>
      <c r="I461" s="3">
        <f t="shared" ref="I461:J461" si="248">I460</f>
        <v>110001</v>
      </c>
      <c r="J461" s="3">
        <f t="shared" si="248"/>
        <v>120001</v>
      </c>
      <c r="K461" s="3">
        <f>_xlfn.XLOOKUP(D461,队伍中转!$C$7:$C$43,队伍中转!$A$7:$A$43)</f>
        <v>11501253</v>
      </c>
      <c r="L461" s="17" t="str">
        <f>_xlfn.XLOOKUP(D461,队伍中转!$C$7:$C$43,队伍中转!$AC$7:$AC$43)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2" spans="1:12" hidden="1" x14ac:dyDescent="0.15">
      <c r="A462" s="3" t="str">
        <f t="shared" si="222"/>
        <v>//100100253</v>
      </c>
      <c r="B462" s="3">
        <f t="shared" si="229"/>
        <v>100100253</v>
      </c>
      <c r="C462" s="3">
        <f t="shared" si="224"/>
        <v>1001</v>
      </c>
      <c r="D462" s="3" t="str">
        <f t="shared" si="226"/>
        <v>王者5名</v>
      </c>
      <c r="E462" s="3" t="str">
        <f t="shared" si="227"/>
        <v>[3001,-1]</v>
      </c>
      <c r="F462" s="3" t="str">
        <f t="shared" si="231"/>
        <v>[-1,-1]</v>
      </c>
      <c r="G462" s="3" t="s">
        <v>549</v>
      </c>
      <c r="H462" s="3">
        <f t="shared" si="240"/>
        <v>10141003</v>
      </c>
      <c r="I462" s="3">
        <f t="shared" ref="I462:J462" si="249">I461</f>
        <v>110001</v>
      </c>
      <c r="J462" s="3">
        <f t="shared" si="249"/>
        <v>120001</v>
      </c>
      <c r="K462" s="3">
        <f>_xlfn.XLOOKUP(D462,队伍中转!$C$7:$C$43,队伍中转!$A$7:$A$43)</f>
        <v>11501253</v>
      </c>
      <c r="L462" s="17" t="str">
        <f>_xlfn.XLOOKUP(D462,队伍中转!$C$7:$C$43,队伍中转!$AC$7:$AC$43)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3" spans="1:12" hidden="1" x14ac:dyDescent="0.15">
      <c r="A463" s="3" t="str">
        <f t="shared" si="222"/>
        <v>//100100254</v>
      </c>
      <c r="B463" s="3">
        <f t="shared" si="229"/>
        <v>100100254</v>
      </c>
      <c r="C463" s="3">
        <f t="shared" si="224"/>
        <v>1001</v>
      </c>
      <c r="D463" s="3" t="str">
        <f t="shared" si="226"/>
        <v>王者5名</v>
      </c>
      <c r="E463" s="3" t="str">
        <f t="shared" si="227"/>
        <v>[3001,-1]</v>
      </c>
      <c r="F463" s="3" t="str">
        <f t="shared" si="231"/>
        <v>[-1,-1]</v>
      </c>
      <c r="G463" s="3" t="s">
        <v>550</v>
      </c>
      <c r="H463" s="3">
        <f t="shared" si="240"/>
        <v>10141006</v>
      </c>
      <c r="I463" s="3">
        <f t="shared" ref="I463:J463" si="250">I462</f>
        <v>110001</v>
      </c>
      <c r="J463" s="3">
        <f t="shared" si="250"/>
        <v>120001</v>
      </c>
      <c r="K463" s="3">
        <f>_xlfn.XLOOKUP(D463,队伍中转!$C$7:$C$43,队伍中转!$A$7:$A$43)</f>
        <v>11501253</v>
      </c>
      <c r="L463" s="17" t="str">
        <f>_xlfn.XLOOKUP(D463,队伍中转!$C$7:$C$43,队伍中转!$AC$7:$AC$43)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4" spans="1:12" hidden="1" x14ac:dyDescent="0.15">
      <c r="A464" s="3" t="str">
        <f t="shared" si="222"/>
        <v>//100100255</v>
      </c>
      <c r="B464" s="3">
        <f t="shared" si="229"/>
        <v>100100255</v>
      </c>
      <c r="C464" s="3">
        <f t="shared" si="224"/>
        <v>1001</v>
      </c>
      <c r="D464" s="3" t="str">
        <f t="shared" si="226"/>
        <v>王者5名</v>
      </c>
      <c r="E464" s="3" t="str">
        <f t="shared" si="227"/>
        <v>[3001,-1]</v>
      </c>
      <c r="F464" s="3" t="str">
        <f t="shared" si="231"/>
        <v>[-1,-1]</v>
      </c>
      <c r="G464" s="3" t="s">
        <v>551</v>
      </c>
      <c r="H464" s="3">
        <f t="shared" si="240"/>
        <v>10141008</v>
      </c>
      <c r="I464" s="3">
        <f t="shared" ref="I464:J464" si="251">I463</f>
        <v>110001</v>
      </c>
      <c r="J464" s="3">
        <f t="shared" si="251"/>
        <v>120001</v>
      </c>
      <c r="K464" s="3">
        <f>_xlfn.XLOOKUP(D464,队伍中转!$C$7:$C$43,队伍中转!$A$7:$A$43)</f>
        <v>11501253</v>
      </c>
      <c r="L464" s="17" t="str">
        <f>_xlfn.XLOOKUP(D464,队伍中转!$C$7:$C$43,队伍中转!$AC$7:$AC$43)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5" spans="1:12" hidden="1" x14ac:dyDescent="0.15">
      <c r="A465" s="3" t="str">
        <f t="shared" si="222"/>
        <v>//100100256</v>
      </c>
      <c r="B465" s="3">
        <f t="shared" ref="B465:B484" si="252">IF(C465=C464,B464+1,C465*100000+1)</f>
        <v>100100256</v>
      </c>
      <c r="C465" s="3">
        <f t="shared" si="224"/>
        <v>1001</v>
      </c>
      <c r="D465" s="3" t="str">
        <f t="shared" si="226"/>
        <v>王者5名</v>
      </c>
      <c r="E465" s="3" t="str">
        <f t="shared" si="227"/>
        <v>[3001,-1]</v>
      </c>
      <c r="F465" s="3" t="str">
        <f t="shared" si="231"/>
        <v>[-1,-1]</v>
      </c>
      <c r="G465" s="3" t="s">
        <v>552</v>
      </c>
      <c r="H465" s="3">
        <f t="shared" si="240"/>
        <v>10141009</v>
      </c>
      <c r="I465" s="3">
        <f t="shared" ref="I465:J465" si="253">I464</f>
        <v>110001</v>
      </c>
      <c r="J465" s="3">
        <f t="shared" si="253"/>
        <v>120001</v>
      </c>
      <c r="K465" s="3">
        <f>_xlfn.XLOOKUP(D465,队伍中转!$C$7:$C$43,队伍中转!$A$7:$A$43)</f>
        <v>11501253</v>
      </c>
      <c r="L465" s="17" t="str">
        <f>_xlfn.XLOOKUP(D465,队伍中转!$C$7:$C$43,队伍中转!$AC$7:$AC$43)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6" spans="1:12" hidden="1" x14ac:dyDescent="0.15">
      <c r="A466" s="3" t="str">
        <f t="shared" si="222"/>
        <v>//100100257</v>
      </c>
      <c r="B466" s="3">
        <f t="shared" si="252"/>
        <v>100100257</v>
      </c>
      <c r="C466" s="3">
        <f t="shared" si="224"/>
        <v>1001</v>
      </c>
      <c r="D466" s="3" t="str">
        <f>D465</f>
        <v>王者5名</v>
      </c>
      <c r="E466" s="3" t="str">
        <f t="shared" si="227"/>
        <v>[3001,-1]</v>
      </c>
      <c r="F466" s="3" t="str">
        <f t="shared" si="231"/>
        <v>[-1,-1]</v>
      </c>
      <c r="G466" s="3" t="s">
        <v>553</v>
      </c>
      <c r="H466" s="3">
        <f t="shared" si="240"/>
        <v>10141011</v>
      </c>
      <c r="I466" s="3">
        <f t="shared" ref="I466:J466" si="254">I465</f>
        <v>110001</v>
      </c>
      <c r="J466" s="3">
        <f t="shared" si="254"/>
        <v>120001</v>
      </c>
      <c r="K466" s="3">
        <f>_xlfn.XLOOKUP(D466,队伍中转!$C$7:$C$43,队伍中转!$A$7:$A$43)</f>
        <v>11501253</v>
      </c>
      <c r="L466" s="17" t="str">
        <f>_xlfn.XLOOKUP(D466,队伍中转!$C$7:$C$43,队伍中转!$AC$7:$AC$43)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7" spans="1:12" hidden="1" x14ac:dyDescent="0.15">
      <c r="A467" s="3" t="str">
        <f t="shared" si="222"/>
        <v>//100100258</v>
      </c>
      <c r="B467" s="3">
        <f t="shared" si="252"/>
        <v>100100258</v>
      </c>
      <c r="C467" s="3">
        <f t="shared" si="224"/>
        <v>1001</v>
      </c>
      <c r="D467" s="3" t="str">
        <f t="shared" si="226"/>
        <v>王者5名</v>
      </c>
      <c r="E467" s="3" t="str">
        <f t="shared" si="227"/>
        <v>[3001,-1]</v>
      </c>
      <c r="F467" s="3" t="str">
        <f t="shared" si="231"/>
        <v>[-1,-1]</v>
      </c>
      <c r="G467" s="3" t="s">
        <v>554</v>
      </c>
      <c r="H467" s="3">
        <f t="shared" si="240"/>
        <v>10141015</v>
      </c>
      <c r="I467" s="3">
        <f t="shared" ref="I467:J467" si="255">I466</f>
        <v>110001</v>
      </c>
      <c r="J467" s="3">
        <f t="shared" si="255"/>
        <v>120001</v>
      </c>
      <c r="K467" s="3">
        <f>_xlfn.XLOOKUP(D467,队伍中转!$C$7:$C$43,队伍中转!$A$7:$A$43)</f>
        <v>11501253</v>
      </c>
      <c r="L467" s="17" t="str">
        <f>_xlfn.XLOOKUP(D467,队伍中转!$C$7:$C$43,队伍中转!$AC$7:$AC$43)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8" spans="1:12" hidden="1" x14ac:dyDescent="0.15">
      <c r="A468" s="3" t="str">
        <f t="shared" si="222"/>
        <v>//100100259</v>
      </c>
      <c r="B468" s="3">
        <f t="shared" si="252"/>
        <v>100100259</v>
      </c>
      <c r="C468" s="3">
        <f t="shared" si="224"/>
        <v>1001</v>
      </c>
      <c r="D468" s="3" t="str">
        <f t="shared" si="226"/>
        <v>王者5名</v>
      </c>
      <c r="E468" s="3" t="str">
        <f t="shared" si="227"/>
        <v>[3001,-1]</v>
      </c>
      <c r="F468" s="3" t="str">
        <f t="shared" si="231"/>
        <v>[-1,-1]</v>
      </c>
      <c r="G468" s="3" t="s">
        <v>555</v>
      </c>
      <c r="H468" s="3">
        <f t="shared" si="240"/>
        <v>10141018</v>
      </c>
      <c r="I468" s="3">
        <f t="shared" ref="I468:J468" si="256">I467</f>
        <v>110001</v>
      </c>
      <c r="J468" s="3">
        <f t="shared" si="256"/>
        <v>120001</v>
      </c>
      <c r="K468" s="3">
        <f>_xlfn.XLOOKUP(D468,队伍中转!$C$7:$C$43,队伍中转!$A$7:$A$43)</f>
        <v>11501253</v>
      </c>
      <c r="L468" s="17" t="str">
        <f>_xlfn.XLOOKUP(D468,队伍中转!$C$7:$C$43,队伍中转!$AC$7:$AC$43)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69" spans="1:12" hidden="1" x14ac:dyDescent="0.15">
      <c r="A469" s="3" t="str">
        <f t="shared" si="222"/>
        <v>//100100260</v>
      </c>
      <c r="B469" s="3">
        <f t="shared" si="252"/>
        <v>100100260</v>
      </c>
      <c r="C469" s="3">
        <f t="shared" si="224"/>
        <v>1001</v>
      </c>
      <c r="D469" s="3" t="str">
        <f t="shared" si="226"/>
        <v>王者5名</v>
      </c>
      <c r="E469" s="3" t="str">
        <f t="shared" si="227"/>
        <v>[3001,-1]</v>
      </c>
      <c r="F469" s="3" t="str">
        <f t="shared" si="231"/>
        <v>[-1,-1]</v>
      </c>
      <c r="G469" s="3" t="s">
        <v>556</v>
      </c>
      <c r="H469" s="3">
        <f t="shared" si="240"/>
        <v>10141019</v>
      </c>
      <c r="I469" s="3">
        <f t="shared" ref="I469:J469" si="257">I468</f>
        <v>110001</v>
      </c>
      <c r="J469" s="3">
        <f t="shared" si="257"/>
        <v>120001</v>
      </c>
      <c r="K469" s="3">
        <f>_xlfn.XLOOKUP(D469,队伍中转!$C$7:$C$43,队伍中转!$A$7:$A$43)</f>
        <v>11501253</v>
      </c>
      <c r="L469" s="17" t="str">
        <f>_xlfn.XLOOKUP(D469,队伍中转!$C$7:$C$43,队伍中转!$AC$7:$AC$43)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0" spans="1:12" hidden="1" x14ac:dyDescent="0.15">
      <c r="A470" s="3" t="str">
        <f t="shared" si="222"/>
        <v>//100100261</v>
      </c>
      <c r="B470" s="3">
        <f t="shared" si="252"/>
        <v>100100261</v>
      </c>
      <c r="C470" s="3">
        <f t="shared" si="224"/>
        <v>1001</v>
      </c>
      <c r="D470" s="3" t="str">
        <f t="shared" si="226"/>
        <v>王者5名</v>
      </c>
      <c r="E470" s="3" t="str">
        <f t="shared" si="227"/>
        <v>[3001,-1]</v>
      </c>
      <c r="F470" s="3" t="str">
        <f t="shared" si="231"/>
        <v>[-1,-1]</v>
      </c>
      <c r="G470" s="3" t="s">
        <v>557</v>
      </c>
      <c r="H470" s="3">
        <f t="shared" si="240"/>
        <v>10141019</v>
      </c>
      <c r="I470" s="3">
        <f t="shared" ref="I470:J470" si="258">I469</f>
        <v>110001</v>
      </c>
      <c r="J470" s="3">
        <f t="shared" si="258"/>
        <v>120001</v>
      </c>
      <c r="K470" s="3">
        <f>_xlfn.XLOOKUP(D470,队伍中转!$C$7:$C$43,队伍中转!$A$7:$A$43)</f>
        <v>11501253</v>
      </c>
      <c r="L470" s="17" t="str">
        <f>_xlfn.XLOOKUP(D470,队伍中转!$C$7:$C$43,队伍中转!$AC$7:$AC$43)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1" spans="1:12" hidden="1" x14ac:dyDescent="0.15">
      <c r="A471" s="3" t="str">
        <f t="shared" si="222"/>
        <v>//100100262</v>
      </c>
      <c r="B471" s="3">
        <f t="shared" si="252"/>
        <v>100100262</v>
      </c>
      <c r="C471" s="3">
        <f t="shared" si="224"/>
        <v>1001</v>
      </c>
      <c r="D471" s="3" t="str">
        <f t="shared" si="226"/>
        <v>王者5名</v>
      </c>
      <c r="E471" s="3" t="str">
        <f t="shared" si="227"/>
        <v>[3001,-1]</v>
      </c>
      <c r="F471" s="3" t="str">
        <f t="shared" si="231"/>
        <v>[-1,-1]</v>
      </c>
      <c r="G471" s="3" t="s">
        <v>558</v>
      </c>
      <c r="H471" s="3">
        <f t="shared" si="240"/>
        <v>10140101</v>
      </c>
      <c r="I471" s="3">
        <f t="shared" ref="I471:J471" si="259">I470</f>
        <v>110001</v>
      </c>
      <c r="J471" s="3">
        <f t="shared" si="259"/>
        <v>120001</v>
      </c>
      <c r="K471" s="3">
        <f>_xlfn.XLOOKUP(D471,队伍中转!$C$7:$C$43,队伍中转!$A$7:$A$43)</f>
        <v>11501253</v>
      </c>
      <c r="L471" s="17" t="str">
        <f>_xlfn.XLOOKUP(D471,队伍中转!$C$7:$C$43,队伍中转!$AC$7:$AC$43)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2" spans="1:12" hidden="1" x14ac:dyDescent="0.15">
      <c r="A472" s="3" t="str">
        <f t="shared" si="222"/>
        <v>//100100263</v>
      </c>
      <c r="B472" s="3">
        <f t="shared" si="252"/>
        <v>100100263</v>
      </c>
      <c r="C472" s="3">
        <f t="shared" si="224"/>
        <v>1001</v>
      </c>
      <c r="D472" s="3" t="str">
        <f t="shared" si="226"/>
        <v>王者5名</v>
      </c>
      <c r="E472" s="3" t="str">
        <f t="shared" si="227"/>
        <v>[3001,-1]</v>
      </c>
      <c r="F472" s="3" t="str">
        <f t="shared" si="231"/>
        <v>[-1,-1]</v>
      </c>
      <c r="G472" s="3" t="s">
        <v>559</v>
      </c>
      <c r="H472" s="3">
        <f t="shared" si="240"/>
        <v>10140103</v>
      </c>
      <c r="I472" s="3">
        <f t="shared" ref="I472:J472" si="260">I471</f>
        <v>110001</v>
      </c>
      <c r="J472" s="3">
        <f t="shared" si="260"/>
        <v>120001</v>
      </c>
      <c r="K472" s="3">
        <f>_xlfn.XLOOKUP(D472,队伍中转!$C$7:$C$43,队伍中转!$A$7:$A$43)</f>
        <v>11501253</v>
      </c>
      <c r="L472" s="17" t="str">
        <f>_xlfn.XLOOKUP(D472,队伍中转!$C$7:$C$43,队伍中转!$AC$7:$AC$43)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3" spans="1:12" hidden="1" x14ac:dyDescent="0.15">
      <c r="A473" s="3" t="str">
        <f t="shared" si="222"/>
        <v>//100100264</v>
      </c>
      <c r="B473" s="3">
        <f t="shared" si="252"/>
        <v>100100264</v>
      </c>
      <c r="C473" s="3">
        <f t="shared" si="224"/>
        <v>1001</v>
      </c>
      <c r="D473" s="3" t="str">
        <f>D472</f>
        <v>王者5名</v>
      </c>
      <c r="E473" s="3" t="str">
        <f t="shared" si="227"/>
        <v>[3001,-1]</v>
      </c>
      <c r="F473" s="3" t="str">
        <f t="shared" si="231"/>
        <v>[-1,-1]</v>
      </c>
      <c r="G473" s="3" t="s">
        <v>560</v>
      </c>
      <c r="H473" s="3">
        <f t="shared" si="240"/>
        <v>10140104</v>
      </c>
      <c r="I473" s="3">
        <f t="shared" ref="I473:J473" si="261">I472</f>
        <v>110001</v>
      </c>
      <c r="J473" s="3">
        <f t="shared" si="261"/>
        <v>120001</v>
      </c>
      <c r="K473" s="3">
        <f>_xlfn.XLOOKUP(D473,队伍中转!$C$7:$C$43,队伍中转!$A$7:$A$43)</f>
        <v>11501253</v>
      </c>
      <c r="L473" s="17" t="str">
        <f>_xlfn.XLOOKUP(D473,队伍中转!$C$7:$C$43,队伍中转!$AC$7:$AC$43)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4" spans="1:12" hidden="1" x14ac:dyDescent="0.15">
      <c r="A474" s="3" t="str">
        <f t="shared" si="222"/>
        <v>//100100265</v>
      </c>
      <c r="B474" s="3">
        <f t="shared" si="252"/>
        <v>100100265</v>
      </c>
      <c r="C474" s="3">
        <f t="shared" si="224"/>
        <v>1001</v>
      </c>
      <c r="D474" s="3" t="str">
        <f t="shared" si="226"/>
        <v>王者5名</v>
      </c>
      <c r="E474" s="3" t="str">
        <f t="shared" ref="E474:E505" si="262">E473</f>
        <v>[3001,-1]</v>
      </c>
      <c r="F474" s="3" t="str">
        <f t="shared" si="231"/>
        <v>[-1,-1]</v>
      </c>
      <c r="G474" s="3" t="s">
        <v>561</v>
      </c>
      <c r="H474" s="3">
        <f t="shared" si="240"/>
        <v>10140105</v>
      </c>
      <c r="I474" s="3">
        <f t="shared" ref="I474:J474" si="263">I473</f>
        <v>110001</v>
      </c>
      <c r="J474" s="3">
        <f t="shared" si="263"/>
        <v>120001</v>
      </c>
      <c r="K474" s="3">
        <f>_xlfn.XLOOKUP(D474,队伍中转!$C$7:$C$43,队伍中转!$A$7:$A$43)</f>
        <v>11501253</v>
      </c>
      <c r="L474" s="17" t="str">
        <f>_xlfn.XLOOKUP(D474,队伍中转!$C$7:$C$43,队伍中转!$AC$7:$AC$43)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5" spans="1:12" hidden="1" x14ac:dyDescent="0.15">
      <c r="A475" s="3" t="str">
        <f t="shared" si="222"/>
        <v>//100100266</v>
      </c>
      <c r="B475" s="3">
        <f t="shared" si="252"/>
        <v>100100266</v>
      </c>
      <c r="C475" s="3">
        <f t="shared" si="224"/>
        <v>1001</v>
      </c>
      <c r="D475" s="3" t="str">
        <f t="shared" si="226"/>
        <v>王者5名</v>
      </c>
      <c r="E475" s="3" t="str">
        <f t="shared" si="262"/>
        <v>[3001,-1]</v>
      </c>
      <c r="F475" s="3" t="str">
        <f t="shared" si="231"/>
        <v>[-1,-1]</v>
      </c>
      <c r="G475" s="3" t="s">
        <v>562</v>
      </c>
      <c r="H475" s="3">
        <f t="shared" si="240"/>
        <v>10140106</v>
      </c>
      <c r="I475" s="3">
        <f t="shared" ref="I475:J475" si="264">I474</f>
        <v>110001</v>
      </c>
      <c r="J475" s="3">
        <f t="shared" si="264"/>
        <v>120001</v>
      </c>
      <c r="K475" s="3">
        <f>_xlfn.XLOOKUP(D475,队伍中转!$C$7:$C$43,队伍中转!$A$7:$A$43)</f>
        <v>11501253</v>
      </c>
      <c r="L475" s="17" t="str">
        <f>_xlfn.XLOOKUP(D475,队伍中转!$C$7:$C$43,队伍中转!$AC$7:$AC$43)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6" spans="1:12" hidden="1" x14ac:dyDescent="0.15">
      <c r="A476" s="3" t="str">
        <f t="shared" si="222"/>
        <v>//100100267</v>
      </c>
      <c r="B476" s="3">
        <f t="shared" si="252"/>
        <v>100100267</v>
      </c>
      <c r="C476" s="3">
        <f t="shared" si="224"/>
        <v>1001</v>
      </c>
      <c r="D476" s="3" t="str">
        <f t="shared" si="226"/>
        <v>王者5名</v>
      </c>
      <c r="E476" s="3" t="str">
        <f t="shared" si="262"/>
        <v>[3001,-1]</v>
      </c>
      <c r="F476" s="3" t="str">
        <f t="shared" si="231"/>
        <v>[-1,-1]</v>
      </c>
      <c r="G476" s="3" t="s">
        <v>563</v>
      </c>
      <c r="H476" s="3">
        <f t="shared" si="240"/>
        <v>10140108</v>
      </c>
      <c r="I476" s="3">
        <f t="shared" ref="I476:J476" si="265">I475</f>
        <v>110001</v>
      </c>
      <c r="J476" s="3">
        <f t="shared" si="265"/>
        <v>120001</v>
      </c>
      <c r="K476" s="3">
        <f>_xlfn.XLOOKUP(D476,队伍中转!$C$7:$C$43,队伍中转!$A$7:$A$43)</f>
        <v>11501253</v>
      </c>
      <c r="L476" s="17" t="str">
        <f>_xlfn.XLOOKUP(D476,队伍中转!$C$7:$C$43,队伍中转!$AC$7:$AC$43)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7" spans="1:12" hidden="1" x14ac:dyDescent="0.15">
      <c r="A477" s="3" t="str">
        <f t="shared" si="222"/>
        <v>//100100268</v>
      </c>
      <c r="B477" s="3">
        <f t="shared" si="252"/>
        <v>100100268</v>
      </c>
      <c r="C477" s="3">
        <f t="shared" si="224"/>
        <v>1001</v>
      </c>
      <c r="D477" s="3" t="str">
        <f>D476</f>
        <v>王者5名</v>
      </c>
      <c r="E477" s="3" t="str">
        <f t="shared" si="262"/>
        <v>[3001,-1]</v>
      </c>
      <c r="F477" s="3" t="str">
        <f t="shared" si="231"/>
        <v>[-1,-1]</v>
      </c>
      <c r="G477" s="3" t="s">
        <v>564</v>
      </c>
      <c r="H477" s="3">
        <f t="shared" si="240"/>
        <v>10140109</v>
      </c>
      <c r="I477" s="3">
        <f t="shared" ref="I477:J477" si="266">I476</f>
        <v>110001</v>
      </c>
      <c r="J477" s="3">
        <f t="shared" si="266"/>
        <v>120001</v>
      </c>
      <c r="K477" s="3">
        <f>_xlfn.XLOOKUP(D477,队伍中转!$C$7:$C$43,队伍中转!$A$7:$A$43)</f>
        <v>11501253</v>
      </c>
      <c r="L477" s="17" t="str">
        <f>_xlfn.XLOOKUP(D477,队伍中转!$C$7:$C$43,队伍中转!$AC$7:$AC$43)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8" spans="1:12" hidden="1" x14ac:dyDescent="0.15">
      <c r="A478" s="3" t="str">
        <f t="shared" si="222"/>
        <v>//100100269</v>
      </c>
      <c r="B478" s="3">
        <f t="shared" si="252"/>
        <v>100100269</v>
      </c>
      <c r="C478" s="3">
        <f t="shared" si="224"/>
        <v>1001</v>
      </c>
      <c r="D478" s="3" t="str">
        <f t="shared" si="226"/>
        <v>王者5名</v>
      </c>
      <c r="E478" s="3" t="str">
        <f t="shared" si="262"/>
        <v>[3001,-1]</v>
      </c>
      <c r="F478" s="3" t="str">
        <f t="shared" si="231"/>
        <v>[-1,-1]</v>
      </c>
      <c r="G478" s="3" t="s">
        <v>565</v>
      </c>
      <c r="H478" s="3">
        <f t="shared" si="240"/>
        <v>10140111</v>
      </c>
      <c r="I478" s="3">
        <f t="shared" ref="I478:J478" si="267">I477</f>
        <v>110001</v>
      </c>
      <c r="J478" s="3">
        <f t="shared" si="267"/>
        <v>120001</v>
      </c>
      <c r="K478" s="3">
        <f>_xlfn.XLOOKUP(D478,队伍中转!$C$7:$C$43,队伍中转!$A$7:$A$43)</f>
        <v>11501253</v>
      </c>
      <c r="L478" s="17" t="str">
        <f>_xlfn.XLOOKUP(D478,队伍中转!$C$7:$C$43,队伍中转!$AC$7:$AC$43)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79" spans="1:12" hidden="1" x14ac:dyDescent="0.15">
      <c r="A479" s="3" t="str">
        <f t="shared" si="222"/>
        <v>//100100270</v>
      </c>
      <c r="B479" s="3">
        <f t="shared" si="252"/>
        <v>100100270</v>
      </c>
      <c r="C479" s="3">
        <f t="shared" si="224"/>
        <v>1001</v>
      </c>
      <c r="D479" s="3" t="str">
        <f t="shared" si="226"/>
        <v>王者5名</v>
      </c>
      <c r="E479" s="3" t="str">
        <f t="shared" si="262"/>
        <v>[3001,-1]</v>
      </c>
      <c r="F479" s="3" t="str">
        <f t="shared" si="231"/>
        <v>[-1,-1]</v>
      </c>
      <c r="G479" s="3" t="s">
        <v>566</v>
      </c>
      <c r="H479" s="3">
        <f t="shared" si="240"/>
        <v>10140113</v>
      </c>
      <c r="I479" s="3">
        <f t="shared" ref="I479:J479" si="268">I478</f>
        <v>110001</v>
      </c>
      <c r="J479" s="3">
        <f t="shared" si="268"/>
        <v>120001</v>
      </c>
      <c r="K479" s="3">
        <f>_xlfn.XLOOKUP(D479,队伍中转!$C$7:$C$43,队伍中转!$A$7:$A$43)</f>
        <v>11501253</v>
      </c>
      <c r="L479" s="17" t="str">
        <f>_xlfn.XLOOKUP(D479,队伍中转!$C$7:$C$43,队伍中转!$AC$7:$AC$43)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0" spans="1:12" hidden="1" x14ac:dyDescent="0.15">
      <c r="A480" s="3" t="str">
        <f t="shared" si="222"/>
        <v>//100100271</v>
      </c>
      <c r="B480" s="3">
        <f t="shared" si="252"/>
        <v>100100271</v>
      </c>
      <c r="C480" s="3">
        <f t="shared" si="224"/>
        <v>1001</v>
      </c>
      <c r="D480" s="3" t="str">
        <f t="shared" si="226"/>
        <v>王者5名</v>
      </c>
      <c r="E480" s="3" t="str">
        <f t="shared" si="262"/>
        <v>[3001,-1]</v>
      </c>
      <c r="F480" s="3" t="str">
        <f t="shared" si="231"/>
        <v>[-1,-1]</v>
      </c>
      <c r="G480" s="3" t="s">
        <v>567</v>
      </c>
      <c r="H480" s="3">
        <f t="shared" si="240"/>
        <v>10140115</v>
      </c>
      <c r="I480" s="3">
        <f t="shared" ref="I480:J480" si="269">I479</f>
        <v>110001</v>
      </c>
      <c r="J480" s="3">
        <f t="shared" si="269"/>
        <v>120001</v>
      </c>
      <c r="K480" s="3">
        <f>_xlfn.XLOOKUP(D480,队伍中转!$C$7:$C$43,队伍中转!$A$7:$A$43)</f>
        <v>11501253</v>
      </c>
      <c r="L480" s="17" t="str">
        <f>_xlfn.XLOOKUP(D480,队伍中转!$C$7:$C$43,队伍中转!$AC$7:$AC$43)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1" spans="1:12" hidden="1" x14ac:dyDescent="0.15">
      <c r="A481" s="3" t="str">
        <f t="shared" si="222"/>
        <v>//100100272</v>
      </c>
      <c r="B481" s="3">
        <f t="shared" si="252"/>
        <v>100100272</v>
      </c>
      <c r="C481" s="3">
        <f t="shared" si="224"/>
        <v>1001</v>
      </c>
      <c r="D481" s="3" t="str">
        <f>D480</f>
        <v>王者5名</v>
      </c>
      <c r="E481" s="3" t="str">
        <f t="shared" si="262"/>
        <v>[3001,-1]</v>
      </c>
      <c r="F481" s="3" t="str">
        <f t="shared" si="231"/>
        <v>[-1,-1]</v>
      </c>
      <c r="G481" s="3" t="s">
        <v>568</v>
      </c>
      <c r="H481" s="3">
        <f t="shared" si="240"/>
        <v>10140116</v>
      </c>
      <c r="I481" s="3">
        <f t="shared" ref="I481:J481" si="270">I480</f>
        <v>110001</v>
      </c>
      <c r="J481" s="3">
        <f t="shared" si="270"/>
        <v>120001</v>
      </c>
      <c r="K481" s="3">
        <f>_xlfn.XLOOKUP(D481,队伍中转!$C$7:$C$43,队伍中转!$A$7:$A$43)</f>
        <v>11501253</v>
      </c>
      <c r="L481" s="17" t="str">
        <f>_xlfn.XLOOKUP(D481,队伍中转!$C$7:$C$43,队伍中转!$AC$7:$AC$43)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2" spans="1:12" hidden="1" x14ac:dyDescent="0.15">
      <c r="A482" s="3" t="str">
        <f t="shared" si="222"/>
        <v>//100100273</v>
      </c>
      <c r="B482" s="3">
        <f t="shared" si="252"/>
        <v>100100273</v>
      </c>
      <c r="C482" s="3">
        <f t="shared" si="224"/>
        <v>1001</v>
      </c>
      <c r="D482" s="3" t="str">
        <f t="shared" si="226"/>
        <v>王者5名</v>
      </c>
      <c r="E482" s="3" t="str">
        <f t="shared" si="262"/>
        <v>[3001,-1]</v>
      </c>
      <c r="F482" s="3" t="str">
        <f t="shared" si="231"/>
        <v>[-1,-1]</v>
      </c>
      <c r="G482" s="3" t="s">
        <v>569</v>
      </c>
      <c r="H482" s="3">
        <f t="shared" si="240"/>
        <v>10141001</v>
      </c>
      <c r="I482" s="3">
        <f t="shared" ref="I482:J482" si="271">I481</f>
        <v>110001</v>
      </c>
      <c r="J482" s="3">
        <f t="shared" si="271"/>
        <v>120001</v>
      </c>
      <c r="K482" s="3">
        <f>_xlfn.XLOOKUP(D482,队伍中转!$C$7:$C$43,队伍中转!$A$7:$A$43)</f>
        <v>11501253</v>
      </c>
      <c r="L482" s="17" t="str">
        <f>_xlfn.XLOOKUP(D482,队伍中转!$C$7:$C$43,队伍中转!$AC$7:$AC$43)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3" spans="1:12" hidden="1" x14ac:dyDescent="0.15">
      <c r="A483" s="3" t="str">
        <f t="shared" si="222"/>
        <v>//100100274</v>
      </c>
      <c r="B483" s="3">
        <f t="shared" si="252"/>
        <v>100100274</v>
      </c>
      <c r="C483" s="3">
        <f t="shared" si="224"/>
        <v>1001</v>
      </c>
      <c r="D483" s="3" t="str">
        <f t="shared" si="226"/>
        <v>王者5名</v>
      </c>
      <c r="E483" s="3" t="str">
        <f t="shared" si="262"/>
        <v>[3001,-1]</v>
      </c>
      <c r="F483" s="3" t="str">
        <f t="shared" si="231"/>
        <v>[-1,-1]</v>
      </c>
      <c r="G483" s="3" t="s">
        <v>570</v>
      </c>
      <c r="H483" s="3">
        <f t="shared" si="240"/>
        <v>10141003</v>
      </c>
      <c r="I483" s="3">
        <f t="shared" ref="I483:J483" si="272">I482</f>
        <v>110001</v>
      </c>
      <c r="J483" s="3">
        <f t="shared" si="272"/>
        <v>120001</v>
      </c>
      <c r="K483" s="3">
        <f>_xlfn.XLOOKUP(D483,队伍中转!$C$7:$C$43,队伍中转!$A$7:$A$43)</f>
        <v>11501253</v>
      </c>
      <c r="L483" s="17" t="str">
        <f>_xlfn.XLOOKUP(D483,队伍中转!$C$7:$C$43,队伍中转!$AC$7:$AC$43)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4" spans="1:12" hidden="1" x14ac:dyDescent="0.15">
      <c r="A484" s="3" t="str">
        <f t="shared" si="222"/>
        <v>//100100275</v>
      </c>
      <c r="B484" s="3">
        <f t="shared" si="252"/>
        <v>100100275</v>
      </c>
      <c r="C484" s="3">
        <f t="shared" si="224"/>
        <v>1001</v>
      </c>
      <c r="D484" s="3" t="str">
        <f t="shared" si="226"/>
        <v>王者5名</v>
      </c>
      <c r="E484" s="3" t="str">
        <f t="shared" si="262"/>
        <v>[3001,-1]</v>
      </c>
      <c r="F484" s="3" t="str">
        <f t="shared" si="231"/>
        <v>[-1,-1]</v>
      </c>
      <c r="G484" s="3" t="s">
        <v>571</v>
      </c>
      <c r="H484" s="3">
        <f t="shared" si="240"/>
        <v>10141006</v>
      </c>
      <c r="I484" s="3">
        <f t="shared" ref="I484:J484" si="273">I483</f>
        <v>110001</v>
      </c>
      <c r="J484" s="3">
        <f t="shared" si="273"/>
        <v>120001</v>
      </c>
      <c r="K484" s="3">
        <f>_xlfn.XLOOKUP(D484,队伍中转!$C$7:$C$43,队伍中转!$A$7:$A$43)</f>
        <v>11501253</v>
      </c>
      <c r="L484" s="17" t="str">
        <f>_xlfn.XLOOKUP(D484,队伍中转!$C$7:$C$43,队伍中转!$AC$7:$AC$43)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5" spans="1:12" hidden="1" x14ac:dyDescent="0.15">
      <c r="A485" s="3" t="str">
        <f t="shared" si="222"/>
        <v>//100100276</v>
      </c>
      <c r="B485" s="3">
        <f t="shared" ref="B485:B509" si="274">IF(C485=C484,B484+1,C485*100000+1)</f>
        <v>100100276</v>
      </c>
      <c r="C485" s="3">
        <f t="shared" si="224"/>
        <v>1001</v>
      </c>
      <c r="D485" s="3" t="str">
        <f t="shared" si="226"/>
        <v>王者5名</v>
      </c>
      <c r="E485" s="3" t="str">
        <f t="shared" si="262"/>
        <v>[3001,-1]</v>
      </c>
      <c r="F485" s="3" t="str">
        <f t="shared" si="231"/>
        <v>[-1,-1]</v>
      </c>
      <c r="G485" s="3" t="s">
        <v>572</v>
      </c>
      <c r="H485" s="3">
        <f t="shared" si="240"/>
        <v>10141008</v>
      </c>
      <c r="I485" s="3">
        <f t="shared" ref="I485:J485" si="275">I484</f>
        <v>110001</v>
      </c>
      <c r="J485" s="3">
        <f t="shared" si="275"/>
        <v>120001</v>
      </c>
      <c r="K485" s="3">
        <f>_xlfn.XLOOKUP(D485,队伍中转!$C$7:$C$43,队伍中转!$A$7:$A$43)</f>
        <v>11501253</v>
      </c>
      <c r="L485" s="17" t="str">
        <f>_xlfn.XLOOKUP(D485,队伍中转!$C$7:$C$43,队伍中转!$AC$7:$AC$43)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6" spans="1:12" hidden="1" x14ac:dyDescent="0.15">
      <c r="A486" s="3" t="str">
        <f t="shared" si="222"/>
        <v>//100100277</v>
      </c>
      <c r="B486" s="3">
        <f t="shared" si="274"/>
        <v>100100277</v>
      </c>
      <c r="C486" s="3">
        <f t="shared" si="224"/>
        <v>1001</v>
      </c>
      <c r="D486" s="3" t="str">
        <f>D485</f>
        <v>王者5名</v>
      </c>
      <c r="E486" s="3" t="str">
        <f t="shared" si="262"/>
        <v>[3001,-1]</v>
      </c>
      <c r="F486" s="3" t="str">
        <f t="shared" si="231"/>
        <v>[-1,-1]</v>
      </c>
      <c r="G486" s="3" t="s">
        <v>573</v>
      </c>
      <c r="H486" s="3">
        <f t="shared" si="240"/>
        <v>10141009</v>
      </c>
      <c r="I486" s="3">
        <f t="shared" ref="I486:J486" si="276">I485</f>
        <v>110001</v>
      </c>
      <c r="J486" s="3">
        <f t="shared" si="276"/>
        <v>120001</v>
      </c>
      <c r="K486" s="3">
        <f>_xlfn.XLOOKUP(D486,队伍中转!$C$7:$C$43,队伍中转!$A$7:$A$43)</f>
        <v>11501253</v>
      </c>
      <c r="L486" s="17" t="str">
        <f>_xlfn.XLOOKUP(D486,队伍中转!$C$7:$C$43,队伍中转!$AC$7:$AC$43)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7" spans="1:12" hidden="1" x14ac:dyDescent="0.15">
      <c r="A487" s="3" t="str">
        <f t="shared" si="222"/>
        <v>//100100278</v>
      </c>
      <c r="B487" s="3">
        <f t="shared" si="274"/>
        <v>100100278</v>
      </c>
      <c r="C487" s="3">
        <f t="shared" si="224"/>
        <v>1001</v>
      </c>
      <c r="D487" s="3" t="str">
        <f t="shared" si="226"/>
        <v>王者5名</v>
      </c>
      <c r="E487" s="3" t="str">
        <f t="shared" si="262"/>
        <v>[3001,-1]</v>
      </c>
      <c r="F487" s="3" t="str">
        <f t="shared" si="231"/>
        <v>[-1,-1]</v>
      </c>
      <c r="G487" s="3" t="s">
        <v>574</v>
      </c>
      <c r="H487" s="3">
        <f t="shared" si="240"/>
        <v>10141011</v>
      </c>
      <c r="I487" s="3">
        <f t="shared" ref="I487:J487" si="277">I486</f>
        <v>110001</v>
      </c>
      <c r="J487" s="3">
        <f t="shared" si="277"/>
        <v>120001</v>
      </c>
      <c r="K487" s="3">
        <f>_xlfn.XLOOKUP(D487,队伍中转!$C$7:$C$43,队伍中转!$A$7:$A$43)</f>
        <v>11501253</v>
      </c>
      <c r="L487" s="17" t="str">
        <f>_xlfn.XLOOKUP(D487,队伍中转!$C$7:$C$43,队伍中转!$AC$7:$AC$43)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8" spans="1:12" hidden="1" x14ac:dyDescent="0.15">
      <c r="A488" s="3" t="str">
        <f t="shared" si="222"/>
        <v>//100100279</v>
      </c>
      <c r="B488" s="3">
        <f t="shared" si="274"/>
        <v>100100279</v>
      </c>
      <c r="C488" s="3">
        <f t="shared" si="224"/>
        <v>1001</v>
      </c>
      <c r="D488" s="3" t="str">
        <f t="shared" si="226"/>
        <v>王者5名</v>
      </c>
      <c r="E488" s="3" t="str">
        <f t="shared" si="262"/>
        <v>[3001,-1]</v>
      </c>
      <c r="F488" s="3" t="str">
        <f t="shared" si="231"/>
        <v>[-1,-1]</v>
      </c>
      <c r="G488" s="3" t="s">
        <v>575</v>
      </c>
      <c r="H488" s="3">
        <f t="shared" si="240"/>
        <v>10141015</v>
      </c>
      <c r="I488" s="3">
        <f t="shared" ref="I488:J488" si="278">I487</f>
        <v>110001</v>
      </c>
      <c r="J488" s="3">
        <f t="shared" si="278"/>
        <v>120001</v>
      </c>
      <c r="K488" s="3">
        <f>_xlfn.XLOOKUP(D488,队伍中转!$C$7:$C$43,队伍中转!$A$7:$A$43)</f>
        <v>11501253</v>
      </c>
      <c r="L488" s="17" t="str">
        <f>_xlfn.XLOOKUP(D488,队伍中转!$C$7:$C$43,队伍中转!$AC$7:$AC$43)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89" spans="1:12" hidden="1" x14ac:dyDescent="0.15">
      <c r="A489" s="3" t="str">
        <f t="shared" si="222"/>
        <v>//100100280</v>
      </c>
      <c r="B489" s="3">
        <f t="shared" si="274"/>
        <v>100100280</v>
      </c>
      <c r="C489" s="3">
        <f t="shared" si="224"/>
        <v>1001</v>
      </c>
      <c r="D489" s="3" t="str">
        <f t="shared" si="226"/>
        <v>王者5名</v>
      </c>
      <c r="E489" s="3" t="str">
        <f t="shared" si="262"/>
        <v>[3001,-1]</v>
      </c>
      <c r="F489" s="3" t="str">
        <f t="shared" si="231"/>
        <v>[-1,-1]</v>
      </c>
      <c r="G489" s="3" t="s">
        <v>576</v>
      </c>
      <c r="H489" s="3">
        <f t="shared" si="240"/>
        <v>10141018</v>
      </c>
      <c r="I489" s="3">
        <f t="shared" ref="I489:J489" si="279">I488</f>
        <v>110001</v>
      </c>
      <c r="J489" s="3">
        <f t="shared" si="279"/>
        <v>120001</v>
      </c>
      <c r="K489" s="3">
        <f>_xlfn.XLOOKUP(D489,队伍中转!$C$7:$C$43,队伍中转!$A$7:$A$43)</f>
        <v>11501253</v>
      </c>
      <c r="L489" s="17" t="str">
        <f>_xlfn.XLOOKUP(D489,队伍中转!$C$7:$C$43,队伍中转!$AC$7:$AC$43)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0" spans="1:12" hidden="1" x14ac:dyDescent="0.15">
      <c r="A490" s="3" t="str">
        <f t="shared" si="222"/>
        <v>//100100281</v>
      </c>
      <c r="B490" s="3">
        <f t="shared" si="274"/>
        <v>100100281</v>
      </c>
      <c r="C490" s="3">
        <f t="shared" si="224"/>
        <v>1001</v>
      </c>
      <c r="D490" s="3" t="str">
        <f t="shared" si="226"/>
        <v>王者5名</v>
      </c>
      <c r="E490" s="3" t="str">
        <f t="shared" si="262"/>
        <v>[3001,-1]</v>
      </c>
      <c r="F490" s="3" t="str">
        <f t="shared" si="231"/>
        <v>[-1,-1]</v>
      </c>
      <c r="G490" s="3" t="s">
        <v>577</v>
      </c>
      <c r="H490" s="3">
        <f t="shared" si="240"/>
        <v>10141019</v>
      </c>
      <c r="I490" s="3">
        <f t="shared" ref="I490:J490" si="280">I489</f>
        <v>110001</v>
      </c>
      <c r="J490" s="3">
        <f t="shared" si="280"/>
        <v>120001</v>
      </c>
      <c r="K490" s="3">
        <f>_xlfn.XLOOKUP(D490,队伍中转!$C$7:$C$43,队伍中转!$A$7:$A$43)</f>
        <v>11501253</v>
      </c>
      <c r="L490" s="17" t="str">
        <f>_xlfn.XLOOKUP(D490,队伍中转!$C$7:$C$43,队伍中转!$AC$7:$AC$43)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1" spans="1:12" hidden="1" x14ac:dyDescent="0.15">
      <c r="A491" s="3" t="str">
        <f t="shared" si="222"/>
        <v>//100100282</v>
      </c>
      <c r="B491" s="3">
        <f t="shared" si="274"/>
        <v>100100282</v>
      </c>
      <c r="C491" s="3">
        <f t="shared" si="224"/>
        <v>1001</v>
      </c>
      <c r="D491" s="3" t="str">
        <f t="shared" si="226"/>
        <v>王者5名</v>
      </c>
      <c r="E491" s="3" t="str">
        <f t="shared" si="262"/>
        <v>[3001,-1]</v>
      </c>
      <c r="F491" s="3" t="str">
        <f t="shared" si="231"/>
        <v>[-1,-1]</v>
      </c>
      <c r="G491" s="3" t="s">
        <v>578</v>
      </c>
      <c r="H491" s="3">
        <f t="shared" si="240"/>
        <v>10141019</v>
      </c>
      <c r="I491" s="3">
        <f t="shared" ref="I491:J491" si="281">I490</f>
        <v>110001</v>
      </c>
      <c r="J491" s="3">
        <f t="shared" si="281"/>
        <v>120001</v>
      </c>
      <c r="K491" s="3">
        <f>_xlfn.XLOOKUP(D491,队伍中转!$C$7:$C$43,队伍中转!$A$7:$A$43)</f>
        <v>11501253</v>
      </c>
      <c r="L491" s="17" t="str">
        <f>_xlfn.XLOOKUP(D491,队伍中转!$C$7:$C$43,队伍中转!$AC$7:$AC$43)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2" spans="1:12" hidden="1" x14ac:dyDescent="0.15">
      <c r="A492" s="3" t="str">
        <f t="shared" si="222"/>
        <v>//100100283</v>
      </c>
      <c r="B492" s="3">
        <f t="shared" si="274"/>
        <v>100100283</v>
      </c>
      <c r="C492" s="3">
        <f t="shared" si="224"/>
        <v>1001</v>
      </c>
      <c r="D492" s="3" t="str">
        <f t="shared" si="226"/>
        <v>王者5名</v>
      </c>
      <c r="E492" s="3" t="str">
        <f t="shared" si="262"/>
        <v>[3001,-1]</v>
      </c>
      <c r="F492" s="3" t="str">
        <f t="shared" si="231"/>
        <v>[-1,-1]</v>
      </c>
      <c r="G492" s="3" t="s">
        <v>579</v>
      </c>
      <c r="H492" s="3">
        <f t="shared" si="240"/>
        <v>10140101</v>
      </c>
      <c r="I492" s="3">
        <f t="shared" ref="I492:J492" si="282">I491</f>
        <v>110001</v>
      </c>
      <c r="J492" s="3">
        <f t="shared" si="282"/>
        <v>120001</v>
      </c>
      <c r="K492" s="3">
        <f>_xlfn.XLOOKUP(D492,队伍中转!$C$7:$C$43,队伍中转!$A$7:$A$43)</f>
        <v>11501253</v>
      </c>
      <c r="L492" s="17" t="str">
        <f>_xlfn.XLOOKUP(D492,队伍中转!$C$7:$C$43,队伍中转!$AC$7:$AC$43)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3" spans="1:12" hidden="1" x14ac:dyDescent="0.15">
      <c r="A493" s="3" t="str">
        <f t="shared" si="222"/>
        <v>//100100284</v>
      </c>
      <c r="B493" s="3">
        <f t="shared" si="274"/>
        <v>100100284</v>
      </c>
      <c r="C493" s="3">
        <f t="shared" si="224"/>
        <v>1001</v>
      </c>
      <c r="D493" s="3" t="str">
        <f>D492</f>
        <v>王者5名</v>
      </c>
      <c r="E493" s="3" t="str">
        <f t="shared" si="262"/>
        <v>[3001,-1]</v>
      </c>
      <c r="F493" s="3" t="str">
        <f t="shared" si="231"/>
        <v>[-1,-1]</v>
      </c>
      <c r="G493" s="3" t="s">
        <v>580</v>
      </c>
      <c r="H493" s="3">
        <f t="shared" si="240"/>
        <v>10140103</v>
      </c>
      <c r="I493" s="3">
        <f t="shared" ref="I493:J493" si="283">I492</f>
        <v>110001</v>
      </c>
      <c r="J493" s="3">
        <f t="shared" si="283"/>
        <v>120001</v>
      </c>
      <c r="K493" s="3">
        <f>_xlfn.XLOOKUP(D493,队伍中转!$C$7:$C$43,队伍中转!$A$7:$A$43)</f>
        <v>11501253</v>
      </c>
      <c r="L493" s="17" t="str">
        <f>_xlfn.XLOOKUP(D493,队伍中转!$C$7:$C$43,队伍中转!$AC$7:$AC$43)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4" spans="1:12" hidden="1" x14ac:dyDescent="0.15">
      <c r="A494" s="3" t="str">
        <f t="shared" si="222"/>
        <v>//100100285</v>
      </c>
      <c r="B494" s="3">
        <f t="shared" si="274"/>
        <v>100100285</v>
      </c>
      <c r="C494" s="3">
        <f t="shared" si="224"/>
        <v>1001</v>
      </c>
      <c r="D494" s="3" t="str">
        <f t="shared" si="226"/>
        <v>王者5名</v>
      </c>
      <c r="E494" s="3" t="str">
        <f t="shared" si="262"/>
        <v>[3001,-1]</v>
      </c>
      <c r="F494" s="3" t="str">
        <f t="shared" si="231"/>
        <v>[-1,-1]</v>
      </c>
      <c r="G494" s="3" t="s">
        <v>581</v>
      </c>
      <c r="H494" s="3">
        <f t="shared" si="240"/>
        <v>10140104</v>
      </c>
      <c r="I494" s="3">
        <f t="shared" ref="I494:J494" si="284">I493</f>
        <v>110001</v>
      </c>
      <c r="J494" s="3">
        <f t="shared" si="284"/>
        <v>120001</v>
      </c>
      <c r="K494" s="3">
        <f>_xlfn.XLOOKUP(D494,队伍中转!$C$7:$C$43,队伍中转!$A$7:$A$43)</f>
        <v>11501253</v>
      </c>
      <c r="L494" s="17" t="str">
        <f>_xlfn.XLOOKUP(D494,队伍中转!$C$7:$C$43,队伍中转!$AC$7:$AC$43)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5" spans="1:12" hidden="1" x14ac:dyDescent="0.15">
      <c r="A495" s="3" t="str">
        <f t="shared" si="222"/>
        <v>//100100286</v>
      </c>
      <c r="B495" s="3">
        <f t="shared" si="274"/>
        <v>100100286</v>
      </c>
      <c r="C495" s="3">
        <f t="shared" si="224"/>
        <v>1001</v>
      </c>
      <c r="D495" s="3" t="str">
        <f t="shared" si="226"/>
        <v>王者5名</v>
      </c>
      <c r="E495" s="3" t="str">
        <f t="shared" si="262"/>
        <v>[3001,-1]</v>
      </c>
      <c r="F495" s="3" t="str">
        <f t="shared" si="231"/>
        <v>[-1,-1]</v>
      </c>
      <c r="G495" s="3" t="s">
        <v>582</v>
      </c>
      <c r="H495" s="3">
        <f t="shared" si="240"/>
        <v>10140105</v>
      </c>
      <c r="I495" s="3">
        <f t="shared" ref="I495:J495" si="285">I494</f>
        <v>110001</v>
      </c>
      <c r="J495" s="3">
        <f t="shared" si="285"/>
        <v>120001</v>
      </c>
      <c r="K495" s="3">
        <f>_xlfn.XLOOKUP(D495,队伍中转!$C$7:$C$43,队伍中转!$A$7:$A$43)</f>
        <v>11501253</v>
      </c>
      <c r="L495" s="17" t="str">
        <f>_xlfn.XLOOKUP(D495,队伍中转!$C$7:$C$43,队伍中转!$AC$7:$AC$43)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6" spans="1:12" hidden="1" x14ac:dyDescent="0.15">
      <c r="A496" s="3" t="str">
        <f t="shared" ref="A496:A511" si="286">"//"&amp;B496</f>
        <v>//100100287</v>
      </c>
      <c r="B496" s="3">
        <f t="shared" si="274"/>
        <v>100100287</v>
      </c>
      <c r="C496" s="3">
        <f t="shared" si="224"/>
        <v>1001</v>
      </c>
      <c r="D496" s="3" t="str">
        <f t="shared" si="226"/>
        <v>王者5名</v>
      </c>
      <c r="E496" s="3" t="str">
        <f t="shared" si="262"/>
        <v>[3001,-1]</v>
      </c>
      <c r="F496" s="3" t="str">
        <f t="shared" si="231"/>
        <v>[-1,-1]</v>
      </c>
      <c r="G496" s="3" t="s">
        <v>583</v>
      </c>
      <c r="H496" s="3">
        <f t="shared" si="240"/>
        <v>10140106</v>
      </c>
      <c r="I496" s="3">
        <f t="shared" ref="I496:J496" si="287">I495</f>
        <v>110001</v>
      </c>
      <c r="J496" s="3">
        <f t="shared" si="287"/>
        <v>120001</v>
      </c>
      <c r="K496" s="3">
        <f>_xlfn.XLOOKUP(D496,队伍中转!$C$7:$C$43,队伍中转!$A$7:$A$43)</f>
        <v>11501253</v>
      </c>
      <c r="L496" s="17" t="str">
        <f>_xlfn.XLOOKUP(D496,队伍中转!$C$7:$C$43,队伍中转!$AC$7:$AC$43)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7" spans="1:12" hidden="1" x14ac:dyDescent="0.15">
      <c r="A497" s="3" t="str">
        <f t="shared" si="286"/>
        <v>//100100288</v>
      </c>
      <c r="B497" s="3">
        <f t="shared" si="274"/>
        <v>100100288</v>
      </c>
      <c r="C497" s="3">
        <f t="shared" ref="C497:D509" si="288">C496</f>
        <v>1001</v>
      </c>
      <c r="D497" s="3" t="str">
        <f>D496</f>
        <v>王者5名</v>
      </c>
      <c r="E497" s="3" t="str">
        <f t="shared" si="262"/>
        <v>[3001,-1]</v>
      </c>
      <c r="F497" s="3" t="str">
        <f t="shared" si="231"/>
        <v>[-1,-1]</v>
      </c>
      <c r="G497" s="3" t="s">
        <v>584</v>
      </c>
      <c r="H497" s="3">
        <f t="shared" si="240"/>
        <v>10140108</v>
      </c>
      <c r="I497" s="3">
        <f t="shared" ref="I497:J497" si="289">I496</f>
        <v>110001</v>
      </c>
      <c r="J497" s="3">
        <f t="shared" si="289"/>
        <v>120001</v>
      </c>
      <c r="K497" s="3">
        <f>_xlfn.XLOOKUP(D497,队伍中转!$C$7:$C$43,队伍中转!$A$7:$A$43)</f>
        <v>11501253</v>
      </c>
      <c r="L497" s="17" t="str">
        <f>_xlfn.XLOOKUP(D497,队伍中转!$C$7:$C$43,队伍中转!$AC$7:$AC$43)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8" spans="1:12" hidden="1" x14ac:dyDescent="0.15">
      <c r="A498" s="3" t="str">
        <f t="shared" si="286"/>
        <v>//100100289</v>
      </c>
      <c r="B498" s="3">
        <f t="shared" si="274"/>
        <v>100100289</v>
      </c>
      <c r="C498" s="3">
        <f t="shared" si="288"/>
        <v>1001</v>
      </c>
      <c r="D498" s="3" t="str">
        <f t="shared" si="226"/>
        <v>王者5名</v>
      </c>
      <c r="E498" s="3" t="str">
        <f t="shared" si="262"/>
        <v>[3001,-1]</v>
      </c>
      <c r="F498" s="3" t="str">
        <f t="shared" si="231"/>
        <v>[-1,-1]</v>
      </c>
      <c r="G498" s="3" t="s">
        <v>585</v>
      </c>
      <c r="H498" s="3">
        <f t="shared" si="240"/>
        <v>10140109</v>
      </c>
      <c r="I498" s="3">
        <f t="shared" ref="I498:J498" si="290">I497</f>
        <v>110001</v>
      </c>
      <c r="J498" s="3">
        <f t="shared" si="290"/>
        <v>120001</v>
      </c>
      <c r="K498" s="3">
        <f>_xlfn.XLOOKUP(D498,队伍中转!$C$7:$C$43,队伍中转!$A$7:$A$43)</f>
        <v>11501253</v>
      </c>
      <c r="L498" s="17" t="str">
        <f>_xlfn.XLOOKUP(D498,队伍中转!$C$7:$C$43,队伍中转!$AC$7:$AC$43)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499" spans="1:12" hidden="1" x14ac:dyDescent="0.15">
      <c r="A499" s="3" t="str">
        <f t="shared" si="286"/>
        <v>//100100290</v>
      </c>
      <c r="B499" s="3">
        <f t="shared" si="274"/>
        <v>100100290</v>
      </c>
      <c r="C499" s="3">
        <f t="shared" si="288"/>
        <v>1001</v>
      </c>
      <c r="D499" s="3" t="str">
        <f t="shared" si="226"/>
        <v>王者5名</v>
      </c>
      <c r="E499" s="3" t="str">
        <f t="shared" si="262"/>
        <v>[3001,-1]</v>
      </c>
      <c r="F499" s="3" t="str">
        <f t="shared" si="231"/>
        <v>[-1,-1]</v>
      </c>
      <c r="G499" s="3" t="s">
        <v>586</v>
      </c>
      <c r="H499" s="3">
        <f t="shared" si="240"/>
        <v>10140111</v>
      </c>
      <c r="I499" s="3">
        <f t="shared" ref="I499:J499" si="291">I498</f>
        <v>110001</v>
      </c>
      <c r="J499" s="3">
        <f t="shared" si="291"/>
        <v>120001</v>
      </c>
      <c r="K499" s="3">
        <f>_xlfn.XLOOKUP(D499,队伍中转!$C$7:$C$43,队伍中转!$A$7:$A$43)</f>
        <v>11501253</v>
      </c>
      <c r="L499" s="17" t="str">
        <f>_xlfn.XLOOKUP(D499,队伍中转!$C$7:$C$43,队伍中转!$AC$7:$AC$43)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0" spans="1:12" hidden="1" x14ac:dyDescent="0.15">
      <c r="A500" s="3" t="str">
        <f t="shared" si="286"/>
        <v>//100100291</v>
      </c>
      <c r="B500" s="3">
        <f t="shared" si="274"/>
        <v>100100291</v>
      </c>
      <c r="C500" s="3">
        <f t="shared" si="288"/>
        <v>1001</v>
      </c>
      <c r="D500" s="3" t="str">
        <f t="shared" si="226"/>
        <v>王者5名</v>
      </c>
      <c r="E500" s="3" t="str">
        <f t="shared" si="262"/>
        <v>[3001,-1]</v>
      </c>
      <c r="F500" s="3" t="str">
        <f t="shared" si="231"/>
        <v>[-1,-1]</v>
      </c>
      <c r="G500" s="3" t="s">
        <v>587</v>
      </c>
      <c r="H500" s="3">
        <f t="shared" si="240"/>
        <v>10140113</v>
      </c>
      <c r="I500" s="3">
        <f t="shared" ref="I500:J500" si="292">I499</f>
        <v>110001</v>
      </c>
      <c r="J500" s="3">
        <f t="shared" si="292"/>
        <v>120001</v>
      </c>
      <c r="K500" s="3">
        <f>_xlfn.XLOOKUP(D500,队伍中转!$C$7:$C$43,队伍中转!$A$7:$A$43)</f>
        <v>11501253</v>
      </c>
      <c r="L500" s="17" t="str">
        <f>_xlfn.XLOOKUP(D500,队伍中转!$C$7:$C$43,队伍中转!$AC$7:$AC$43)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1" spans="1:12" hidden="1" x14ac:dyDescent="0.15">
      <c r="A501" s="3" t="str">
        <f t="shared" si="286"/>
        <v>//100100292</v>
      </c>
      <c r="B501" s="3">
        <f t="shared" si="274"/>
        <v>100100292</v>
      </c>
      <c r="C501" s="3">
        <f t="shared" si="288"/>
        <v>1001</v>
      </c>
      <c r="D501" s="3" t="str">
        <f>D500</f>
        <v>王者5名</v>
      </c>
      <c r="E501" s="3" t="str">
        <f t="shared" si="262"/>
        <v>[3001,-1]</v>
      </c>
      <c r="F501" s="3" t="str">
        <f t="shared" si="231"/>
        <v>[-1,-1]</v>
      </c>
      <c r="G501" s="3" t="s">
        <v>588</v>
      </c>
      <c r="H501" s="3">
        <f t="shared" si="240"/>
        <v>10140115</v>
      </c>
      <c r="I501" s="3">
        <f t="shared" ref="I501:J501" si="293">I500</f>
        <v>110001</v>
      </c>
      <c r="J501" s="3">
        <f t="shared" si="293"/>
        <v>120001</v>
      </c>
      <c r="K501" s="3">
        <f>_xlfn.XLOOKUP(D501,队伍中转!$C$7:$C$43,队伍中转!$A$7:$A$43)</f>
        <v>11501253</v>
      </c>
      <c r="L501" s="17" t="str">
        <f>_xlfn.XLOOKUP(D501,队伍中转!$C$7:$C$43,队伍中转!$AC$7:$AC$43)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2" spans="1:12" hidden="1" x14ac:dyDescent="0.15">
      <c r="A502" s="3" t="str">
        <f t="shared" si="286"/>
        <v>//100100293</v>
      </c>
      <c r="B502" s="3">
        <f t="shared" si="274"/>
        <v>100100293</v>
      </c>
      <c r="C502" s="3">
        <f t="shared" si="288"/>
        <v>1001</v>
      </c>
      <c r="D502" s="3" t="str">
        <f t="shared" si="226"/>
        <v>王者5名</v>
      </c>
      <c r="E502" s="3" t="str">
        <f t="shared" si="262"/>
        <v>[3001,-1]</v>
      </c>
      <c r="F502" s="3" t="str">
        <f t="shared" si="231"/>
        <v>[-1,-1]</v>
      </c>
      <c r="G502" s="3" t="s">
        <v>589</v>
      </c>
      <c r="H502" s="3">
        <f t="shared" si="240"/>
        <v>10140116</v>
      </c>
      <c r="I502" s="3">
        <f t="shared" ref="I502:J502" si="294">I501</f>
        <v>110001</v>
      </c>
      <c r="J502" s="3">
        <f t="shared" si="294"/>
        <v>120001</v>
      </c>
      <c r="K502" s="3">
        <f>_xlfn.XLOOKUP(D502,队伍中转!$C$7:$C$43,队伍中转!$A$7:$A$43)</f>
        <v>11501253</v>
      </c>
      <c r="L502" s="17" t="str">
        <f>_xlfn.XLOOKUP(D502,队伍中转!$C$7:$C$43,队伍中转!$AC$7:$AC$43)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3" spans="1:12" hidden="1" x14ac:dyDescent="0.15">
      <c r="A503" s="3" t="str">
        <f t="shared" si="286"/>
        <v>//100100294</v>
      </c>
      <c r="B503" s="3">
        <f t="shared" si="274"/>
        <v>100100294</v>
      </c>
      <c r="C503" s="3">
        <f t="shared" si="288"/>
        <v>1001</v>
      </c>
      <c r="D503" s="3" t="str">
        <f t="shared" si="226"/>
        <v>王者5名</v>
      </c>
      <c r="E503" s="3" t="str">
        <f t="shared" si="262"/>
        <v>[3001,-1]</v>
      </c>
      <c r="F503" s="3" t="str">
        <f t="shared" si="231"/>
        <v>[-1,-1]</v>
      </c>
      <c r="G503" s="3" t="s">
        <v>590</v>
      </c>
      <c r="H503" s="3">
        <f t="shared" si="240"/>
        <v>10141001</v>
      </c>
      <c r="I503" s="3">
        <f t="shared" ref="I503:J503" si="295">I502</f>
        <v>110001</v>
      </c>
      <c r="J503" s="3">
        <f t="shared" si="295"/>
        <v>120001</v>
      </c>
      <c r="K503" s="3">
        <f>_xlfn.XLOOKUP(D503,队伍中转!$C$7:$C$43,队伍中转!$A$7:$A$43)</f>
        <v>11501253</v>
      </c>
      <c r="L503" s="17" t="str">
        <f>_xlfn.XLOOKUP(D503,队伍中转!$C$7:$C$43,队伍中转!$AC$7:$AC$43)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4" spans="1:12" hidden="1" x14ac:dyDescent="0.15">
      <c r="A504" s="3" t="str">
        <f t="shared" si="286"/>
        <v>//100100295</v>
      </c>
      <c r="B504" s="3">
        <f t="shared" si="274"/>
        <v>100100295</v>
      </c>
      <c r="C504" s="3">
        <f t="shared" si="288"/>
        <v>1001</v>
      </c>
      <c r="D504" s="3" t="str">
        <f t="shared" si="226"/>
        <v>王者5名</v>
      </c>
      <c r="E504" s="3" t="str">
        <f t="shared" si="262"/>
        <v>[3001,-1]</v>
      </c>
      <c r="F504" s="3" t="str">
        <f t="shared" si="231"/>
        <v>[-1,-1]</v>
      </c>
      <c r="G504" s="3" t="s">
        <v>591</v>
      </c>
      <c r="H504" s="3">
        <f t="shared" si="240"/>
        <v>10141003</v>
      </c>
      <c r="I504" s="3">
        <f t="shared" ref="I504:J504" si="296">I503</f>
        <v>110001</v>
      </c>
      <c r="J504" s="3">
        <f t="shared" si="296"/>
        <v>120001</v>
      </c>
      <c r="K504" s="3">
        <f>_xlfn.XLOOKUP(D504,队伍中转!$C$7:$C$43,队伍中转!$A$7:$A$43)</f>
        <v>11501253</v>
      </c>
      <c r="L504" s="17" t="str">
        <f>_xlfn.XLOOKUP(D504,队伍中转!$C$7:$C$43,队伍中转!$AC$7:$AC$43)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5" spans="1:12" hidden="1" x14ac:dyDescent="0.15">
      <c r="A505" s="3" t="str">
        <f t="shared" si="286"/>
        <v>//100100296</v>
      </c>
      <c r="B505" s="3">
        <f t="shared" si="274"/>
        <v>100100296</v>
      </c>
      <c r="C505" s="3">
        <f t="shared" si="288"/>
        <v>1001</v>
      </c>
      <c r="D505" s="3" t="str">
        <f t="shared" si="226"/>
        <v>王者5名</v>
      </c>
      <c r="E505" s="3" t="str">
        <f t="shared" si="262"/>
        <v>[3001,-1]</v>
      </c>
      <c r="F505" s="3" t="str">
        <f t="shared" si="231"/>
        <v>[-1,-1]</v>
      </c>
      <c r="G505" s="3" t="s">
        <v>592</v>
      </c>
      <c r="H505" s="3">
        <f t="shared" si="240"/>
        <v>10141006</v>
      </c>
      <c r="I505" s="3">
        <f t="shared" ref="I505:J505" si="297">I504</f>
        <v>110001</v>
      </c>
      <c r="J505" s="3">
        <f t="shared" si="297"/>
        <v>120001</v>
      </c>
      <c r="K505" s="3">
        <f>_xlfn.XLOOKUP(D505,队伍中转!$C$7:$C$43,队伍中转!$A$7:$A$43)</f>
        <v>11501253</v>
      </c>
      <c r="L505" s="17" t="str">
        <f>_xlfn.XLOOKUP(D505,队伍中转!$C$7:$C$43,队伍中转!$AC$7:$AC$43)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6" spans="1:12" hidden="1" x14ac:dyDescent="0.15">
      <c r="A506" s="3" t="str">
        <f t="shared" si="286"/>
        <v>//100100297</v>
      </c>
      <c r="B506" s="3">
        <f t="shared" si="274"/>
        <v>100100297</v>
      </c>
      <c r="C506" s="3">
        <f t="shared" si="288"/>
        <v>1001</v>
      </c>
      <c r="D506" s="3" t="str">
        <f>D505</f>
        <v>王者5名</v>
      </c>
      <c r="E506" s="3" t="str">
        <f t="shared" ref="E506:E511" si="298">E505</f>
        <v>[3001,-1]</v>
      </c>
      <c r="F506" s="3" t="str">
        <f t="shared" si="231"/>
        <v>[-1,-1]</v>
      </c>
      <c r="G506" s="3" t="s">
        <v>593</v>
      </c>
      <c r="H506" s="3">
        <f t="shared" si="240"/>
        <v>10141008</v>
      </c>
      <c r="I506" s="3">
        <f t="shared" ref="I506:J506" si="299">I505</f>
        <v>110001</v>
      </c>
      <c r="J506" s="3">
        <f t="shared" si="299"/>
        <v>120001</v>
      </c>
      <c r="K506" s="3">
        <f>_xlfn.XLOOKUP(D506,队伍中转!$C$7:$C$43,队伍中转!$A$7:$A$43)</f>
        <v>11501253</v>
      </c>
      <c r="L506" s="17" t="str">
        <f>_xlfn.XLOOKUP(D506,队伍中转!$C$7:$C$43,队伍中转!$AC$7:$AC$43)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7" spans="1:12" hidden="1" x14ac:dyDescent="0.15">
      <c r="A507" s="3" t="str">
        <f t="shared" si="286"/>
        <v>//100100298</v>
      </c>
      <c r="B507" s="3">
        <f t="shared" si="274"/>
        <v>100100298</v>
      </c>
      <c r="C507" s="3">
        <f t="shared" si="288"/>
        <v>1001</v>
      </c>
      <c r="D507" s="3" t="str">
        <f t="shared" si="288"/>
        <v>王者5名</v>
      </c>
      <c r="E507" s="3" t="str">
        <f t="shared" si="298"/>
        <v>[3001,-1]</v>
      </c>
      <c r="F507" s="3" t="str">
        <f t="shared" si="231"/>
        <v>[-1,-1]</v>
      </c>
      <c r="G507" s="3" t="s">
        <v>594</v>
      </c>
      <c r="H507" s="3">
        <f t="shared" si="240"/>
        <v>10141009</v>
      </c>
      <c r="I507" s="3">
        <f t="shared" ref="I507:J507" si="300">I506</f>
        <v>110001</v>
      </c>
      <c r="J507" s="3">
        <f t="shared" si="300"/>
        <v>120001</v>
      </c>
      <c r="K507" s="3">
        <f>_xlfn.XLOOKUP(D507,队伍中转!$C$7:$C$43,队伍中转!$A$7:$A$43)</f>
        <v>11501253</v>
      </c>
      <c r="L507" s="17" t="str">
        <f>_xlfn.XLOOKUP(D507,队伍中转!$C$7:$C$43,队伍中转!$AC$7:$AC$43)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8" spans="1:12" hidden="1" x14ac:dyDescent="0.15">
      <c r="A508" s="3" t="str">
        <f t="shared" si="286"/>
        <v>//100100299</v>
      </c>
      <c r="B508" s="3">
        <f t="shared" si="274"/>
        <v>100100299</v>
      </c>
      <c r="C508" s="3">
        <f t="shared" si="288"/>
        <v>1001</v>
      </c>
      <c r="D508" s="3" t="str">
        <f t="shared" si="288"/>
        <v>王者5名</v>
      </c>
      <c r="E508" s="3" t="str">
        <f t="shared" si="298"/>
        <v>[3001,-1]</v>
      </c>
      <c r="F508" s="3" t="str">
        <f t="shared" si="231"/>
        <v>[-1,-1]</v>
      </c>
      <c r="G508" s="3" t="s">
        <v>595</v>
      </c>
      <c r="H508" s="3">
        <f t="shared" si="240"/>
        <v>10141011</v>
      </c>
      <c r="I508" s="3">
        <f t="shared" ref="I508:J508" si="301">I507</f>
        <v>110001</v>
      </c>
      <c r="J508" s="3">
        <f t="shared" si="301"/>
        <v>120001</v>
      </c>
      <c r="K508" s="3">
        <f>_xlfn.XLOOKUP(D508,队伍中转!$C$7:$C$43,队伍中转!$A$7:$A$43)</f>
        <v>11501253</v>
      </c>
      <c r="L508" s="17" t="str">
        <f>_xlfn.XLOOKUP(D508,队伍中转!$C$7:$C$43,队伍中转!$AC$7:$AC$43)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09" spans="1:12" hidden="1" x14ac:dyDescent="0.15">
      <c r="A509" s="3" t="str">
        <f t="shared" si="286"/>
        <v>//100100300</v>
      </c>
      <c r="B509" s="3">
        <f t="shared" si="274"/>
        <v>100100300</v>
      </c>
      <c r="C509" s="3">
        <f t="shared" si="288"/>
        <v>1001</v>
      </c>
      <c r="D509" s="3" t="str">
        <f t="shared" si="288"/>
        <v>王者5名</v>
      </c>
      <c r="E509" s="3" t="str">
        <f t="shared" si="298"/>
        <v>[3001,-1]</v>
      </c>
      <c r="F509" s="3" t="str">
        <f t="shared" si="231"/>
        <v>[-1,-1]</v>
      </c>
      <c r="G509" s="3" t="s">
        <v>596</v>
      </c>
      <c r="H509" s="3">
        <f t="shared" si="240"/>
        <v>10141015</v>
      </c>
      <c r="I509" s="3">
        <f t="shared" ref="I509:J509" si="302">I508</f>
        <v>110001</v>
      </c>
      <c r="J509" s="3">
        <f t="shared" si="302"/>
        <v>120001</v>
      </c>
      <c r="K509" s="3">
        <f>_xlfn.XLOOKUP(D509,队伍中转!$C$7:$C$43,队伍中转!$A$7:$A$43)</f>
        <v>11501253</v>
      </c>
      <c r="L509" s="17" t="str">
        <f>_xlfn.XLOOKUP(D509,队伍中转!$C$7:$C$43,队伍中转!$AC$7:$AC$43)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10" spans="1:12" hidden="1" x14ac:dyDescent="0.15">
      <c r="A510" s="3" t="str">
        <f t="shared" si="286"/>
        <v>//100100301</v>
      </c>
      <c r="B510" s="3">
        <f t="shared" ref="B510:B511" si="303">IF(C510=C509,B509+1,C510*100000+1)</f>
        <v>100100301</v>
      </c>
      <c r="C510" s="3">
        <f t="shared" ref="C510:D510" si="304">C509</f>
        <v>1001</v>
      </c>
      <c r="D510" s="3" t="str">
        <f t="shared" si="304"/>
        <v>王者5名</v>
      </c>
      <c r="E510" s="3" t="str">
        <f t="shared" si="298"/>
        <v>[3001,-1]</v>
      </c>
      <c r="F510" s="3" t="str">
        <f t="shared" si="231"/>
        <v>[-1,-1]</v>
      </c>
      <c r="G510" s="3" t="s">
        <v>597</v>
      </c>
      <c r="H510" s="3">
        <f t="shared" si="240"/>
        <v>10141018</v>
      </c>
      <c r="I510" s="3">
        <f t="shared" ref="I510:J510" si="305">I509</f>
        <v>110001</v>
      </c>
      <c r="J510" s="3">
        <f t="shared" si="305"/>
        <v>120001</v>
      </c>
      <c r="K510" s="3">
        <f>_xlfn.XLOOKUP(D510,队伍中转!$C$7:$C$43,队伍中转!$A$7:$A$43)</f>
        <v>11501253</v>
      </c>
      <c r="L510" s="17" t="str">
        <f>_xlfn.XLOOKUP(D510,队伍中转!$C$7:$C$43,队伍中转!$AC$7:$AC$43)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  <row r="511" spans="1:12" hidden="1" x14ac:dyDescent="0.15">
      <c r="A511" s="3" t="str">
        <f t="shared" si="286"/>
        <v>//100100302</v>
      </c>
      <c r="B511" s="3">
        <f t="shared" si="303"/>
        <v>100100302</v>
      </c>
      <c r="C511" s="3">
        <f t="shared" ref="C511:D511" si="306">C510</f>
        <v>1001</v>
      </c>
      <c r="D511" s="3" t="str">
        <f t="shared" si="306"/>
        <v>王者5名</v>
      </c>
      <c r="E511" s="3" t="str">
        <f t="shared" si="298"/>
        <v>[3001,-1]</v>
      </c>
      <c r="F511" s="3" t="str">
        <f t="shared" ref="F511" si="307">F510</f>
        <v>[-1,-1]</v>
      </c>
      <c r="G511" s="3" t="s">
        <v>598</v>
      </c>
      <c r="H511" s="3">
        <f t="shared" si="240"/>
        <v>10141019</v>
      </c>
      <c r="I511" s="3">
        <f t="shared" ref="I511:J511" si="308">I510</f>
        <v>110001</v>
      </c>
      <c r="J511" s="3">
        <f t="shared" si="308"/>
        <v>120001</v>
      </c>
      <c r="K511" s="3">
        <f>_xlfn.XLOOKUP(D511,队伍中转!$C$7:$C$43,队伍中转!$A$7:$A$43)</f>
        <v>11501253</v>
      </c>
      <c r="L511" s="17" t="str">
        <f>_xlfn.XLOOKUP(D511,队伍中转!$C$7:$C$43,队伍中转!$AC$7:$AC$43)</f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DE544-BF8E-4F70-A4BF-AF0F8CF44BEA}">
  <dimension ref="A1:BG117"/>
  <sheetViews>
    <sheetView zoomScaleNormal="100" workbookViewId="0">
      <pane xSplit="3" ySplit="6" topLeftCell="D13" activePane="bottomRight" state="frozen"/>
      <selection pane="topRight"/>
      <selection pane="bottomLeft"/>
      <selection pane="bottomRight" activeCell="A44" sqref="A44:B117"/>
    </sheetView>
  </sheetViews>
  <sheetFormatPr defaultColWidth="9" defaultRowHeight="13.5" x14ac:dyDescent="0.15"/>
  <cols>
    <col min="1" max="2" width="9" style="10"/>
    <col min="3" max="3" width="12.375" style="10" bestFit="1" customWidth="1"/>
    <col min="4" max="4" width="14.875" style="10" customWidth="1"/>
    <col min="5" max="5" width="7.375" style="10" customWidth="1"/>
    <col min="6" max="6" width="6.375" style="10" customWidth="1"/>
    <col min="7" max="7" width="7.5" style="10" bestFit="1" customWidth="1"/>
    <col min="8" max="8" width="10.375" style="10" customWidth="1"/>
    <col min="9" max="9" width="14.875" style="10" customWidth="1"/>
    <col min="10" max="10" width="7.375" style="16" customWidth="1"/>
    <col min="11" max="11" width="6.375" style="10" customWidth="1"/>
    <col min="12" max="12" width="7.5" style="10" bestFit="1" customWidth="1"/>
    <col min="13" max="13" width="10.375" style="10" customWidth="1"/>
    <col min="14" max="14" width="14.875" style="10" customWidth="1"/>
    <col min="15" max="15" width="7.375" style="16" customWidth="1"/>
    <col min="16" max="16" width="6.375" style="10" customWidth="1"/>
    <col min="17" max="17" width="7.5" style="10" bestFit="1" customWidth="1"/>
    <col min="18" max="18" width="10.375" style="10" customWidth="1"/>
    <col min="19" max="19" width="14.875" style="10" customWidth="1"/>
    <col min="20" max="20" width="7.375" style="16" customWidth="1"/>
    <col min="21" max="21" width="6.375" style="10" customWidth="1"/>
    <col min="22" max="22" width="7.5" style="10" bestFit="1" customWidth="1"/>
    <col min="23" max="23" width="10.375" style="10" customWidth="1"/>
    <col min="24" max="24" width="14.875" style="10" customWidth="1"/>
    <col min="25" max="25" width="7.375" style="16" customWidth="1"/>
    <col min="26" max="26" width="6.375" style="10" customWidth="1"/>
    <col min="27" max="27" width="7.5" style="10" bestFit="1" customWidth="1"/>
    <col min="28" max="28" width="10.375" style="10" customWidth="1"/>
    <col min="29" max="29" width="88.25" style="10" bestFit="1" customWidth="1"/>
    <col min="30" max="30" width="19.375" style="10" customWidth="1"/>
    <col min="31" max="31" width="16" style="10" customWidth="1"/>
    <col min="32" max="32" width="10.375" style="10" customWidth="1"/>
    <col min="33" max="33" width="16.125" style="10" bestFit="1" customWidth="1"/>
    <col min="34" max="34" width="14.875" style="10" customWidth="1"/>
    <col min="35" max="35" width="73.75" style="10" customWidth="1"/>
    <col min="36" max="36" width="19.375" style="10" customWidth="1"/>
    <col min="37" max="37" width="16" style="10" customWidth="1"/>
    <col min="38" max="39" width="10.375" style="10" customWidth="1"/>
    <col min="40" max="40" width="14.875" style="10" customWidth="1"/>
    <col min="41" max="41" width="76" style="10" customWidth="1"/>
    <col min="42" max="42" width="19.375" style="10" customWidth="1"/>
    <col min="43" max="43" width="16" style="10" customWidth="1"/>
    <col min="44" max="45" width="10.375" style="10" customWidth="1"/>
    <col min="46" max="46" width="14.875" style="10" customWidth="1"/>
    <col min="47" max="47" width="76" style="10" customWidth="1"/>
    <col min="48" max="48" width="19.375" style="10" customWidth="1"/>
    <col min="49" max="49" width="16" style="10" customWidth="1"/>
    <col min="50" max="51" width="10.375" style="10" customWidth="1"/>
    <col min="52" max="52" width="14.875" style="10" customWidth="1"/>
    <col min="53" max="53" width="76" style="10" customWidth="1"/>
    <col min="54" max="54" width="19.375" style="10" customWidth="1"/>
    <col min="55" max="55" width="16" style="10" customWidth="1"/>
    <col min="56" max="57" width="10.375" style="10" customWidth="1"/>
    <col min="58" max="58" width="14.875" style="10" customWidth="1"/>
    <col min="59" max="59" width="76" style="10" customWidth="1"/>
    <col min="60" max="16384" width="9" style="10"/>
  </cols>
  <sheetData>
    <row r="1" spans="1:59" x14ac:dyDescent="0.15">
      <c r="A1" s="10" t="s">
        <v>4</v>
      </c>
      <c r="B1" s="10" t="s">
        <v>5</v>
      </c>
      <c r="C1" s="10" t="s">
        <v>6</v>
      </c>
      <c r="J1" s="10"/>
      <c r="O1" s="10"/>
      <c r="T1" s="10"/>
      <c r="Y1" s="10"/>
    </row>
    <row r="2" spans="1:59" x14ac:dyDescent="0.15">
      <c r="A2" s="10" t="s">
        <v>7</v>
      </c>
      <c r="B2" s="10" t="s">
        <v>8</v>
      </c>
      <c r="J2" s="10"/>
      <c r="O2" s="10"/>
      <c r="T2" s="10"/>
      <c r="Y2" s="10"/>
    </row>
    <row r="3" spans="1:59" x14ac:dyDescent="0.15">
      <c r="A3" s="10" t="s">
        <v>9</v>
      </c>
      <c r="J3" s="10"/>
      <c r="O3" s="10"/>
      <c r="T3" s="10"/>
      <c r="Y3" s="10"/>
    </row>
    <row r="4" spans="1:59" x14ac:dyDescent="0.15">
      <c r="A4" s="10" t="s">
        <v>10</v>
      </c>
      <c r="E4" s="10">
        <v>1</v>
      </c>
      <c r="J4" s="10">
        <v>2</v>
      </c>
      <c r="O4" s="10">
        <v>3</v>
      </c>
      <c r="T4" s="10">
        <v>4</v>
      </c>
      <c r="Y4" s="10">
        <v>5</v>
      </c>
    </row>
    <row r="5" spans="1:59" x14ac:dyDescent="0.15">
      <c r="D5" s="25" t="s">
        <v>51</v>
      </c>
      <c r="E5" s="24"/>
      <c r="F5" s="25"/>
      <c r="G5" s="25"/>
      <c r="H5" s="25"/>
      <c r="I5" s="26" t="s">
        <v>52</v>
      </c>
      <c r="J5" s="24"/>
      <c r="K5" s="26"/>
      <c r="L5" s="26"/>
      <c r="M5" s="26"/>
      <c r="N5" s="23" t="s">
        <v>53</v>
      </c>
      <c r="O5" s="24"/>
      <c r="P5" s="23"/>
      <c r="Q5" s="23"/>
      <c r="R5" s="23"/>
      <c r="S5" s="26" t="s">
        <v>54</v>
      </c>
      <c r="T5" s="24"/>
      <c r="U5" s="26"/>
      <c r="V5" s="26"/>
      <c r="W5" s="26"/>
      <c r="X5" s="23" t="s">
        <v>55</v>
      </c>
      <c r="Y5" s="24"/>
      <c r="Z5" s="23"/>
      <c r="AA5" s="23"/>
      <c r="AB5" s="23"/>
    </row>
    <row r="6" spans="1:59" x14ac:dyDescent="0.15">
      <c r="D6" s="11" t="s">
        <v>56</v>
      </c>
      <c r="E6" s="11" t="s">
        <v>57</v>
      </c>
      <c r="F6" s="11" t="s">
        <v>58</v>
      </c>
      <c r="G6" s="11" t="s">
        <v>60</v>
      </c>
      <c r="H6" s="11"/>
      <c r="I6" s="12" t="s">
        <v>56</v>
      </c>
      <c r="J6" s="12" t="s">
        <v>57</v>
      </c>
      <c r="K6" s="12" t="s">
        <v>58</v>
      </c>
      <c r="L6" s="12" t="s">
        <v>59</v>
      </c>
      <c r="M6" s="12"/>
      <c r="N6" s="13" t="s">
        <v>56</v>
      </c>
      <c r="O6" s="13" t="s">
        <v>57</v>
      </c>
      <c r="P6" s="13" t="s">
        <v>58</v>
      </c>
      <c r="Q6" s="13" t="s">
        <v>59</v>
      </c>
      <c r="R6" s="13"/>
      <c r="S6" s="12" t="s">
        <v>56</v>
      </c>
      <c r="T6" s="12" t="s">
        <v>57</v>
      </c>
      <c r="U6" s="12" t="s">
        <v>58</v>
      </c>
      <c r="V6" s="12" t="s">
        <v>59</v>
      </c>
      <c r="W6" s="12"/>
      <c r="X6" s="13" t="s">
        <v>56</v>
      </c>
      <c r="Y6" s="13" t="s">
        <v>57</v>
      </c>
      <c r="Z6" s="13" t="s">
        <v>58</v>
      </c>
      <c r="AA6" s="13" t="s">
        <v>59</v>
      </c>
      <c r="AB6" s="13"/>
      <c r="AI6" s="10">
        <v>1</v>
      </c>
      <c r="AO6" s="10">
        <v>2</v>
      </c>
      <c r="AU6" s="10">
        <v>3</v>
      </c>
      <c r="BA6" s="10">
        <v>4</v>
      </c>
      <c r="BG6" s="10">
        <v>5</v>
      </c>
    </row>
    <row r="7" spans="1:59" x14ac:dyDescent="0.15">
      <c r="A7" s="10">
        <f>3*10^3</f>
        <v>3000</v>
      </c>
      <c r="B7" s="10">
        <v>101</v>
      </c>
      <c r="C7" s="3" t="s">
        <v>61</v>
      </c>
      <c r="D7" s="14">
        <v>3</v>
      </c>
      <c r="E7" s="14" cm="1">
        <f t="array" ref="E7">_xlfn.XLOOKUP($B7,阵容中转!$C$6:$C$24,_xlfn.XLOOKUP(E$4,阵容中转!$J$5:$N$5,阵容中转!$J$6:$N$24))</f>
        <v>140108</v>
      </c>
      <c r="F7" s="14">
        <v>0</v>
      </c>
      <c r="G7" s="3">
        <v>20011</v>
      </c>
      <c r="H7" s="14"/>
      <c r="I7" s="14">
        <v>3</v>
      </c>
      <c r="J7" s="14" cm="1">
        <f t="array" ref="J7">_xlfn.XLOOKUP($B7,阵容中转!$C$6:$C$24,_xlfn.XLOOKUP(J$4,阵容中转!$J$5:$N$5,阵容中转!$J$6:$N$24))</f>
        <v>140101</v>
      </c>
      <c r="K7" s="14">
        <v>1</v>
      </c>
      <c r="L7" s="3">
        <v>20021</v>
      </c>
      <c r="M7" s="14"/>
      <c r="N7" s="14">
        <v>3</v>
      </c>
      <c r="O7" s="14" cm="1">
        <f t="array" ref="O7">_xlfn.XLOOKUP($B7,阵容中转!$C$6:$C$24,_xlfn.XLOOKUP(O$4,阵容中转!$J$5:$N$5,阵容中转!$J$6:$N$24))</f>
        <v>140106</v>
      </c>
      <c r="P7" s="14">
        <v>2</v>
      </c>
      <c r="Q7" s="3">
        <v>20031</v>
      </c>
      <c r="R7" s="14"/>
      <c r="S7" s="14">
        <v>3</v>
      </c>
      <c r="T7" s="14" cm="1">
        <f t="array" ref="T7">_xlfn.XLOOKUP($B7,阵容中转!$C$6:$C$24,_xlfn.XLOOKUP(T$4,阵容中转!$J$5:$N$5,阵容中转!$J$6:$N$24))</f>
        <v>141018</v>
      </c>
      <c r="U7" s="14">
        <v>3</v>
      </c>
      <c r="V7" s="3">
        <v>20041</v>
      </c>
      <c r="W7" s="14"/>
      <c r="X7" s="14">
        <v>3</v>
      </c>
      <c r="Y7" s="14" cm="1">
        <f t="array" ref="Y7">_xlfn.XLOOKUP($B7,阵容中转!$C$6:$C$24,_xlfn.XLOOKUP(Y$4,阵容中转!$J$5:$N$5,阵容中转!$J$6:$N$24))</f>
        <v>141015</v>
      </c>
      <c r="Z7" s="14">
        <v>4</v>
      </c>
      <c r="AA7" s="3">
        <v>20051</v>
      </c>
      <c r="AB7" s="14"/>
      <c r="AC7" s="15" t="str">
        <f>$A$1&amp;_xlfn.TEXTJOIN($C$1,1,AI7,AO7,AU7,BA7,BG7)&amp;$A$2</f>
        <v>[{"CharacterType":3,"CardId":140108,"Point":0,"AttrId":20011},{"CharacterType":3,"CardId":140101,"Point":1,"AttrId":20021},{"CharacterType":3,"CardId":140106,"Point":2,"AttrId":20031},{"CharacterType":3,"CardId":141018,"Point":3,"AttrId":20041},{"CharacterType":3,"CardId":141015,"Point":4,"AttrId":20051}]</v>
      </c>
      <c r="AD7" s="10" t="str">
        <f t="shared" ref="AD7:AD43" si="0">IF(D7="","",$B$2&amp;D$6&amp;$B$2&amp;$B$1&amp;D7)</f>
        <v>"CharacterType":3</v>
      </c>
      <c r="AE7" s="10" t="str">
        <f>IF(E7="","",$B$2&amp;E$6&amp;$B$2&amp;$B$1&amp;E7)</f>
        <v>"CardId":140108</v>
      </c>
      <c r="AF7" s="10" t="str">
        <f t="shared" ref="AF7:AF43" si="1">IF(F7="","",$B$2&amp;F$6&amp;$B$2&amp;$B$1&amp;F7)</f>
        <v>"Point":0</v>
      </c>
      <c r="AG7" s="10" t="str">
        <f t="shared" ref="AG7:AG43" si="2">IF(G7="","",$B$2&amp;G$6&amp;$B$2&amp;$B$1&amp;G7)</f>
        <v>"AttrId":20011</v>
      </c>
      <c r="AH7" s="10" t="str">
        <f t="shared" ref="AH7:AH43" si="3">IF(H7="","",$B$2&amp;H$6&amp;$B$2&amp;$B$1&amp;H7)</f>
        <v/>
      </c>
      <c r="AI7" s="10" t="str">
        <f>IF(_xlfn.TEXTJOIN($C$1,1,AD7:AH7)="","",$A$3&amp;_xlfn.TEXTJOIN($C$1,1,AD7:AH7)&amp;$A$4)</f>
        <v>{"CharacterType":3,"CardId":140108,"Point":0,"AttrId":20011}</v>
      </c>
      <c r="AJ7" s="10" t="str">
        <f t="shared" ref="AJ7:AJ43" si="4">IF(I7="","",$B$2&amp;I$6&amp;$B$2&amp;$B$1&amp;I7)</f>
        <v>"CharacterType":3</v>
      </c>
      <c r="AK7" s="10" t="str">
        <f t="shared" ref="AK7:AK43" si="5">IF(J7="","",$B$2&amp;J$6&amp;$B$2&amp;$B$1&amp;J7)</f>
        <v>"CardId":140101</v>
      </c>
      <c r="AL7" s="10" t="str">
        <f t="shared" ref="AL7:AL43" si="6">IF(K7="","",$B$2&amp;K$6&amp;$B$2&amp;$B$1&amp;K7)</f>
        <v>"Point":1</v>
      </c>
      <c r="AM7" s="10" t="str">
        <f t="shared" ref="AM7:AM43" si="7">IF(L7="","",$B$2&amp;L$6&amp;$B$2&amp;$B$1&amp;L7)</f>
        <v>"AttrId":20021</v>
      </c>
      <c r="AN7" s="10" t="str">
        <f t="shared" ref="AN7:AN43" si="8">IF(M7="","",$B$2&amp;M$6&amp;$B$2&amp;$B$1&amp;M7)</f>
        <v/>
      </c>
      <c r="AO7" s="10" t="str">
        <f>IF(_xlfn.TEXTJOIN($C$1,1,AJ7:AN7)="","",$A$3&amp;_xlfn.TEXTJOIN($C$1,1,AJ7:AN7)&amp;$A$4)</f>
        <v>{"CharacterType":3,"CardId":140101,"Point":1,"AttrId":20021}</v>
      </c>
      <c r="AP7" s="10" t="str">
        <f t="shared" ref="AP7:AP43" si="9">IF(N7="","",$B$2&amp;N$6&amp;$B$2&amp;$B$1&amp;N7)</f>
        <v>"CharacterType":3</v>
      </c>
      <c r="AQ7" s="10" t="str">
        <f t="shared" ref="AQ7:AQ43" si="10">IF(O7="","",$B$2&amp;O$6&amp;$B$2&amp;$B$1&amp;O7)</f>
        <v>"CardId":140106</v>
      </c>
      <c r="AR7" s="10" t="str">
        <f t="shared" ref="AR7:AR43" si="11">IF(P7="","",$B$2&amp;P$6&amp;$B$2&amp;$B$1&amp;P7)</f>
        <v>"Point":2</v>
      </c>
      <c r="AS7" s="10" t="str">
        <f t="shared" ref="AS7:AS43" si="12">IF(Q7="","",$B$2&amp;Q$6&amp;$B$2&amp;$B$1&amp;Q7)</f>
        <v>"AttrId":20031</v>
      </c>
      <c r="AT7" s="10" t="str">
        <f t="shared" ref="AT7:AT43" si="13">IF(R7="","",$B$2&amp;R$6&amp;$B$2&amp;$B$1&amp;R7)</f>
        <v/>
      </c>
      <c r="AU7" s="10" t="str">
        <f>IF(_xlfn.TEXTJOIN($C$1,1,AP7:AT7)="","",$A$3&amp;_xlfn.TEXTJOIN($C$1,1,AP7:AT7)&amp;$A$4)</f>
        <v>{"CharacterType":3,"CardId":140106,"Point":2,"AttrId":20031}</v>
      </c>
      <c r="AV7" s="10" t="str">
        <f t="shared" ref="AV7:AV43" si="14">IF(S7="","",$B$2&amp;S$6&amp;$B$2&amp;$B$1&amp;S7)</f>
        <v>"CharacterType":3</v>
      </c>
      <c r="AW7" s="10" t="str">
        <f t="shared" ref="AW7:AW43" si="15">IF(T7="","",$B$2&amp;T$6&amp;$B$2&amp;$B$1&amp;T7)</f>
        <v>"CardId":141018</v>
      </c>
      <c r="AX7" s="10" t="str">
        <f t="shared" ref="AX7:AX43" si="16">IF(U7="","",$B$2&amp;U$6&amp;$B$2&amp;$B$1&amp;U7)</f>
        <v>"Point":3</v>
      </c>
      <c r="AY7" s="10" t="str">
        <f t="shared" ref="AY7:AY43" si="17">IF(V7="","",$B$2&amp;V$6&amp;$B$2&amp;$B$1&amp;V7)</f>
        <v>"AttrId":20041</v>
      </c>
      <c r="AZ7" s="10" t="str">
        <f t="shared" ref="AZ7:AZ43" si="18">IF(W7="","",$B$2&amp;W$6&amp;$B$2&amp;$B$1&amp;W7)</f>
        <v/>
      </c>
      <c r="BA7" s="10" t="str">
        <f>IF(_xlfn.TEXTJOIN($C$1,1,AV7:AZ7)="","",$A$3&amp;_xlfn.TEXTJOIN($C$1,1,AV7:AZ7)&amp;$A$4)</f>
        <v>{"CharacterType":3,"CardId":141018,"Point":3,"AttrId":20041}</v>
      </c>
      <c r="BB7" s="10" t="str">
        <f t="shared" ref="BB7:BB43" si="19">IF(X7="","",$B$2&amp;X$6&amp;$B$2&amp;$B$1&amp;X7)</f>
        <v>"CharacterType":3</v>
      </c>
      <c r="BC7" s="10" t="str">
        <f t="shared" ref="BC7:BC43" si="20">IF(Y7="","",$B$2&amp;Y$6&amp;$B$2&amp;$B$1&amp;Y7)</f>
        <v>"CardId":141015</v>
      </c>
      <c r="BD7" s="10" t="str">
        <f t="shared" ref="BD7:BD43" si="21">IF(Z7="","",$B$2&amp;Z$6&amp;$B$2&amp;$B$1&amp;Z7)</f>
        <v>"Point":4</v>
      </c>
      <c r="BE7" s="10" t="str">
        <f t="shared" ref="BE7:BE43" si="22">IF(AA7="","",$B$2&amp;AA$6&amp;$B$2&amp;$B$1&amp;AA7)</f>
        <v>"AttrId":20051</v>
      </c>
      <c r="BF7" s="10" t="str">
        <f t="shared" ref="BF7:BF43" si="23">IF(AB7="","",$B$2&amp;AB$6&amp;$B$2&amp;$B$1&amp;AB7)</f>
        <v/>
      </c>
      <c r="BG7" s="10" t="str">
        <f>IF(_xlfn.TEXTJOIN($C$1,1,BB7:BF7)="","",$A$3&amp;_xlfn.TEXTJOIN($C$1,1,BB7:BF7)&amp;$A$4)</f>
        <v>{"CharacterType":3,"CardId":141015,"Point":4,"AttrId":20051}</v>
      </c>
    </row>
    <row r="8" spans="1:59" x14ac:dyDescent="0.15">
      <c r="A8" s="10">
        <f>3.25*10^3</f>
        <v>3250</v>
      </c>
      <c r="B8" s="10">
        <v>102</v>
      </c>
      <c r="C8" s="3" t="s">
        <v>622</v>
      </c>
      <c r="D8" s="14">
        <v>3</v>
      </c>
      <c r="E8" s="14" cm="1">
        <f t="array" ref="E8">_xlfn.XLOOKUP($B8,阵容中转!$C$6:$C$24,_xlfn.XLOOKUP(E$4,阵容中转!$J$5:$N$5,阵容中转!$J$6:$N$24))</f>
        <v>141019</v>
      </c>
      <c r="F8" s="14">
        <v>0</v>
      </c>
      <c r="G8" s="14">
        <v>22002</v>
      </c>
      <c r="H8" s="14"/>
      <c r="I8" s="14">
        <v>3</v>
      </c>
      <c r="J8" s="14" cm="1">
        <f t="array" ref="J8">_xlfn.XLOOKUP($B8,阵容中转!$C$6:$C$24,_xlfn.XLOOKUP(J$4,阵容中转!$J$5:$N$5,阵容中转!$J$6:$N$24))</f>
        <v>140109</v>
      </c>
      <c r="K8" s="14">
        <v>1</v>
      </c>
      <c r="L8" s="14">
        <v>22002</v>
      </c>
      <c r="M8" s="14"/>
      <c r="N8" s="14">
        <v>3</v>
      </c>
      <c r="O8" s="14" cm="1">
        <f t="array" ref="O8">_xlfn.XLOOKUP($B8,阵容中转!$C$6:$C$24,_xlfn.XLOOKUP(O$4,阵容中转!$J$5:$N$5,阵容中转!$J$6:$N$24))</f>
        <v>141015</v>
      </c>
      <c r="P8" s="14">
        <v>2</v>
      </c>
      <c r="Q8" s="14">
        <v>23002</v>
      </c>
      <c r="R8" s="14"/>
      <c r="S8" s="14">
        <v>3</v>
      </c>
      <c r="T8" s="14" cm="1">
        <f t="array" ref="T8">_xlfn.XLOOKUP($B8,阵容中转!$C$6:$C$24,_xlfn.XLOOKUP(T$4,阵容中转!$J$5:$N$5,阵容中转!$J$6:$N$24))</f>
        <v>141008</v>
      </c>
      <c r="U8" s="14">
        <v>3</v>
      </c>
      <c r="V8" s="14">
        <v>21002</v>
      </c>
      <c r="W8" s="14"/>
      <c r="X8" s="14">
        <v>3</v>
      </c>
      <c r="Y8" s="14" cm="1">
        <f t="array" ref="Y8">_xlfn.XLOOKUP($B8,阵容中转!$C$6:$C$24,_xlfn.XLOOKUP(Y$4,阵容中转!$J$5:$N$5,阵容中转!$J$6:$N$24))</f>
        <v>140106</v>
      </c>
      <c r="Z8" s="14">
        <v>4</v>
      </c>
      <c r="AA8" s="14">
        <v>21002</v>
      </c>
      <c r="AB8" s="14"/>
      <c r="AC8" s="15" t="str">
        <f>$A$1&amp;_xlfn.TEXTJOIN($C$1,1,AI8,AO8,AU8,BA8,BG8)&amp;$A$2</f>
        <v>[{"CharacterType":3,"CardId":141019,"Point":0,"AttrId":22002},{"CharacterType":3,"CardId":140109,"Point":1,"AttrId":22002},{"CharacterType":3,"CardId":141015,"Point":2,"AttrId":23002},{"CharacterType":3,"CardId":141008,"Point":3,"AttrId":21002},{"CharacterType":3,"CardId":140106,"Point":4,"AttrId":21002}]</v>
      </c>
      <c r="AD8" s="10" t="str">
        <f t="shared" ref="AD8" si="24">IF(D8="","",$B$2&amp;D$6&amp;$B$2&amp;$B$1&amp;D8)</f>
        <v>"CharacterType":3</v>
      </c>
      <c r="AE8" s="10" t="str">
        <f>IF(E8="","",$B$2&amp;E$6&amp;$B$2&amp;$B$1&amp;E8)</f>
        <v>"CardId":141019</v>
      </c>
      <c r="AF8" s="10" t="str">
        <f t="shared" ref="AF8" si="25">IF(F8="","",$B$2&amp;F$6&amp;$B$2&amp;$B$1&amp;F8)</f>
        <v>"Point":0</v>
      </c>
      <c r="AG8" s="10" t="str">
        <f t="shared" ref="AG8" si="26">IF(G8="","",$B$2&amp;G$6&amp;$B$2&amp;$B$1&amp;G8)</f>
        <v>"AttrId":22002</v>
      </c>
      <c r="AH8" s="10" t="str">
        <f t="shared" ref="AH8" si="27">IF(H8="","",$B$2&amp;H$6&amp;$B$2&amp;$B$1&amp;H8)</f>
        <v/>
      </c>
      <c r="AI8" s="10" t="str">
        <f>IF(_xlfn.TEXTJOIN($C$1,1,AD8:AH8)="","",$A$3&amp;_xlfn.TEXTJOIN($C$1,1,AD8:AH8)&amp;$A$4)</f>
        <v>{"CharacterType":3,"CardId":141019,"Point":0,"AttrId":22002}</v>
      </c>
      <c r="AJ8" s="10" t="str">
        <f t="shared" ref="AJ8" si="28">IF(I8="","",$B$2&amp;I$6&amp;$B$2&amp;$B$1&amp;I8)</f>
        <v>"CharacterType":3</v>
      </c>
      <c r="AK8" s="10" t="str">
        <f t="shared" ref="AK8" si="29">IF(J8="","",$B$2&amp;J$6&amp;$B$2&amp;$B$1&amp;J8)</f>
        <v>"CardId":140109</v>
      </c>
      <c r="AL8" s="10" t="str">
        <f t="shared" ref="AL8" si="30">IF(K8="","",$B$2&amp;K$6&amp;$B$2&amp;$B$1&amp;K8)</f>
        <v>"Point":1</v>
      </c>
      <c r="AM8" s="10" t="str">
        <f t="shared" ref="AM8" si="31">IF(L8="","",$B$2&amp;L$6&amp;$B$2&amp;$B$1&amp;L8)</f>
        <v>"AttrId":22002</v>
      </c>
      <c r="AN8" s="10" t="str">
        <f t="shared" ref="AN8" si="32">IF(M8="","",$B$2&amp;M$6&amp;$B$2&amp;$B$1&amp;M8)</f>
        <v/>
      </c>
      <c r="AO8" s="10" t="str">
        <f>IF(_xlfn.TEXTJOIN($C$1,1,AJ8:AN8)="","",$A$3&amp;_xlfn.TEXTJOIN($C$1,1,AJ8:AN8)&amp;$A$4)</f>
        <v>{"CharacterType":3,"CardId":140109,"Point":1,"AttrId":22002}</v>
      </c>
      <c r="AP8" s="10" t="str">
        <f t="shared" ref="AP8" si="33">IF(N8="","",$B$2&amp;N$6&amp;$B$2&amp;$B$1&amp;N8)</f>
        <v>"CharacterType":3</v>
      </c>
      <c r="AQ8" s="10" t="str">
        <f t="shared" ref="AQ8" si="34">IF(O8="","",$B$2&amp;O$6&amp;$B$2&amp;$B$1&amp;O8)</f>
        <v>"CardId":141015</v>
      </c>
      <c r="AR8" s="10" t="str">
        <f t="shared" ref="AR8" si="35">IF(P8="","",$B$2&amp;P$6&amp;$B$2&amp;$B$1&amp;P8)</f>
        <v>"Point":2</v>
      </c>
      <c r="AS8" s="10" t="str">
        <f t="shared" ref="AS8" si="36">IF(Q8="","",$B$2&amp;Q$6&amp;$B$2&amp;$B$1&amp;Q8)</f>
        <v>"AttrId":23002</v>
      </c>
      <c r="AT8" s="10" t="str">
        <f t="shared" ref="AT8" si="37">IF(R8="","",$B$2&amp;R$6&amp;$B$2&amp;$B$1&amp;R8)</f>
        <v/>
      </c>
      <c r="AU8" s="10" t="str">
        <f>IF(_xlfn.TEXTJOIN($C$1,1,AP8:AT8)="","",$A$3&amp;_xlfn.TEXTJOIN($C$1,1,AP8:AT8)&amp;$A$4)</f>
        <v>{"CharacterType":3,"CardId":141015,"Point":2,"AttrId":23002}</v>
      </c>
      <c r="AV8" s="10" t="str">
        <f t="shared" ref="AV8" si="38">IF(S8="","",$B$2&amp;S$6&amp;$B$2&amp;$B$1&amp;S8)</f>
        <v>"CharacterType":3</v>
      </c>
      <c r="AW8" s="10" t="str">
        <f t="shared" ref="AW8" si="39">IF(T8="","",$B$2&amp;T$6&amp;$B$2&amp;$B$1&amp;T8)</f>
        <v>"CardId":141008</v>
      </c>
      <c r="AX8" s="10" t="str">
        <f t="shared" ref="AX8" si="40">IF(U8="","",$B$2&amp;U$6&amp;$B$2&amp;$B$1&amp;U8)</f>
        <v>"Point":3</v>
      </c>
      <c r="AY8" s="10" t="str">
        <f t="shared" ref="AY8" si="41">IF(V8="","",$B$2&amp;V$6&amp;$B$2&amp;$B$1&amp;V8)</f>
        <v>"AttrId":21002</v>
      </c>
      <c r="AZ8" s="10" t="str">
        <f t="shared" ref="AZ8" si="42">IF(W8="","",$B$2&amp;W$6&amp;$B$2&amp;$B$1&amp;W8)</f>
        <v/>
      </c>
      <c r="BA8" s="10" t="str">
        <f>IF(_xlfn.TEXTJOIN($C$1,1,AV8:AZ8)="","",$A$3&amp;_xlfn.TEXTJOIN($C$1,1,AV8:AZ8)&amp;$A$4)</f>
        <v>{"CharacterType":3,"CardId":141008,"Point":3,"AttrId":21002}</v>
      </c>
      <c r="BB8" s="10" t="str">
        <f t="shared" ref="BB8" si="43">IF(X8="","",$B$2&amp;X$6&amp;$B$2&amp;$B$1&amp;X8)</f>
        <v>"CharacterType":3</v>
      </c>
      <c r="BC8" s="10" t="str">
        <f t="shared" ref="BC8" si="44">IF(Y8="","",$B$2&amp;Y$6&amp;$B$2&amp;$B$1&amp;Y8)</f>
        <v>"CardId":140106</v>
      </c>
      <c r="BD8" s="10" t="str">
        <f t="shared" ref="BD8" si="45">IF(Z8="","",$B$2&amp;Z$6&amp;$B$2&amp;$B$1&amp;Z8)</f>
        <v>"Point":4</v>
      </c>
      <c r="BE8" s="10" t="str">
        <f t="shared" ref="BE8" si="46">IF(AA8="","",$B$2&amp;AA$6&amp;$B$2&amp;$B$1&amp;AA8)</f>
        <v>"AttrId":21002</v>
      </c>
      <c r="BF8" s="10" t="str">
        <f t="shared" ref="BF8" si="47">IF(AB8="","",$B$2&amp;AB$6&amp;$B$2&amp;$B$1&amp;AB8)</f>
        <v/>
      </c>
      <c r="BG8" s="10" t="str">
        <f>IF(_xlfn.TEXTJOIN($C$1,1,BB8:BF8)="","",$A$3&amp;_xlfn.TEXTJOIN($C$1,1,BB8:BF8)&amp;$A$4)</f>
        <v>{"CharacterType":3,"CardId":140106,"Point":4,"AttrId":21002}</v>
      </c>
    </row>
    <row r="9" spans="1:59" x14ac:dyDescent="0.15">
      <c r="A9" s="10">
        <f>3.5*10^3</f>
        <v>3500</v>
      </c>
      <c r="B9" s="10">
        <v>103</v>
      </c>
      <c r="C9" s="3" t="s">
        <v>62</v>
      </c>
      <c r="D9" s="14">
        <v>3</v>
      </c>
      <c r="E9" s="14" cm="1">
        <f t="array" ref="E9">_xlfn.XLOOKUP($B9,阵容中转!$C$6:$C$24,_xlfn.XLOOKUP(E$4,阵容中转!$J$5:$N$5,阵容中转!$J$6:$N$24))</f>
        <v>141015</v>
      </c>
      <c r="F9" s="14">
        <v>0</v>
      </c>
      <c r="G9" s="14">
        <v>22003</v>
      </c>
      <c r="H9" s="14"/>
      <c r="I9" s="14">
        <v>3</v>
      </c>
      <c r="J9" s="14" cm="1">
        <f t="array" ref="J9">_xlfn.XLOOKUP($B9,阵容中转!$C$6:$C$24,_xlfn.XLOOKUP(J$4,阵容中转!$J$5:$N$5,阵容中转!$J$6:$N$24))</f>
        <v>141019</v>
      </c>
      <c r="K9" s="14">
        <v>1</v>
      </c>
      <c r="L9" s="14">
        <v>22003</v>
      </c>
      <c r="M9" s="14"/>
      <c r="N9" s="14">
        <v>3</v>
      </c>
      <c r="O9" s="14" cm="1">
        <f t="array" ref="O9">_xlfn.XLOOKUP($B9,阵容中转!$C$6:$C$24,_xlfn.XLOOKUP(O$4,阵容中转!$J$5:$N$5,阵容中转!$J$6:$N$24))</f>
        <v>141018</v>
      </c>
      <c r="P9" s="14">
        <v>2</v>
      </c>
      <c r="Q9" s="14">
        <v>23003</v>
      </c>
      <c r="R9" s="14"/>
      <c r="S9" s="14">
        <v>3</v>
      </c>
      <c r="T9" s="14" cm="1">
        <f t="array" ref="T9">_xlfn.XLOOKUP($B9,阵容中转!$C$6:$C$24,_xlfn.XLOOKUP(T$4,阵容中转!$J$5:$N$5,阵容中转!$J$6:$N$24))</f>
        <v>140111</v>
      </c>
      <c r="U9" s="14">
        <v>3</v>
      </c>
      <c r="V9" s="14">
        <v>21003</v>
      </c>
      <c r="W9" s="14"/>
      <c r="X9" s="14">
        <v>3</v>
      </c>
      <c r="Y9" s="14" cm="1">
        <f t="array" ref="Y9">_xlfn.XLOOKUP($B9,阵容中转!$C$6:$C$24,_xlfn.XLOOKUP(Y$4,阵容中转!$J$5:$N$5,阵容中转!$J$6:$N$24))</f>
        <v>140106</v>
      </c>
      <c r="Z9" s="14">
        <v>4</v>
      </c>
      <c r="AA9" s="14">
        <v>21003</v>
      </c>
      <c r="AB9" s="14"/>
      <c r="AC9" s="15" t="str">
        <f t="shared" ref="AC9:AC43" si="48">$A$1&amp;_xlfn.TEXTJOIN($C$1,1,AI9,AO9,AU9,BA9,BG9)&amp;$A$2</f>
        <v>[{"CharacterType":3,"CardId":141015,"Point":0,"AttrId":22003},{"CharacterType":3,"CardId":141019,"Point":1,"AttrId":22003},{"CharacterType":3,"CardId":141018,"Point":2,"AttrId":23003},{"CharacterType":3,"CardId":140111,"Point":3,"AttrId":21003},{"CharacterType":3,"CardId":140106,"Point":4,"AttrId":21003}]</v>
      </c>
      <c r="AD9" s="10" t="str">
        <f t="shared" si="0"/>
        <v>"CharacterType":3</v>
      </c>
      <c r="AE9" s="10" t="str">
        <f t="shared" ref="AE9:AE43" si="49">IF(E9="","",$B$2&amp;E$6&amp;$B$2&amp;$B$1&amp;E9)</f>
        <v>"CardId":141015</v>
      </c>
      <c r="AF9" s="10" t="str">
        <f t="shared" si="1"/>
        <v>"Point":0</v>
      </c>
      <c r="AG9" s="10" t="str">
        <f t="shared" si="2"/>
        <v>"AttrId":22003</v>
      </c>
      <c r="AH9" s="10" t="str">
        <f t="shared" si="3"/>
        <v/>
      </c>
      <c r="AI9" s="10" t="str">
        <f t="shared" ref="AI9:AI43" si="50">IF(_xlfn.TEXTJOIN($C$1,1,AD9:AH9)="","",$A$3&amp;_xlfn.TEXTJOIN($C$1,1,AD9:AH9)&amp;$A$4)</f>
        <v>{"CharacterType":3,"CardId":141015,"Point":0,"AttrId":22003}</v>
      </c>
      <c r="AJ9" s="10" t="str">
        <f t="shared" si="4"/>
        <v>"CharacterType":3</v>
      </c>
      <c r="AK9" s="10" t="str">
        <f t="shared" si="5"/>
        <v>"CardId":141019</v>
      </c>
      <c r="AL9" s="10" t="str">
        <f t="shared" si="6"/>
        <v>"Point":1</v>
      </c>
      <c r="AM9" s="10" t="str">
        <f t="shared" si="7"/>
        <v>"AttrId":22003</v>
      </c>
      <c r="AN9" s="10" t="str">
        <f t="shared" si="8"/>
        <v/>
      </c>
      <c r="AO9" s="10" t="str">
        <f t="shared" ref="AO9:AO43" si="51">IF(_xlfn.TEXTJOIN($C$1,1,AJ9:AN9)="","",$A$3&amp;_xlfn.TEXTJOIN($C$1,1,AJ9:AN9)&amp;$A$4)</f>
        <v>{"CharacterType":3,"CardId":141019,"Point":1,"AttrId":22003}</v>
      </c>
      <c r="AP9" s="10" t="str">
        <f t="shared" si="9"/>
        <v>"CharacterType":3</v>
      </c>
      <c r="AQ9" s="10" t="str">
        <f t="shared" si="10"/>
        <v>"CardId":141018</v>
      </c>
      <c r="AR9" s="10" t="str">
        <f t="shared" si="11"/>
        <v>"Point":2</v>
      </c>
      <c r="AS9" s="10" t="str">
        <f t="shared" si="12"/>
        <v>"AttrId":23003</v>
      </c>
      <c r="AT9" s="10" t="str">
        <f t="shared" si="13"/>
        <v/>
      </c>
      <c r="AU9" s="10" t="str">
        <f t="shared" ref="AU9:AU43" si="52">IF(_xlfn.TEXTJOIN($C$1,1,AP9:AT9)="","",$A$3&amp;_xlfn.TEXTJOIN($C$1,1,AP9:AT9)&amp;$A$4)</f>
        <v>{"CharacterType":3,"CardId":141018,"Point":2,"AttrId":23003}</v>
      </c>
      <c r="AV9" s="10" t="str">
        <f t="shared" si="14"/>
        <v>"CharacterType":3</v>
      </c>
      <c r="AW9" s="10" t="str">
        <f t="shared" si="15"/>
        <v>"CardId":140111</v>
      </c>
      <c r="AX9" s="10" t="str">
        <f t="shared" si="16"/>
        <v>"Point":3</v>
      </c>
      <c r="AY9" s="10" t="str">
        <f t="shared" si="17"/>
        <v>"AttrId":21003</v>
      </c>
      <c r="AZ9" s="10" t="str">
        <f t="shared" si="18"/>
        <v/>
      </c>
      <c r="BA9" s="10" t="str">
        <f t="shared" ref="BA9:BA43" si="53">IF(_xlfn.TEXTJOIN($C$1,1,AV9:AZ9)="","",$A$3&amp;_xlfn.TEXTJOIN($C$1,1,AV9:AZ9)&amp;$A$4)</f>
        <v>{"CharacterType":3,"CardId":140111,"Point":3,"AttrId":21003}</v>
      </c>
      <c r="BB9" s="10" t="str">
        <f t="shared" si="19"/>
        <v>"CharacterType":3</v>
      </c>
      <c r="BC9" s="10" t="str">
        <f t="shared" si="20"/>
        <v>"CardId":140106</v>
      </c>
      <c r="BD9" s="10" t="str">
        <f t="shared" si="21"/>
        <v>"Point":4</v>
      </c>
      <c r="BE9" s="10" t="str">
        <f t="shared" si="22"/>
        <v>"AttrId":21003</v>
      </c>
      <c r="BF9" s="10" t="str">
        <f t="shared" si="23"/>
        <v/>
      </c>
      <c r="BG9" s="10" t="str">
        <f t="shared" ref="BG9:BG43" si="54">IF(_xlfn.TEXTJOIN($C$1,1,BB9:BF9)="","",$A$3&amp;_xlfn.TEXTJOIN($C$1,1,BB9:BF9)&amp;$A$4)</f>
        <v>{"CharacterType":3,"CardId":140106,"Point":4,"AttrId":21003}</v>
      </c>
    </row>
    <row r="10" spans="1:59" x14ac:dyDescent="0.15">
      <c r="A10" s="10">
        <f>3.75*10^3</f>
        <v>3750</v>
      </c>
      <c r="B10" s="10">
        <v>104</v>
      </c>
      <c r="C10" s="3" t="s">
        <v>623</v>
      </c>
      <c r="D10" s="14">
        <v>3</v>
      </c>
      <c r="E10" s="14" cm="1">
        <f t="array" ref="E10">_xlfn.XLOOKUP($B10,阵容中转!$C$6:$C$24,_xlfn.XLOOKUP(E$4,阵容中转!$J$5:$N$5,阵容中转!$J$6:$N$24))</f>
        <v>140108</v>
      </c>
      <c r="F10" s="14">
        <v>0</v>
      </c>
      <c r="G10" s="14">
        <v>22004</v>
      </c>
      <c r="H10" s="14"/>
      <c r="I10" s="14">
        <v>3</v>
      </c>
      <c r="J10" s="14" cm="1">
        <f t="array" ref="J10">_xlfn.XLOOKUP($B10,阵容中转!$C$6:$C$24,_xlfn.XLOOKUP(J$4,阵容中转!$J$5:$N$5,阵容中转!$J$6:$N$24))</f>
        <v>140106</v>
      </c>
      <c r="K10" s="14">
        <v>1</v>
      </c>
      <c r="L10" s="14">
        <v>22004</v>
      </c>
      <c r="M10" s="14"/>
      <c r="N10" s="14">
        <v>3</v>
      </c>
      <c r="O10" s="14" cm="1">
        <f t="array" ref="O10">_xlfn.XLOOKUP($B10,阵容中转!$C$6:$C$24,_xlfn.XLOOKUP(O$4,阵容中转!$J$5:$N$5,阵容中转!$J$6:$N$24))</f>
        <v>141015</v>
      </c>
      <c r="P10" s="14">
        <v>2</v>
      </c>
      <c r="Q10" s="14">
        <v>23004</v>
      </c>
      <c r="R10" s="14"/>
      <c r="S10" s="14">
        <v>3</v>
      </c>
      <c r="T10" s="14" cm="1">
        <f t="array" ref="T10">_xlfn.XLOOKUP($B10,阵容中转!$C$6:$C$24,_xlfn.XLOOKUP(T$4,阵容中转!$J$5:$N$5,阵容中转!$J$6:$N$24))</f>
        <v>140109</v>
      </c>
      <c r="U10" s="14">
        <v>3</v>
      </c>
      <c r="V10" s="14">
        <v>21004</v>
      </c>
      <c r="W10" s="14"/>
      <c r="X10" s="14">
        <v>3</v>
      </c>
      <c r="Y10" s="14" cm="1">
        <f t="array" ref="Y10">_xlfn.XLOOKUP($B10,阵容中转!$C$6:$C$24,_xlfn.XLOOKUP(Y$4,阵容中转!$J$5:$N$5,阵容中转!$J$6:$N$24))</f>
        <v>141003</v>
      </c>
      <c r="Z10" s="14">
        <v>4</v>
      </c>
      <c r="AA10" s="14">
        <v>21004</v>
      </c>
      <c r="AB10" s="14"/>
      <c r="AC10" s="15" t="str">
        <f t="shared" ref="AC10" si="55">$A$1&amp;_xlfn.TEXTJOIN($C$1,1,AI10,AO10,AU10,BA10,BG10)&amp;$A$2</f>
        <v>[{"CharacterType":3,"CardId":140108,"Point":0,"AttrId":22004},{"CharacterType":3,"CardId":140106,"Point":1,"AttrId":22004},{"CharacterType":3,"CardId":141015,"Point":2,"AttrId":23004},{"CharacterType":3,"CardId":140109,"Point":3,"AttrId":21004},{"CharacterType":3,"CardId":141003,"Point":4,"AttrId":21004}]</v>
      </c>
      <c r="AD10" s="10" t="str">
        <f t="shared" ref="AD10" si="56">IF(D10="","",$B$2&amp;D$6&amp;$B$2&amp;$B$1&amp;D10)</f>
        <v>"CharacterType":3</v>
      </c>
      <c r="AE10" s="10" t="str">
        <f t="shared" ref="AE10" si="57">IF(E10="","",$B$2&amp;E$6&amp;$B$2&amp;$B$1&amp;E10)</f>
        <v>"CardId":140108</v>
      </c>
      <c r="AF10" s="10" t="str">
        <f t="shared" ref="AF10" si="58">IF(F10="","",$B$2&amp;F$6&amp;$B$2&amp;$B$1&amp;F10)</f>
        <v>"Point":0</v>
      </c>
      <c r="AG10" s="10" t="str">
        <f t="shared" ref="AG10" si="59">IF(G10="","",$B$2&amp;G$6&amp;$B$2&amp;$B$1&amp;G10)</f>
        <v>"AttrId":22004</v>
      </c>
      <c r="AH10" s="10" t="str">
        <f t="shared" ref="AH10" si="60">IF(H10="","",$B$2&amp;H$6&amp;$B$2&amp;$B$1&amp;H10)</f>
        <v/>
      </c>
      <c r="AI10" s="10" t="str">
        <f t="shared" ref="AI10" si="61">IF(_xlfn.TEXTJOIN($C$1,1,AD10:AH10)="","",$A$3&amp;_xlfn.TEXTJOIN($C$1,1,AD10:AH10)&amp;$A$4)</f>
        <v>{"CharacterType":3,"CardId":140108,"Point":0,"AttrId":22004}</v>
      </c>
      <c r="AJ10" s="10" t="str">
        <f t="shared" ref="AJ10" si="62">IF(I10="","",$B$2&amp;I$6&amp;$B$2&amp;$B$1&amp;I10)</f>
        <v>"CharacterType":3</v>
      </c>
      <c r="AK10" s="10" t="str">
        <f t="shared" ref="AK10" si="63">IF(J10="","",$B$2&amp;J$6&amp;$B$2&amp;$B$1&amp;J10)</f>
        <v>"CardId":140106</v>
      </c>
      <c r="AL10" s="10" t="str">
        <f t="shared" ref="AL10" si="64">IF(K10="","",$B$2&amp;K$6&amp;$B$2&amp;$B$1&amp;K10)</f>
        <v>"Point":1</v>
      </c>
      <c r="AM10" s="10" t="str">
        <f t="shared" ref="AM10" si="65">IF(L10="","",$B$2&amp;L$6&amp;$B$2&amp;$B$1&amp;L10)</f>
        <v>"AttrId":22004</v>
      </c>
      <c r="AN10" s="10" t="str">
        <f t="shared" ref="AN10" si="66">IF(M10="","",$B$2&amp;M$6&amp;$B$2&amp;$B$1&amp;M10)</f>
        <v/>
      </c>
      <c r="AO10" s="10" t="str">
        <f t="shared" ref="AO10" si="67">IF(_xlfn.TEXTJOIN($C$1,1,AJ10:AN10)="","",$A$3&amp;_xlfn.TEXTJOIN($C$1,1,AJ10:AN10)&amp;$A$4)</f>
        <v>{"CharacterType":3,"CardId":140106,"Point":1,"AttrId":22004}</v>
      </c>
      <c r="AP10" s="10" t="str">
        <f t="shared" ref="AP10" si="68">IF(N10="","",$B$2&amp;N$6&amp;$B$2&amp;$B$1&amp;N10)</f>
        <v>"CharacterType":3</v>
      </c>
      <c r="AQ10" s="10" t="str">
        <f t="shared" ref="AQ10" si="69">IF(O10="","",$B$2&amp;O$6&amp;$B$2&amp;$B$1&amp;O10)</f>
        <v>"CardId":141015</v>
      </c>
      <c r="AR10" s="10" t="str">
        <f t="shared" ref="AR10" si="70">IF(P10="","",$B$2&amp;P$6&amp;$B$2&amp;$B$1&amp;P10)</f>
        <v>"Point":2</v>
      </c>
      <c r="AS10" s="10" t="str">
        <f t="shared" ref="AS10" si="71">IF(Q10="","",$B$2&amp;Q$6&amp;$B$2&amp;$B$1&amp;Q10)</f>
        <v>"AttrId":23004</v>
      </c>
      <c r="AT10" s="10" t="str">
        <f t="shared" ref="AT10" si="72">IF(R10="","",$B$2&amp;R$6&amp;$B$2&amp;$B$1&amp;R10)</f>
        <v/>
      </c>
      <c r="AU10" s="10" t="str">
        <f t="shared" ref="AU10" si="73">IF(_xlfn.TEXTJOIN($C$1,1,AP10:AT10)="","",$A$3&amp;_xlfn.TEXTJOIN($C$1,1,AP10:AT10)&amp;$A$4)</f>
        <v>{"CharacterType":3,"CardId":141015,"Point":2,"AttrId":23004}</v>
      </c>
      <c r="AV10" s="10" t="str">
        <f t="shared" ref="AV10" si="74">IF(S10="","",$B$2&amp;S$6&amp;$B$2&amp;$B$1&amp;S10)</f>
        <v>"CharacterType":3</v>
      </c>
      <c r="AW10" s="10" t="str">
        <f t="shared" ref="AW10" si="75">IF(T10="","",$B$2&amp;T$6&amp;$B$2&amp;$B$1&amp;T10)</f>
        <v>"CardId":140109</v>
      </c>
      <c r="AX10" s="10" t="str">
        <f t="shared" ref="AX10" si="76">IF(U10="","",$B$2&amp;U$6&amp;$B$2&amp;$B$1&amp;U10)</f>
        <v>"Point":3</v>
      </c>
      <c r="AY10" s="10" t="str">
        <f t="shared" ref="AY10" si="77">IF(V10="","",$B$2&amp;V$6&amp;$B$2&amp;$B$1&amp;V10)</f>
        <v>"AttrId":21004</v>
      </c>
      <c r="AZ10" s="10" t="str">
        <f t="shared" ref="AZ10" si="78">IF(W10="","",$B$2&amp;W$6&amp;$B$2&amp;$B$1&amp;W10)</f>
        <v/>
      </c>
      <c r="BA10" s="10" t="str">
        <f t="shared" ref="BA10" si="79">IF(_xlfn.TEXTJOIN($C$1,1,AV10:AZ10)="","",$A$3&amp;_xlfn.TEXTJOIN($C$1,1,AV10:AZ10)&amp;$A$4)</f>
        <v>{"CharacterType":3,"CardId":140109,"Point":3,"AttrId":21004}</v>
      </c>
      <c r="BB10" s="10" t="str">
        <f t="shared" ref="BB10" si="80">IF(X10="","",$B$2&amp;X$6&amp;$B$2&amp;$B$1&amp;X10)</f>
        <v>"CharacterType":3</v>
      </c>
      <c r="BC10" s="10" t="str">
        <f t="shared" ref="BC10" si="81">IF(Y10="","",$B$2&amp;Y$6&amp;$B$2&amp;$B$1&amp;Y10)</f>
        <v>"CardId":141003</v>
      </c>
      <c r="BD10" s="10" t="str">
        <f t="shared" ref="BD10" si="82">IF(Z10="","",$B$2&amp;Z$6&amp;$B$2&amp;$B$1&amp;Z10)</f>
        <v>"Point":4</v>
      </c>
      <c r="BE10" s="10" t="str">
        <f t="shared" ref="BE10" si="83">IF(AA10="","",$B$2&amp;AA$6&amp;$B$2&amp;$B$1&amp;AA10)</f>
        <v>"AttrId":21004</v>
      </c>
      <c r="BF10" s="10" t="str">
        <f t="shared" ref="BF10" si="84">IF(AB10="","",$B$2&amp;AB$6&amp;$B$2&amp;$B$1&amp;AB10)</f>
        <v/>
      </c>
      <c r="BG10" s="10" t="str">
        <f t="shared" ref="BG10" si="85">IF(_xlfn.TEXTJOIN($C$1,1,BB10:BF10)="","",$A$3&amp;_xlfn.TEXTJOIN($C$1,1,BB10:BF10)&amp;$A$4)</f>
        <v>{"CharacterType":3,"CardId":141003,"Point":4,"AttrId":21004}</v>
      </c>
    </row>
    <row r="11" spans="1:59" x14ac:dyDescent="0.15">
      <c r="A11" s="10">
        <f>4*10^3</f>
        <v>4000</v>
      </c>
      <c r="B11" s="10">
        <v>105</v>
      </c>
      <c r="C11" s="3" t="s">
        <v>63</v>
      </c>
      <c r="D11" s="14">
        <v>3</v>
      </c>
      <c r="E11" s="14" cm="1">
        <f t="array" ref="E11">_xlfn.XLOOKUP($B11,阵容中转!$C$6:$C$24,_xlfn.XLOOKUP(E$4,阵容中转!$J$5:$N$5,阵容中转!$J$6:$N$24))</f>
        <v>141019</v>
      </c>
      <c r="F11" s="14">
        <v>0</v>
      </c>
      <c r="G11" s="14">
        <v>22005</v>
      </c>
      <c r="H11" s="14"/>
      <c r="I11" s="14">
        <v>3</v>
      </c>
      <c r="J11" s="14" cm="1">
        <f t="array" ref="J11">_xlfn.XLOOKUP($B11,阵容中转!$C$6:$C$24,_xlfn.XLOOKUP(J$4,阵容中转!$J$5:$N$5,阵容中转!$J$6:$N$24))</f>
        <v>140109</v>
      </c>
      <c r="K11" s="14">
        <v>1</v>
      </c>
      <c r="L11" s="14">
        <v>22005</v>
      </c>
      <c r="M11" s="14"/>
      <c r="N11" s="14">
        <v>3</v>
      </c>
      <c r="O11" s="14" cm="1">
        <f t="array" ref="O11">_xlfn.XLOOKUP($B11,阵容中转!$C$6:$C$24,_xlfn.XLOOKUP(O$4,阵容中转!$J$5:$N$5,阵容中转!$J$6:$N$24))</f>
        <v>141018</v>
      </c>
      <c r="P11" s="14">
        <v>2</v>
      </c>
      <c r="Q11" s="14">
        <v>23005</v>
      </c>
      <c r="R11" s="14"/>
      <c r="S11" s="14">
        <v>3</v>
      </c>
      <c r="T11" s="14" cm="1">
        <f t="array" ref="T11">_xlfn.XLOOKUP($B11,阵容中转!$C$6:$C$24,_xlfn.XLOOKUP(T$4,阵容中转!$J$5:$N$5,阵容中转!$J$6:$N$24))</f>
        <v>140111</v>
      </c>
      <c r="U11" s="14">
        <v>3</v>
      </c>
      <c r="V11" s="14">
        <v>21005</v>
      </c>
      <c r="W11" s="14"/>
      <c r="X11" s="14">
        <v>3</v>
      </c>
      <c r="Y11" s="14" cm="1">
        <f t="array" ref="Y11">_xlfn.XLOOKUP($B11,阵容中转!$C$6:$C$24,_xlfn.XLOOKUP(Y$4,阵容中转!$J$5:$N$5,阵容中转!$J$6:$N$24))</f>
        <v>141003</v>
      </c>
      <c r="Z11" s="14">
        <v>4</v>
      </c>
      <c r="AA11" s="14">
        <v>21005</v>
      </c>
      <c r="AB11" s="14"/>
      <c r="AC11" s="15" t="str">
        <f t="shared" si="48"/>
        <v>[{"CharacterType":3,"CardId":141019,"Point":0,"AttrId":22005},{"CharacterType":3,"CardId":140109,"Point":1,"AttrId":22005},{"CharacterType":3,"CardId":141018,"Point":2,"AttrId":23005},{"CharacterType":3,"CardId":140111,"Point":3,"AttrId":21005},{"CharacterType":3,"CardId":141003,"Point":4,"AttrId":21005}]</v>
      </c>
      <c r="AD11" s="10" t="str">
        <f t="shared" si="0"/>
        <v>"CharacterType":3</v>
      </c>
      <c r="AE11" s="10" t="str">
        <f t="shared" si="49"/>
        <v>"CardId":141019</v>
      </c>
      <c r="AF11" s="10" t="str">
        <f t="shared" si="1"/>
        <v>"Point":0</v>
      </c>
      <c r="AG11" s="10" t="str">
        <f t="shared" si="2"/>
        <v>"AttrId":22005</v>
      </c>
      <c r="AH11" s="10" t="str">
        <f t="shared" si="3"/>
        <v/>
      </c>
      <c r="AI11" s="10" t="str">
        <f t="shared" si="50"/>
        <v>{"CharacterType":3,"CardId":141019,"Point":0,"AttrId":22005}</v>
      </c>
      <c r="AJ11" s="10" t="str">
        <f t="shared" si="4"/>
        <v>"CharacterType":3</v>
      </c>
      <c r="AK11" s="10" t="str">
        <f t="shared" si="5"/>
        <v>"CardId":140109</v>
      </c>
      <c r="AL11" s="10" t="str">
        <f t="shared" si="6"/>
        <v>"Point":1</v>
      </c>
      <c r="AM11" s="10" t="str">
        <f t="shared" si="7"/>
        <v>"AttrId":22005</v>
      </c>
      <c r="AN11" s="10" t="str">
        <f t="shared" si="8"/>
        <v/>
      </c>
      <c r="AO11" s="10" t="str">
        <f t="shared" si="51"/>
        <v>{"CharacterType":3,"CardId":140109,"Point":1,"AttrId":22005}</v>
      </c>
      <c r="AP11" s="10" t="str">
        <f t="shared" si="9"/>
        <v>"CharacterType":3</v>
      </c>
      <c r="AQ11" s="10" t="str">
        <f t="shared" si="10"/>
        <v>"CardId":141018</v>
      </c>
      <c r="AR11" s="10" t="str">
        <f t="shared" si="11"/>
        <v>"Point":2</v>
      </c>
      <c r="AS11" s="10" t="str">
        <f t="shared" si="12"/>
        <v>"AttrId":23005</v>
      </c>
      <c r="AT11" s="10" t="str">
        <f t="shared" si="13"/>
        <v/>
      </c>
      <c r="AU11" s="10" t="str">
        <f t="shared" si="52"/>
        <v>{"CharacterType":3,"CardId":141018,"Point":2,"AttrId":23005}</v>
      </c>
      <c r="AV11" s="10" t="str">
        <f t="shared" si="14"/>
        <v>"CharacterType":3</v>
      </c>
      <c r="AW11" s="10" t="str">
        <f t="shared" si="15"/>
        <v>"CardId":140111</v>
      </c>
      <c r="AX11" s="10" t="str">
        <f t="shared" si="16"/>
        <v>"Point":3</v>
      </c>
      <c r="AY11" s="10" t="str">
        <f t="shared" si="17"/>
        <v>"AttrId":21005</v>
      </c>
      <c r="AZ11" s="10" t="str">
        <f t="shared" si="18"/>
        <v/>
      </c>
      <c r="BA11" s="10" t="str">
        <f t="shared" si="53"/>
        <v>{"CharacterType":3,"CardId":140111,"Point":3,"AttrId":21005}</v>
      </c>
      <c r="BB11" s="10" t="str">
        <f t="shared" si="19"/>
        <v>"CharacterType":3</v>
      </c>
      <c r="BC11" s="10" t="str">
        <f t="shared" si="20"/>
        <v>"CardId":141003</v>
      </c>
      <c r="BD11" s="10" t="str">
        <f t="shared" si="21"/>
        <v>"Point":4</v>
      </c>
      <c r="BE11" s="10" t="str">
        <f t="shared" si="22"/>
        <v>"AttrId":21005</v>
      </c>
      <c r="BF11" s="10" t="str">
        <f t="shared" si="23"/>
        <v/>
      </c>
      <c r="BG11" s="10" t="str">
        <f t="shared" si="54"/>
        <v>{"CharacterType":3,"CardId":141003,"Point":4,"AttrId":21005}</v>
      </c>
    </row>
    <row r="12" spans="1:59" x14ac:dyDescent="0.15">
      <c r="A12" s="10">
        <f>4.25*10^3</f>
        <v>4250</v>
      </c>
      <c r="B12" s="10">
        <v>106</v>
      </c>
      <c r="C12" s="3" t="s">
        <v>624</v>
      </c>
      <c r="D12" s="14">
        <v>3</v>
      </c>
      <c r="E12" s="14" cm="1">
        <f t="array" ref="E12">_xlfn.XLOOKUP($B12,阵容中转!$C$6:$C$24,_xlfn.XLOOKUP(E$4,阵容中转!$J$5:$N$5,阵容中转!$J$6:$N$24))</f>
        <v>140111</v>
      </c>
      <c r="F12" s="14">
        <v>0</v>
      </c>
      <c r="G12" s="14">
        <v>22006</v>
      </c>
      <c r="H12" s="14"/>
      <c r="I12" s="14">
        <v>3</v>
      </c>
      <c r="J12" s="14" cm="1">
        <f t="array" ref="J12">_xlfn.XLOOKUP($B12,阵容中转!$C$6:$C$24,_xlfn.XLOOKUP(J$4,阵容中转!$J$5:$N$5,阵容中转!$J$6:$N$24))</f>
        <v>141003</v>
      </c>
      <c r="K12" s="14">
        <v>1</v>
      </c>
      <c r="L12" s="14">
        <v>22006</v>
      </c>
      <c r="M12" s="14"/>
      <c r="N12" s="14">
        <v>3</v>
      </c>
      <c r="O12" s="14" cm="1">
        <f t="array" ref="O12">_xlfn.XLOOKUP($B12,阵容中转!$C$6:$C$24,_xlfn.XLOOKUP(O$4,阵容中转!$J$5:$N$5,阵容中转!$J$6:$N$24))</f>
        <v>141008</v>
      </c>
      <c r="P12" s="14">
        <v>2</v>
      </c>
      <c r="Q12" s="14">
        <v>23006</v>
      </c>
      <c r="R12" s="14"/>
      <c r="S12" s="14">
        <v>3</v>
      </c>
      <c r="T12" s="14" cm="1">
        <f t="array" ref="T12">_xlfn.XLOOKUP($B12,阵容中转!$C$6:$C$24,_xlfn.XLOOKUP(T$4,阵容中转!$J$5:$N$5,阵容中转!$J$6:$N$24))</f>
        <v>140106</v>
      </c>
      <c r="U12" s="14">
        <v>3</v>
      </c>
      <c r="V12" s="14">
        <v>21006</v>
      </c>
      <c r="W12" s="14"/>
      <c r="X12" s="14">
        <v>3</v>
      </c>
      <c r="Y12" s="14" cm="1">
        <f t="array" ref="Y12">_xlfn.XLOOKUP($B12,阵容中转!$C$6:$C$24,_xlfn.XLOOKUP(Y$4,阵容中转!$J$5:$N$5,阵容中转!$J$6:$N$24))</f>
        <v>141018</v>
      </c>
      <c r="Z12" s="14">
        <v>4</v>
      </c>
      <c r="AA12" s="14">
        <v>21006</v>
      </c>
      <c r="AB12" s="14"/>
      <c r="AC12" s="15" t="str">
        <f t="shared" ref="AC12" si="86">$A$1&amp;_xlfn.TEXTJOIN($C$1,1,AI12,AO12,AU12,BA12,BG12)&amp;$A$2</f>
        <v>[{"CharacterType":3,"CardId":140111,"Point":0,"AttrId":22006},{"CharacterType":3,"CardId":141003,"Point":1,"AttrId":22006},{"CharacterType":3,"CardId":141008,"Point":2,"AttrId":23006},{"CharacterType":3,"CardId":140106,"Point":3,"AttrId":21006},{"CharacterType":3,"CardId":141018,"Point":4,"AttrId":21006}]</v>
      </c>
      <c r="AD12" s="10" t="str">
        <f t="shared" ref="AD12" si="87">IF(D12="","",$B$2&amp;D$6&amp;$B$2&amp;$B$1&amp;D12)</f>
        <v>"CharacterType":3</v>
      </c>
      <c r="AE12" s="10" t="str">
        <f t="shared" ref="AE12" si="88">IF(E12="","",$B$2&amp;E$6&amp;$B$2&amp;$B$1&amp;E12)</f>
        <v>"CardId":140111</v>
      </c>
      <c r="AF12" s="10" t="str">
        <f t="shared" ref="AF12" si="89">IF(F12="","",$B$2&amp;F$6&amp;$B$2&amp;$B$1&amp;F12)</f>
        <v>"Point":0</v>
      </c>
      <c r="AG12" s="10" t="str">
        <f t="shared" ref="AG12" si="90">IF(G12="","",$B$2&amp;G$6&amp;$B$2&amp;$B$1&amp;G12)</f>
        <v>"AttrId":22006</v>
      </c>
      <c r="AH12" s="10" t="str">
        <f t="shared" ref="AH12" si="91">IF(H12="","",$B$2&amp;H$6&amp;$B$2&amp;$B$1&amp;H12)</f>
        <v/>
      </c>
      <c r="AI12" s="10" t="str">
        <f t="shared" ref="AI12" si="92">IF(_xlfn.TEXTJOIN($C$1,1,AD12:AH12)="","",$A$3&amp;_xlfn.TEXTJOIN($C$1,1,AD12:AH12)&amp;$A$4)</f>
        <v>{"CharacterType":3,"CardId":140111,"Point":0,"AttrId":22006}</v>
      </c>
      <c r="AJ12" s="10" t="str">
        <f t="shared" ref="AJ12" si="93">IF(I12="","",$B$2&amp;I$6&amp;$B$2&amp;$B$1&amp;I12)</f>
        <v>"CharacterType":3</v>
      </c>
      <c r="AK12" s="10" t="str">
        <f t="shared" ref="AK12" si="94">IF(J12="","",$B$2&amp;J$6&amp;$B$2&amp;$B$1&amp;J12)</f>
        <v>"CardId":141003</v>
      </c>
      <c r="AL12" s="10" t="str">
        <f t="shared" ref="AL12" si="95">IF(K12="","",$B$2&amp;K$6&amp;$B$2&amp;$B$1&amp;K12)</f>
        <v>"Point":1</v>
      </c>
      <c r="AM12" s="10" t="str">
        <f t="shared" ref="AM12" si="96">IF(L12="","",$B$2&amp;L$6&amp;$B$2&amp;$B$1&amp;L12)</f>
        <v>"AttrId":22006</v>
      </c>
      <c r="AN12" s="10" t="str">
        <f t="shared" ref="AN12" si="97">IF(M12="","",$B$2&amp;M$6&amp;$B$2&amp;$B$1&amp;M12)</f>
        <v/>
      </c>
      <c r="AO12" s="10" t="str">
        <f t="shared" ref="AO12" si="98">IF(_xlfn.TEXTJOIN($C$1,1,AJ12:AN12)="","",$A$3&amp;_xlfn.TEXTJOIN($C$1,1,AJ12:AN12)&amp;$A$4)</f>
        <v>{"CharacterType":3,"CardId":141003,"Point":1,"AttrId":22006}</v>
      </c>
      <c r="AP12" s="10" t="str">
        <f t="shared" ref="AP12" si="99">IF(N12="","",$B$2&amp;N$6&amp;$B$2&amp;$B$1&amp;N12)</f>
        <v>"CharacterType":3</v>
      </c>
      <c r="AQ12" s="10" t="str">
        <f t="shared" ref="AQ12" si="100">IF(O12="","",$B$2&amp;O$6&amp;$B$2&amp;$B$1&amp;O12)</f>
        <v>"CardId":141008</v>
      </c>
      <c r="AR12" s="10" t="str">
        <f t="shared" ref="AR12" si="101">IF(P12="","",$B$2&amp;P$6&amp;$B$2&amp;$B$1&amp;P12)</f>
        <v>"Point":2</v>
      </c>
      <c r="AS12" s="10" t="str">
        <f t="shared" ref="AS12" si="102">IF(Q12="","",$B$2&amp;Q$6&amp;$B$2&amp;$B$1&amp;Q12)</f>
        <v>"AttrId":23006</v>
      </c>
      <c r="AT12" s="10" t="str">
        <f t="shared" ref="AT12" si="103">IF(R12="","",$B$2&amp;R$6&amp;$B$2&amp;$B$1&amp;R12)</f>
        <v/>
      </c>
      <c r="AU12" s="10" t="str">
        <f t="shared" ref="AU12" si="104">IF(_xlfn.TEXTJOIN($C$1,1,AP12:AT12)="","",$A$3&amp;_xlfn.TEXTJOIN($C$1,1,AP12:AT12)&amp;$A$4)</f>
        <v>{"CharacterType":3,"CardId":141008,"Point":2,"AttrId":23006}</v>
      </c>
      <c r="AV12" s="10" t="str">
        <f t="shared" ref="AV12" si="105">IF(S12="","",$B$2&amp;S$6&amp;$B$2&amp;$B$1&amp;S12)</f>
        <v>"CharacterType":3</v>
      </c>
      <c r="AW12" s="10" t="str">
        <f t="shared" ref="AW12" si="106">IF(T12="","",$B$2&amp;T$6&amp;$B$2&amp;$B$1&amp;T12)</f>
        <v>"CardId":140106</v>
      </c>
      <c r="AX12" s="10" t="str">
        <f t="shared" ref="AX12" si="107">IF(U12="","",$B$2&amp;U$6&amp;$B$2&amp;$B$1&amp;U12)</f>
        <v>"Point":3</v>
      </c>
      <c r="AY12" s="10" t="str">
        <f t="shared" ref="AY12" si="108">IF(V12="","",$B$2&amp;V$6&amp;$B$2&amp;$B$1&amp;V12)</f>
        <v>"AttrId":21006</v>
      </c>
      <c r="AZ12" s="10" t="str">
        <f t="shared" ref="AZ12" si="109">IF(W12="","",$B$2&amp;W$6&amp;$B$2&amp;$B$1&amp;W12)</f>
        <v/>
      </c>
      <c r="BA12" s="10" t="str">
        <f t="shared" ref="BA12" si="110">IF(_xlfn.TEXTJOIN($C$1,1,AV12:AZ12)="","",$A$3&amp;_xlfn.TEXTJOIN($C$1,1,AV12:AZ12)&amp;$A$4)</f>
        <v>{"CharacterType":3,"CardId":140106,"Point":3,"AttrId":21006}</v>
      </c>
      <c r="BB12" s="10" t="str">
        <f t="shared" ref="BB12" si="111">IF(X12="","",$B$2&amp;X$6&amp;$B$2&amp;$B$1&amp;X12)</f>
        <v>"CharacterType":3</v>
      </c>
      <c r="BC12" s="10" t="str">
        <f t="shared" ref="BC12" si="112">IF(Y12="","",$B$2&amp;Y$6&amp;$B$2&amp;$B$1&amp;Y12)</f>
        <v>"CardId":141018</v>
      </c>
      <c r="BD12" s="10" t="str">
        <f t="shared" ref="BD12" si="113">IF(Z12="","",$B$2&amp;Z$6&amp;$B$2&amp;$B$1&amp;Z12)</f>
        <v>"Point":4</v>
      </c>
      <c r="BE12" s="10" t="str">
        <f t="shared" ref="BE12" si="114">IF(AA12="","",$B$2&amp;AA$6&amp;$B$2&amp;$B$1&amp;AA12)</f>
        <v>"AttrId":21006</v>
      </c>
      <c r="BF12" s="10" t="str">
        <f t="shared" ref="BF12" si="115">IF(AB12="","",$B$2&amp;AB$6&amp;$B$2&amp;$B$1&amp;AB12)</f>
        <v/>
      </c>
      <c r="BG12" s="10" t="str">
        <f t="shared" ref="BG12" si="116">IF(_xlfn.TEXTJOIN($C$1,1,BB12:BF12)="","",$A$3&amp;_xlfn.TEXTJOIN($C$1,1,BB12:BF12)&amp;$A$4)</f>
        <v>{"CharacterType":3,"CardId":141018,"Point":4,"AttrId":21006}</v>
      </c>
    </row>
    <row r="13" spans="1:59" x14ac:dyDescent="0.15">
      <c r="A13" s="10">
        <f>4.5*10^3</f>
        <v>4500</v>
      </c>
      <c r="B13" s="10">
        <v>201</v>
      </c>
      <c r="C13" s="3" t="s">
        <v>64</v>
      </c>
      <c r="D13" s="14">
        <v>3</v>
      </c>
      <c r="E13" s="14" cm="1">
        <f t="array" ref="E13">_xlfn.XLOOKUP($B13,阵容中转!$C$6:$C$24,_xlfn.XLOOKUP(E$4,阵容中转!$J$5:$N$5,阵容中转!$J$6:$N$24))</f>
        <v>140108</v>
      </c>
      <c r="F13" s="14">
        <v>0</v>
      </c>
      <c r="G13" s="14">
        <v>22007</v>
      </c>
      <c r="H13" s="14"/>
      <c r="I13" s="14">
        <v>3</v>
      </c>
      <c r="J13" s="14" cm="1">
        <f t="array" ref="J13">_xlfn.XLOOKUP($B13,阵容中转!$C$6:$C$24,_xlfn.XLOOKUP(J$4,阵容中转!$J$5:$N$5,阵容中转!$J$6:$N$24))</f>
        <v>140101</v>
      </c>
      <c r="K13" s="14">
        <v>1</v>
      </c>
      <c r="L13" s="14">
        <v>22007</v>
      </c>
      <c r="M13" s="14"/>
      <c r="N13" s="14">
        <v>3</v>
      </c>
      <c r="O13" s="14" cm="1">
        <f t="array" ref="O13">_xlfn.XLOOKUP($B13,阵容中转!$C$6:$C$24,_xlfn.XLOOKUP(O$4,阵容中转!$J$5:$N$5,阵容中转!$J$6:$N$24))</f>
        <v>141018</v>
      </c>
      <c r="P13" s="14">
        <v>2</v>
      </c>
      <c r="Q13" s="14">
        <v>23007</v>
      </c>
      <c r="R13" s="14"/>
      <c r="S13" s="14">
        <v>3</v>
      </c>
      <c r="T13" s="14" cm="1">
        <f t="array" ref="T13">_xlfn.XLOOKUP($B13,阵容中转!$C$6:$C$24,_xlfn.XLOOKUP(T$4,阵容中转!$J$5:$N$5,阵容中转!$J$6:$N$24))</f>
        <v>140109</v>
      </c>
      <c r="U13" s="14">
        <v>3</v>
      </c>
      <c r="V13" s="14">
        <v>21007</v>
      </c>
      <c r="W13" s="14"/>
      <c r="X13" s="14">
        <v>3</v>
      </c>
      <c r="Y13" s="14" cm="1">
        <f t="array" ref="Y13">_xlfn.XLOOKUP($B13,阵容中转!$C$6:$C$24,_xlfn.XLOOKUP(Y$4,阵容中转!$J$5:$N$5,阵容中转!$J$6:$N$24))</f>
        <v>141008</v>
      </c>
      <c r="Z13" s="14">
        <v>4</v>
      </c>
      <c r="AA13" s="14">
        <v>21007</v>
      </c>
      <c r="AB13" s="14"/>
      <c r="AC13" s="15" t="str">
        <f t="shared" si="48"/>
        <v>[{"CharacterType":3,"CardId":140108,"Point":0,"AttrId":22007},{"CharacterType":3,"CardId":140101,"Point":1,"AttrId":22007},{"CharacterType":3,"CardId":141018,"Point":2,"AttrId":23007},{"CharacterType":3,"CardId":140109,"Point":3,"AttrId":21007},{"CharacterType":3,"CardId":141008,"Point":4,"AttrId":21007}]</v>
      </c>
      <c r="AD13" s="10" t="str">
        <f t="shared" si="0"/>
        <v>"CharacterType":3</v>
      </c>
      <c r="AE13" s="10" t="str">
        <f t="shared" si="49"/>
        <v>"CardId":140108</v>
      </c>
      <c r="AF13" s="10" t="str">
        <f t="shared" si="1"/>
        <v>"Point":0</v>
      </c>
      <c r="AG13" s="10" t="str">
        <f t="shared" si="2"/>
        <v>"AttrId":22007</v>
      </c>
      <c r="AH13" s="10" t="str">
        <f t="shared" si="3"/>
        <v/>
      </c>
      <c r="AI13" s="10" t="str">
        <f t="shared" si="50"/>
        <v>{"CharacterType":3,"CardId":140108,"Point":0,"AttrId":22007}</v>
      </c>
      <c r="AJ13" s="10" t="str">
        <f t="shared" si="4"/>
        <v>"CharacterType":3</v>
      </c>
      <c r="AK13" s="10" t="str">
        <f t="shared" si="5"/>
        <v>"CardId":140101</v>
      </c>
      <c r="AL13" s="10" t="str">
        <f t="shared" si="6"/>
        <v>"Point":1</v>
      </c>
      <c r="AM13" s="10" t="str">
        <f t="shared" si="7"/>
        <v>"AttrId":22007</v>
      </c>
      <c r="AN13" s="10" t="str">
        <f t="shared" si="8"/>
        <v/>
      </c>
      <c r="AO13" s="10" t="str">
        <f t="shared" si="51"/>
        <v>{"CharacterType":3,"CardId":140101,"Point":1,"AttrId":22007}</v>
      </c>
      <c r="AP13" s="10" t="str">
        <f t="shared" si="9"/>
        <v>"CharacterType":3</v>
      </c>
      <c r="AQ13" s="10" t="str">
        <f t="shared" si="10"/>
        <v>"CardId":141018</v>
      </c>
      <c r="AR13" s="10" t="str">
        <f t="shared" si="11"/>
        <v>"Point":2</v>
      </c>
      <c r="AS13" s="10" t="str">
        <f t="shared" si="12"/>
        <v>"AttrId":23007</v>
      </c>
      <c r="AT13" s="10" t="str">
        <f t="shared" si="13"/>
        <v/>
      </c>
      <c r="AU13" s="10" t="str">
        <f t="shared" si="52"/>
        <v>{"CharacterType":3,"CardId":141018,"Point":2,"AttrId":23007}</v>
      </c>
      <c r="AV13" s="10" t="str">
        <f t="shared" si="14"/>
        <v>"CharacterType":3</v>
      </c>
      <c r="AW13" s="10" t="str">
        <f t="shared" si="15"/>
        <v>"CardId":140109</v>
      </c>
      <c r="AX13" s="10" t="str">
        <f t="shared" si="16"/>
        <v>"Point":3</v>
      </c>
      <c r="AY13" s="10" t="str">
        <f t="shared" si="17"/>
        <v>"AttrId":21007</v>
      </c>
      <c r="AZ13" s="10" t="str">
        <f t="shared" si="18"/>
        <v/>
      </c>
      <c r="BA13" s="10" t="str">
        <f t="shared" si="53"/>
        <v>{"CharacterType":3,"CardId":140109,"Point":3,"AttrId":21007}</v>
      </c>
      <c r="BB13" s="10" t="str">
        <f t="shared" si="19"/>
        <v>"CharacterType":3</v>
      </c>
      <c r="BC13" s="10" t="str">
        <f t="shared" si="20"/>
        <v>"CardId":141008</v>
      </c>
      <c r="BD13" s="10" t="str">
        <f t="shared" si="21"/>
        <v>"Point":4</v>
      </c>
      <c r="BE13" s="10" t="str">
        <f t="shared" si="22"/>
        <v>"AttrId":21007</v>
      </c>
      <c r="BF13" s="10" t="str">
        <f t="shared" si="23"/>
        <v/>
      </c>
      <c r="BG13" s="10" t="str">
        <f t="shared" si="54"/>
        <v>{"CharacterType":3,"CardId":141008,"Point":4,"AttrId":21007}</v>
      </c>
    </row>
    <row r="14" spans="1:59" x14ac:dyDescent="0.15">
      <c r="A14" s="10">
        <f>4.75*10^3</f>
        <v>4750</v>
      </c>
      <c r="B14" s="10">
        <v>202</v>
      </c>
      <c r="C14" s="3" t="s">
        <v>628</v>
      </c>
      <c r="D14" s="14">
        <v>3</v>
      </c>
      <c r="E14" s="14" cm="1">
        <f t="array" ref="E14">_xlfn.XLOOKUP($B14,阵容中转!$C$6:$C$24,_xlfn.XLOOKUP(E$4,阵容中转!$J$5:$N$5,阵容中转!$J$6:$N$24))</f>
        <v>141019</v>
      </c>
      <c r="F14" s="14">
        <v>0</v>
      </c>
      <c r="G14" s="14">
        <v>22008</v>
      </c>
      <c r="H14" s="14"/>
      <c r="I14" s="14">
        <v>3</v>
      </c>
      <c r="J14" s="14" cm="1">
        <f t="array" ref="J14">_xlfn.XLOOKUP($B14,阵容中转!$C$6:$C$24,_xlfn.XLOOKUP(J$4,阵容中转!$J$5:$N$5,阵容中转!$J$6:$N$24))</f>
        <v>141003</v>
      </c>
      <c r="K14" s="14">
        <v>1</v>
      </c>
      <c r="L14" s="14">
        <v>22008</v>
      </c>
      <c r="M14" s="14"/>
      <c r="N14" s="14">
        <v>3</v>
      </c>
      <c r="O14" s="14" cm="1">
        <f t="array" ref="O14">_xlfn.XLOOKUP($B14,阵容中转!$C$6:$C$24,_xlfn.XLOOKUP(O$4,阵容中转!$J$5:$N$5,阵容中转!$J$6:$N$24))</f>
        <v>140111</v>
      </c>
      <c r="P14" s="14">
        <v>2</v>
      </c>
      <c r="Q14" s="14">
        <v>23008</v>
      </c>
      <c r="R14" s="14"/>
      <c r="S14" s="14">
        <v>3</v>
      </c>
      <c r="T14" s="14" cm="1">
        <f t="array" ref="T14">_xlfn.XLOOKUP($B14,阵容中转!$C$6:$C$24,_xlfn.XLOOKUP(T$4,阵容中转!$J$5:$N$5,阵容中转!$J$6:$N$24))</f>
        <v>141015</v>
      </c>
      <c r="U14" s="14">
        <v>3</v>
      </c>
      <c r="V14" s="14">
        <v>21008</v>
      </c>
      <c r="W14" s="14"/>
      <c r="X14" s="14">
        <v>3</v>
      </c>
      <c r="Y14" s="14" cm="1">
        <f t="array" ref="Y14">_xlfn.XLOOKUP($B14,阵容中转!$C$6:$C$24,_xlfn.XLOOKUP(Y$4,阵容中转!$J$5:$N$5,阵容中转!$J$6:$N$24))</f>
        <v>140106</v>
      </c>
      <c r="Z14" s="14">
        <v>4</v>
      </c>
      <c r="AA14" s="14">
        <v>21008</v>
      </c>
      <c r="AB14" s="14"/>
      <c r="AC14" s="15" t="str">
        <f t="shared" ref="AC14" si="117">$A$1&amp;_xlfn.TEXTJOIN($C$1,1,AI14,AO14,AU14,BA14,BG14)&amp;$A$2</f>
        <v>[{"CharacterType":3,"CardId":141019,"Point":0,"AttrId":22008},{"CharacterType":3,"CardId":141003,"Point":1,"AttrId":22008},{"CharacterType":3,"CardId":140111,"Point":2,"AttrId":23008},{"CharacterType":3,"CardId":141015,"Point":3,"AttrId":21008},{"CharacterType":3,"CardId":140106,"Point":4,"AttrId":21008}]</v>
      </c>
      <c r="AD14" s="10" t="str">
        <f t="shared" ref="AD14" si="118">IF(D14="","",$B$2&amp;D$6&amp;$B$2&amp;$B$1&amp;D14)</f>
        <v>"CharacterType":3</v>
      </c>
      <c r="AE14" s="10" t="str">
        <f t="shared" ref="AE14" si="119">IF(E14="","",$B$2&amp;E$6&amp;$B$2&amp;$B$1&amp;E14)</f>
        <v>"CardId":141019</v>
      </c>
      <c r="AF14" s="10" t="str">
        <f t="shared" ref="AF14" si="120">IF(F14="","",$B$2&amp;F$6&amp;$B$2&amp;$B$1&amp;F14)</f>
        <v>"Point":0</v>
      </c>
      <c r="AG14" s="10" t="str">
        <f t="shared" ref="AG14" si="121">IF(G14="","",$B$2&amp;G$6&amp;$B$2&amp;$B$1&amp;G14)</f>
        <v>"AttrId":22008</v>
      </c>
      <c r="AH14" s="10" t="str">
        <f t="shared" ref="AH14" si="122">IF(H14="","",$B$2&amp;H$6&amp;$B$2&amp;$B$1&amp;H14)</f>
        <v/>
      </c>
      <c r="AI14" s="10" t="str">
        <f t="shared" ref="AI14" si="123">IF(_xlfn.TEXTJOIN($C$1,1,AD14:AH14)="","",$A$3&amp;_xlfn.TEXTJOIN($C$1,1,AD14:AH14)&amp;$A$4)</f>
        <v>{"CharacterType":3,"CardId":141019,"Point":0,"AttrId":22008}</v>
      </c>
      <c r="AJ14" s="10" t="str">
        <f t="shared" ref="AJ14" si="124">IF(I14="","",$B$2&amp;I$6&amp;$B$2&amp;$B$1&amp;I14)</f>
        <v>"CharacterType":3</v>
      </c>
      <c r="AK14" s="10" t="str">
        <f t="shared" ref="AK14" si="125">IF(J14="","",$B$2&amp;J$6&amp;$B$2&amp;$B$1&amp;J14)</f>
        <v>"CardId":141003</v>
      </c>
      <c r="AL14" s="10" t="str">
        <f t="shared" ref="AL14" si="126">IF(K14="","",$B$2&amp;K$6&amp;$B$2&amp;$B$1&amp;K14)</f>
        <v>"Point":1</v>
      </c>
      <c r="AM14" s="10" t="str">
        <f t="shared" ref="AM14" si="127">IF(L14="","",$B$2&amp;L$6&amp;$B$2&amp;$B$1&amp;L14)</f>
        <v>"AttrId":22008</v>
      </c>
      <c r="AN14" s="10" t="str">
        <f t="shared" ref="AN14" si="128">IF(M14="","",$B$2&amp;M$6&amp;$B$2&amp;$B$1&amp;M14)</f>
        <v/>
      </c>
      <c r="AO14" s="10" t="str">
        <f t="shared" ref="AO14" si="129">IF(_xlfn.TEXTJOIN($C$1,1,AJ14:AN14)="","",$A$3&amp;_xlfn.TEXTJOIN($C$1,1,AJ14:AN14)&amp;$A$4)</f>
        <v>{"CharacterType":3,"CardId":141003,"Point":1,"AttrId":22008}</v>
      </c>
      <c r="AP14" s="10" t="str">
        <f t="shared" ref="AP14" si="130">IF(N14="","",$B$2&amp;N$6&amp;$B$2&amp;$B$1&amp;N14)</f>
        <v>"CharacterType":3</v>
      </c>
      <c r="AQ14" s="10" t="str">
        <f t="shared" ref="AQ14" si="131">IF(O14="","",$B$2&amp;O$6&amp;$B$2&amp;$B$1&amp;O14)</f>
        <v>"CardId":140111</v>
      </c>
      <c r="AR14" s="10" t="str">
        <f t="shared" ref="AR14" si="132">IF(P14="","",$B$2&amp;P$6&amp;$B$2&amp;$B$1&amp;P14)</f>
        <v>"Point":2</v>
      </c>
      <c r="AS14" s="10" t="str">
        <f t="shared" ref="AS14" si="133">IF(Q14="","",$B$2&amp;Q$6&amp;$B$2&amp;$B$1&amp;Q14)</f>
        <v>"AttrId":23008</v>
      </c>
      <c r="AT14" s="10" t="str">
        <f t="shared" ref="AT14" si="134">IF(R14="","",$B$2&amp;R$6&amp;$B$2&amp;$B$1&amp;R14)</f>
        <v/>
      </c>
      <c r="AU14" s="10" t="str">
        <f t="shared" ref="AU14" si="135">IF(_xlfn.TEXTJOIN($C$1,1,AP14:AT14)="","",$A$3&amp;_xlfn.TEXTJOIN($C$1,1,AP14:AT14)&amp;$A$4)</f>
        <v>{"CharacterType":3,"CardId":140111,"Point":2,"AttrId":23008}</v>
      </c>
      <c r="AV14" s="10" t="str">
        <f t="shared" ref="AV14" si="136">IF(S14="","",$B$2&amp;S$6&amp;$B$2&amp;$B$1&amp;S14)</f>
        <v>"CharacterType":3</v>
      </c>
      <c r="AW14" s="10" t="str">
        <f t="shared" ref="AW14" si="137">IF(T14="","",$B$2&amp;T$6&amp;$B$2&amp;$B$1&amp;T14)</f>
        <v>"CardId":141015</v>
      </c>
      <c r="AX14" s="10" t="str">
        <f t="shared" ref="AX14" si="138">IF(U14="","",$B$2&amp;U$6&amp;$B$2&amp;$B$1&amp;U14)</f>
        <v>"Point":3</v>
      </c>
      <c r="AY14" s="10" t="str">
        <f t="shared" ref="AY14" si="139">IF(V14="","",$B$2&amp;V$6&amp;$B$2&amp;$B$1&amp;V14)</f>
        <v>"AttrId":21008</v>
      </c>
      <c r="AZ14" s="10" t="str">
        <f t="shared" ref="AZ14" si="140">IF(W14="","",$B$2&amp;W$6&amp;$B$2&amp;$B$1&amp;W14)</f>
        <v/>
      </c>
      <c r="BA14" s="10" t="str">
        <f t="shared" ref="BA14" si="141">IF(_xlfn.TEXTJOIN($C$1,1,AV14:AZ14)="","",$A$3&amp;_xlfn.TEXTJOIN($C$1,1,AV14:AZ14)&amp;$A$4)</f>
        <v>{"CharacterType":3,"CardId":141015,"Point":3,"AttrId":21008}</v>
      </c>
      <c r="BB14" s="10" t="str">
        <f t="shared" ref="BB14" si="142">IF(X14="","",$B$2&amp;X$6&amp;$B$2&amp;$B$1&amp;X14)</f>
        <v>"CharacterType":3</v>
      </c>
      <c r="BC14" s="10" t="str">
        <f t="shared" ref="BC14" si="143">IF(Y14="","",$B$2&amp;Y$6&amp;$B$2&amp;$B$1&amp;Y14)</f>
        <v>"CardId":140106</v>
      </c>
      <c r="BD14" s="10" t="str">
        <f t="shared" ref="BD14" si="144">IF(Z14="","",$B$2&amp;Z$6&amp;$B$2&amp;$B$1&amp;Z14)</f>
        <v>"Point":4</v>
      </c>
      <c r="BE14" s="10" t="str">
        <f t="shared" ref="BE14" si="145">IF(AA14="","",$B$2&amp;AA$6&amp;$B$2&amp;$B$1&amp;AA14)</f>
        <v>"AttrId":21008</v>
      </c>
      <c r="BF14" s="10" t="str">
        <f t="shared" ref="BF14" si="146">IF(AB14="","",$B$2&amp;AB$6&amp;$B$2&amp;$B$1&amp;AB14)</f>
        <v/>
      </c>
      <c r="BG14" s="10" t="str">
        <f t="shared" ref="BG14" si="147">IF(_xlfn.TEXTJOIN($C$1,1,BB14:BF14)="","",$A$3&amp;_xlfn.TEXTJOIN($C$1,1,BB14:BF14)&amp;$A$4)</f>
        <v>{"CharacterType":3,"CardId":140106,"Point":4,"AttrId":21008}</v>
      </c>
    </row>
    <row r="15" spans="1:59" x14ac:dyDescent="0.15">
      <c r="A15" s="10">
        <f>5*10^3</f>
        <v>5000</v>
      </c>
      <c r="B15" s="10">
        <v>203</v>
      </c>
      <c r="C15" s="3" t="s">
        <v>65</v>
      </c>
      <c r="D15" s="14">
        <v>3</v>
      </c>
      <c r="E15" s="14" cm="1">
        <f t="array" ref="E15">_xlfn.XLOOKUP($B15,阵容中转!$C$6:$C$24,_xlfn.XLOOKUP(E$4,阵容中转!$J$5:$N$5,阵容中转!$J$6:$N$24))</f>
        <v>140108</v>
      </c>
      <c r="F15" s="14">
        <v>0</v>
      </c>
      <c r="G15" s="14">
        <v>22009</v>
      </c>
      <c r="H15" s="14"/>
      <c r="I15" s="14">
        <v>3</v>
      </c>
      <c r="J15" s="14" cm="1">
        <f t="array" ref="J15">_xlfn.XLOOKUP($B15,阵容中转!$C$6:$C$24,_xlfn.XLOOKUP(J$4,阵容中转!$J$5:$N$5,阵容中转!$J$6:$N$24))</f>
        <v>140101</v>
      </c>
      <c r="K15" s="14">
        <v>1</v>
      </c>
      <c r="L15" s="14">
        <v>22009</v>
      </c>
      <c r="M15" s="14"/>
      <c r="N15" s="14">
        <v>3</v>
      </c>
      <c r="O15" s="14" cm="1">
        <f t="array" ref="O15">_xlfn.XLOOKUP($B15,阵容中转!$C$6:$C$24,_xlfn.XLOOKUP(O$4,阵容中转!$J$5:$N$5,阵容中转!$J$6:$N$24))</f>
        <v>140111</v>
      </c>
      <c r="P15" s="14">
        <v>2</v>
      </c>
      <c r="Q15" s="14">
        <v>23009</v>
      </c>
      <c r="R15" s="14"/>
      <c r="S15" s="14">
        <v>3</v>
      </c>
      <c r="T15" s="14" cm="1">
        <f t="array" ref="T15">_xlfn.XLOOKUP($B15,阵容中转!$C$6:$C$24,_xlfn.XLOOKUP(T$4,阵容中转!$J$5:$N$5,阵容中转!$J$6:$N$24))</f>
        <v>141015</v>
      </c>
      <c r="U15" s="14">
        <v>3</v>
      </c>
      <c r="V15" s="14">
        <v>21009</v>
      </c>
      <c r="W15" s="14"/>
      <c r="X15" s="14">
        <v>3</v>
      </c>
      <c r="Y15" s="14" cm="1">
        <f t="array" ref="Y15">_xlfn.XLOOKUP($B15,阵容中转!$C$6:$C$24,_xlfn.XLOOKUP(Y$4,阵容中转!$J$5:$N$5,阵容中转!$J$6:$N$24))</f>
        <v>140106</v>
      </c>
      <c r="Z15" s="14">
        <v>4</v>
      </c>
      <c r="AA15" s="14">
        <v>21009</v>
      </c>
      <c r="AB15" s="14"/>
      <c r="AC15" s="15" t="str">
        <f t="shared" si="48"/>
        <v>[{"CharacterType":3,"CardId":140108,"Point":0,"AttrId":22009},{"CharacterType":3,"CardId":140101,"Point":1,"AttrId":22009},{"CharacterType":3,"CardId":140111,"Point":2,"AttrId":23009},{"CharacterType":3,"CardId":141015,"Point":3,"AttrId":21009},{"CharacterType":3,"CardId":140106,"Point":4,"AttrId":21009}]</v>
      </c>
      <c r="AD15" s="10" t="str">
        <f t="shared" si="0"/>
        <v>"CharacterType":3</v>
      </c>
      <c r="AE15" s="10" t="str">
        <f t="shared" si="49"/>
        <v>"CardId":140108</v>
      </c>
      <c r="AF15" s="10" t="str">
        <f t="shared" si="1"/>
        <v>"Point":0</v>
      </c>
      <c r="AG15" s="10" t="str">
        <f t="shared" si="2"/>
        <v>"AttrId":22009</v>
      </c>
      <c r="AH15" s="10" t="str">
        <f t="shared" si="3"/>
        <v/>
      </c>
      <c r="AI15" s="10" t="str">
        <f t="shared" si="50"/>
        <v>{"CharacterType":3,"CardId":140108,"Point":0,"AttrId":22009}</v>
      </c>
      <c r="AJ15" s="10" t="str">
        <f t="shared" si="4"/>
        <v>"CharacterType":3</v>
      </c>
      <c r="AK15" s="10" t="str">
        <f t="shared" si="5"/>
        <v>"CardId":140101</v>
      </c>
      <c r="AL15" s="10" t="str">
        <f t="shared" si="6"/>
        <v>"Point":1</v>
      </c>
      <c r="AM15" s="10" t="str">
        <f t="shared" si="7"/>
        <v>"AttrId":22009</v>
      </c>
      <c r="AN15" s="10" t="str">
        <f t="shared" si="8"/>
        <v/>
      </c>
      <c r="AO15" s="10" t="str">
        <f t="shared" si="51"/>
        <v>{"CharacterType":3,"CardId":140101,"Point":1,"AttrId":22009}</v>
      </c>
      <c r="AP15" s="10" t="str">
        <f t="shared" si="9"/>
        <v>"CharacterType":3</v>
      </c>
      <c r="AQ15" s="10" t="str">
        <f t="shared" si="10"/>
        <v>"CardId":140111</v>
      </c>
      <c r="AR15" s="10" t="str">
        <f t="shared" si="11"/>
        <v>"Point":2</v>
      </c>
      <c r="AS15" s="10" t="str">
        <f t="shared" si="12"/>
        <v>"AttrId":23009</v>
      </c>
      <c r="AT15" s="10" t="str">
        <f t="shared" si="13"/>
        <v/>
      </c>
      <c r="AU15" s="10" t="str">
        <f t="shared" si="52"/>
        <v>{"CharacterType":3,"CardId":140111,"Point":2,"AttrId":23009}</v>
      </c>
      <c r="AV15" s="10" t="str">
        <f t="shared" si="14"/>
        <v>"CharacterType":3</v>
      </c>
      <c r="AW15" s="10" t="str">
        <f t="shared" si="15"/>
        <v>"CardId":141015</v>
      </c>
      <c r="AX15" s="10" t="str">
        <f t="shared" si="16"/>
        <v>"Point":3</v>
      </c>
      <c r="AY15" s="10" t="str">
        <f t="shared" si="17"/>
        <v>"AttrId":21009</v>
      </c>
      <c r="AZ15" s="10" t="str">
        <f t="shared" si="18"/>
        <v/>
      </c>
      <c r="BA15" s="10" t="str">
        <f t="shared" si="53"/>
        <v>{"CharacterType":3,"CardId":141015,"Point":3,"AttrId":21009}</v>
      </c>
      <c r="BB15" s="10" t="str">
        <f t="shared" si="19"/>
        <v>"CharacterType":3</v>
      </c>
      <c r="BC15" s="10" t="str">
        <f t="shared" si="20"/>
        <v>"CardId":140106</v>
      </c>
      <c r="BD15" s="10" t="str">
        <f t="shared" si="21"/>
        <v>"Point":4</v>
      </c>
      <c r="BE15" s="10" t="str">
        <f t="shared" si="22"/>
        <v>"AttrId":21009</v>
      </c>
      <c r="BF15" s="10" t="str">
        <f t="shared" si="23"/>
        <v/>
      </c>
      <c r="BG15" s="10" t="str">
        <f t="shared" si="54"/>
        <v>{"CharacterType":3,"CardId":140106,"Point":4,"AttrId":21009}</v>
      </c>
    </row>
    <row r="16" spans="1:59" x14ac:dyDescent="0.15">
      <c r="A16" s="10">
        <f>5.5*10^3</f>
        <v>5500</v>
      </c>
      <c r="B16" s="10">
        <v>204</v>
      </c>
      <c r="C16" s="3" t="s">
        <v>625</v>
      </c>
      <c r="D16" s="14">
        <v>3</v>
      </c>
      <c r="E16" s="14" cm="1">
        <f t="array" ref="E16">_xlfn.XLOOKUP($B16,阵容中转!$C$6:$C$24,_xlfn.XLOOKUP(E$4,阵容中转!$J$5:$N$5,阵容中转!$J$6:$N$24))</f>
        <v>141019</v>
      </c>
      <c r="F16" s="14">
        <v>0</v>
      </c>
      <c r="G16" s="14">
        <v>22010</v>
      </c>
      <c r="H16" s="14"/>
      <c r="I16" s="14">
        <v>3</v>
      </c>
      <c r="J16" s="14" cm="1">
        <f t="array" ref="J16">_xlfn.XLOOKUP($B16,阵容中转!$C$6:$C$24,_xlfn.XLOOKUP(J$4,阵容中转!$J$5:$N$5,阵容中转!$J$6:$N$24))</f>
        <v>141003</v>
      </c>
      <c r="K16" s="14">
        <v>1</v>
      </c>
      <c r="L16" s="14">
        <v>22010</v>
      </c>
      <c r="M16" s="14"/>
      <c r="N16" s="14">
        <v>3</v>
      </c>
      <c r="O16" s="14" cm="1">
        <f t="array" ref="O16">_xlfn.XLOOKUP($B16,阵容中转!$C$6:$C$24,_xlfn.XLOOKUP(O$4,阵容中转!$J$5:$N$5,阵容中转!$J$6:$N$24))</f>
        <v>141018</v>
      </c>
      <c r="P16" s="14">
        <v>2</v>
      </c>
      <c r="Q16" s="14">
        <v>23010</v>
      </c>
      <c r="R16" s="14"/>
      <c r="S16" s="14">
        <v>3</v>
      </c>
      <c r="T16" s="14" cm="1">
        <f t="array" ref="T16">_xlfn.XLOOKUP($B16,阵容中转!$C$6:$C$24,_xlfn.XLOOKUP(T$4,阵容中转!$J$5:$N$5,阵容中转!$J$6:$N$24))</f>
        <v>140109</v>
      </c>
      <c r="U16" s="14">
        <v>3</v>
      </c>
      <c r="V16" s="14">
        <v>21010</v>
      </c>
      <c r="W16" s="14"/>
      <c r="X16" s="14">
        <v>3</v>
      </c>
      <c r="Y16" s="14" cm="1">
        <f t="array" ref="Y16">_xlfn.XLOOKUP($B16,阵容中转!$C$6:$C$24,_xlfn.XLOOKUP(Y$4,阵容中转!$J$5:$N$5,阵容中转!$J$6:$N$24))</f>
        <v>141008</v>
      </c>
      <c r="Z16" s="14">
        <v>4</v>
      </c>
      <c r="AA16" s="14">
        <v>21010</v>
      </c>
      <c r="AB16" s="14"/>
      <c r="AC16" s="15" t="str">
        <f t="shared" si="48"/>
        <v>[{"CharacterType":3,"CardId":141019,"Point":0,"AttrId":22010},{"CharacterType":3,"CardId":141003,"Point":1,"AttrId":22010},{"CharacterType":3,"CardId":141018,"Point":2,"AttrId":23010},{"CharacterType":3,"CardId":140109,"Point":3,"AttrId":21010},{"CharacterType":3,"CardId":141008,"Point":4,"AttrId":21010}]</v>
      </c>
      <c r="AD16" s="10" t="str">
        <f t="shared" si="0"/>
        <v>"CharacterType":3</v>
      </c>
      <c r="AE16" s="10" t="str">
        <f t="shared" si="49"/>
        <v>"CardId":141019</v>
      </c>
      <c r="AF16" s="10" t="str">
        <f t="shared" si="1"/>
        <v>"Point":0</v>
      </c>
      <c r="AG16" s="10" t="str">
        <f t="shared" si="2"/>
        <v>"AttrId":22010</v>
      </c>
      <c r="AH16" s="10" t="str">
        <f t="shared" si="3"/>
        <v/>
      </c>
      <c r="AI16" s="10" t="str">
        <f t="shared" si="50"/>
        <v>{"CharacterType":3,"CardId":141019,"Point":0,"AttrId":22010}</v>
      </c>
      <c r="AJ16" s="10" t="str">
        <f t="shared" si="4"/>
        <v>"CharacterType":3</v>
      </c>
      <c r="AK16" s="10" t="str">
        <f t="shared" si="5"/>
        <v>"CardId":141003</v>
      </c>
      <c r="AL16" s="10" t="str">
        <f t="shared" si="6"/>
        <v>"Point":1</v>
      </c>
      <c r="AM16" s="10" t="str">
        <f t="shared" si="7"/>
        <v>"AttrId":22010</v>
      </c>
      <c r="AN16" s="10" t="str">
        <f t="shared" si="8"/>
        <v/>
      </c>
      <c r="AO16" s="10" t="str">
        <f t="shared" si="51"/>
        <v>{"CharacterType":3,"CardId":141003,"Point":1,"AttrId":22010}</v>
      </c>
      <c r="AP16" s="10" t="str">
        <f t="shared" si="9"/>
        <v>"CharacterType":3</v>
      </c>
      <c r="AQ16" s="10" t="str">
        <f t="shared" si="10"/>
        <v>"CardId":141018</v>
      </c>
      <c r="AR16" s="10" t="str">
        <f t="shared" si="11"/>
        <v>"Point":2</v>
      </c>
      <c r="AS16" s="10" t="str">
        <f t="shared" si="12"/>
        <v>"AttrId":23010</v>
      </c>
      <c r="AT16" s="10" t="str">
        <f t="shared" si="13"/>
        <v/>
      </c>
      <c r="AU16" s="10" t="str">
        <f t="shared" si="52"/>
        <v>{"CharacterType":3,"CardId":141018,"Point":2,"AttrId":23010}</v>
      </c>
      <c r="AV16" s="10" t="str">
        <f t="shared" si="14"/>
        <v>"CharacterType":3</v>
      </c>
      <c r="AW16" s="10" t="str">
        <f t="shared" si="15"/>
        <v>"CardId":140109</v>
      </c>
      <c r="AX16" s="10" t="str">
        <f t="shared" si="16"/>
        <v>"Point":3</v>
      </c>
      <c r="AY16" s="10" t="str">
        <f t="shared" si="17"/>
        <v>"AttrId":21010</v>
      </c>
      <c r="AZ16" s="10" t="str">
        <f t="shared" si="18"/>
        <v/>
      </c>
      <c r="BA16" s="10" t="str">
        <f t="shared" si="53"/>
        <v>{"CharacterType":3,"CardId":140109,"Point":3,"AttrId":21010}</v>
      </c>
      <c r="BB16" s="10" t="str">
        <f t="shared" si="19"/>
        <v>"CharacterType":3</v>
      </c>
      <c r="BC16" s="10" t="str">
        <f t="shared" si="20"/>
        <v>"CardId":141008</v>
      </c>
      <c r="BD16" s="10" t="str">
        <f t="shared" si="21"/>
        <v>"Point":4</v>
      </c>
      <c r="BE16" s="10" t="str">
        <f t="shared" si="22"/>
        <v>"AttrId":21010</v>
      </c>
      <c r="BF16" s="10" t="str">
        <f t="shared" si="23"/>
        <v/>
      </c>
      <c r="BG16" s="10" t="str">
        <f t="shared" si="54"/>
        <v>{"CharacterType":3,"CardId":141008,"Point":4,"AttrId":21010}</v>
      </c>
    </row>
    <row r="17" spans="1:59" x14ac:dyDescent="0.15">
      <c r="A17" s="10">
        <f>6*10^3</f>
        <v>6000</v>
      </c>
      <c r="B17" s="10">
        <v>205</v>
      </c>
      <c r="C17" s="3" t="s">
        <v>626</v>
      </c>
      <c r="D17" s="14">
        <v>3</v>
      </c>
      <c r="E17" s="14" cm="1">
        <f t="array" ref="E17">_xlfn.XLOOKUP($B17,阵容中转!$C$6:$C$24,_xlfn.XLOOKUP(E$4,阵容中转!$J$5:$N$5,阵容中转!$J$6:$N$24))</f>
        <v>140111</v>
      </c>
      <c r="F17" s="14">
        <v>0</v>
      </c>
      <c r="G17" s="14">
        <v>22011</v>
      </c>
      <c r="H17" s="14"/>
      <c r="I17" s="14">
        <v>3</v>
      </c>
      <c r="J17" s="14" cm="1">
        <f t="array" ref="J17">_xlfn.XLOOKUP($B17,阵容中转!$C$6:$C$24,_xlfn.XLOOKUP(J$4,阵容中转!$J$5:$N$5,阵容中转!$J$6:$N$24))</f>
        <v>141015</v>
      </c>
      <c r="K17" s="14">
        <v>1</v>
      </c>
      <c r="L17" s="14">
        <v>22011</v>
      </c>
      <c r="M17" s="14"/>
      <c r="N17" s="14">
        <v>3</v>
      </c>
      <c r="O17" s="14" cm="1">
        <f t="array" ref="O17">_xlfn.XLOOKUP($B17,阵容中转!$C$6:$C$24,_xlfn.XLOOKUP(O$4,阵容中转!$J$5:$N$5,阵容中转!$J$6:$N$24))</f>
        <v>141018</v>
      </c>
      <c r="P17" s="14">
        <v>2</v>
      </c>
      <c r="Q17" s="14">
        <v>23011</v>
      </c>
      <c r="R17" s="14"/>
      <c r="S17" s="14">
        <v>3</v>
      </c>
      <c r="T17" s="14" cm="1">
        <f t="array" ref="T17">_xlfn.XLOOKUP($B17,阵容中转!$C$6:$C$24,_xlfn.XLOOKUP(T$4,阵容中转!$J$5:$N$5,阵容中转!$J$6:$N$24))</f>
        <v>140109</v>
      </c>
      <c r="U17" s="14">
        <v>3</v>
      </c>
      <c r="V17" s="14">
        <v>21011</v>
      </c>
      <c r="W17" s="14"/>
      <c r="X17" s="14">
        <v>3</v>
      </c>
      <c r="Y17" s="14" cm="1">
        <f t="array" ref="Y17">_xlfn.XLOOKUP($B17,阵容中转!$C$6:$C$24,_xlfn.XLOOKUP(Y$4,阵容中转!$J$5:$N$5,阵容中转!$J$6:$N$24))</f>
        <v>141008</v>
      </c>
      <c r="Z17" s="14">
        <v>4</v>
      </c>
      <c r="AA17" s="14">
        <v>21011</v>
      </c>
      <c r="AB17" s="14"/>
      <c r="AC17" s="15" t="str">
        <f t="shared" ref="AC17" si="148">$A$1&amp;_xlfn.TEXTJOIN($C$1,1,AI17,AO17,AU17,BA17,BG17)&amp;$A$2</f>
        <v>[{"CharacterType":3,"CardId":140111,"Point":0,"AttrId":22011},{"CharacterType":3,"CardId":141015,"Point":1,"AttrId":22011},{"CharacterType":3,"CardId":141018,"Point":2,"AttrId":23011},{"CharacterType":3,"CardId":140109,"Point":3,"AttrId":21011},{"CharacterType":3,"CardId":141008,"Point":4,"AttrId":21011}]</v>
      </c>
      <c r="AD17" s="10" t="str">
        <f t="shared" ref="AD17" si="149">IF(D17="","",$B$2&amp;D$6&amp;$B$2&amp;$B$1&amp;D17)</f>
        <v>"CharacterType":3</v>
      </c>
      <c r="AE17" s="10" t="str">
        <f t="shared" ref="AE17" si="150">IF(E17="","",$B$2&amp;E$6&amp;$B$2&amp;$B$1&amp;E17)</f>
        <v>"CardId":140111</v>
      </c>
      <c r="AF17" s="10" t="str">
        <f t="shared" ref="AF17" si="151">IF(F17="","",$B$2&amp;F$6&amp;$B$2&amp;$B$1&amp;F17)</f>
        <v>"Point":0</v>
      </c>
      <c r="AG17" s="10" t="str">
        <f t="shared" ref="AG17" si="152">IF(G17="","",$B$2&amp;G$6&amp;$B$2&amp;$B$1&amp;G17)</f>
        <v>"AttrId":22011</v>
      </c>
      <c r="AH17" s="10" t="str">
        <f t="shared" ref="AH17" si="153">IF(H17="","",$B$2&amp;H$6&amp;$B$2&amp;$B$1&amp;H17)</f>
        <v/>
      </c>
      <c r="AI17" s="10" t="str">
        <f t="shared" ref="AI17" si="154">IF(_xlfn.TEXTJOIN($C$1,1,AD17:AH17)="","",$A$3&amp;_xlfn.TEXTJOIN($C$1,1,AD17:AH17)&amp;$A$4)</f>
        <v>{"CharacterType":3,"CardId":140111,"Point":0,"AttrId":22011}</v>
      </c>
      <c r="AJ17" s="10" t="str">
        <f t="shared" ref="AJ17" si="155">IF(I17="","",$B$2&amp;I$6&amp;$B$2&amp;$B$1&amp;I17)</f>
        <v>"CharacterType":3</v>
      </c>
      <c r="AK17" s="10" t="str">
        <f t="shared" ref="AK17" si="156">IF(J17="","",$B$2&amp;J$6&amp;$B$2&amp;$B$1&amp;J17)</f>
        <v>"CardId":141015</v>
      </c>
      <c r="AL17" s="10" t="str">
        <f t="shared" ref="AL17" si="157">IF(K17="","",$B$2&amp;K$6&amp;$B$2&amp;$B$1&amp;K17)</f>
        <v>"Point":1</v>
      </c>
      <c r="AM17" s="10" t="str">
        <f t="shared" ref="AM17" si="158">IF(L17="","",$B$2&amp;L$6&amp;$B$2&amp;$B$1&amp;L17)</f>
        <v>"AttrId":22011</v>
      </c>
      <c r="AN17" s="10" t="str">
        <f t="shared" ref="AN17" si="159">IF(M17="","",$B$2&amp;M$6&amp;$B$2&amp;$B$1&amp;M17)</f>
        <v/>
      </c>
      <c r="AO17" s="10" t="str">
        <f t="shared" ref="AO17" si="160">IF(_xlfn.TEXTJOIN($C$1,1,AJ17:AN17)="","",$A$3&amp;_xlfn.TEXTJOIN($C$1,1,AJ17:AN17)&amp;$A$4)</f>
        <v>{"CharacterType":3,"CardId":141015,"Point":1,"AttrId":22011}</v>
      </c>
      <c r="AP17" s="10" t="str">
        <f t="shared" ref="AP17" si="161">IF(N17="","",$B$2&amp;N$6&amp;$B$2&amp;$B$1&amp;N17)</f>
        <v>"CharacterType":3</v>
      </c>
      <c r="AQ17" s="10" t="str">
        <f t="shared" ref="AQ17" si="162">IF(O17="","",$B$2&amp;O$6&amp;$B$2&amp;$B$1&amp;O17)</f>
        <v>"CardId":141018</v>
      </c>
      <c r="AR17" s="10" t="str">
        <f t="shared" ref="AR17" si="163">IF(P17="","",$B$2&amp;P$6&amp;$B$2&amp;$B$1&amp;P17)</f>
        <v>"Point":2</v>
      </c>
      <c r="AS17" s="10" t="str">
        <f t="shared" ref="AS17" si="164">IF(Q17="","",$B$2&amp;Q$6&amp;$B$2&amp;$B$1&amp;Q17)</f>
        <v>"AttrId":23011</v>
      </c>
      <c r="AT17" s="10" t="str">
        <f t="shared" ref="AT17" si="165">IF(R17="","",$B$2&amp;R$6&amp;$B$2&amp;$B$1&amp;R17)</f>
        <v/>
      </c>
      <c r="AU17" s="10" t="str">
        <f t="shared" ref="AU17" si="166">IF(_xlfn.TEXTJOIN($C$1,1,AP17:AT17)="","",$A$3&amp;_xlfn.TEXTJOIN($C$1,1,AP17:AT17)&amp;$A$4)</f>
        <v>{"CharacterType":3,"CardId":141018,"Point":2,"AttrId":23011}</v>
      </c>
      <c r="AV17" s="10" t="str">
        <f t="shared" ref="AV17" si="167">IF(S17="","",$B$2&amp;S$6&amp;$B$2&amp;$B$1&amp;S17)</f>
        <v>"CharacterType":3</v>
      </c>
      <c r="AW17" s="10" t="str">
        <f t="shared" ref="AW17" si="168">IF(T17="","",$B$2&amp;T$6&amp;$B$2&amp;$B$1&amp;T17)</f>
        <v>"CardId":140109</v>
      </c>
      <c r="AX17" s="10" t="str">
        <f t="shared" ref="AX17" si="169">IF(U17="","",$B$2&amp;U$6&amp;$B$2&amp;$B$1&amp;U17)</f>
        <v>"Point":3</v>
      </c>
      <c r="AY17" s="10" t="str">
        <f t="shared" ref="AY17" si="170">IF(V17="","",$B$2&amp;V$6&amp;$B$2&amp;$B$1&amp;V17)</f>
        <v>"AttrId":21011</v>
      </c>
      <c r="AZ17" s="10" t="str">
        <f t="shared" ref="AZ17" si="171">IF(W17="","",$B$2&amp;W$6&amp;$B$2&amp;$B$1&amp;W17)</f>
        <v/>
      </c>
      <c r="BA17" s="10" t="str">
        <f t="shared" ref="BA17" si="172">IF(_xlfn.TEXTJOIN($C$1,1,AV17:AZ17)="","",$A$3&amp;_xlfn.TEXTJOIN($C$1,1,AV17:AZ17)&amp;$A$4)</f>
        <v>{"CharacterType":3,"CardId":140109,"Point":3,"AttrId":21011}</v>
      </c>
      <c r="BB17" s="10" t="str">
        <f t="shared" ref="BB17" si="173">IF(X17="","",$B$2&amp;X$6&amp;$B$2&amp;$B$1&amp;X17)</f>
        <v>"CharacterType":3</v>
      </c>
      <c r="BC17" s="10" t="str">
        <f t="shared" ref="BC17" si="174">IF(Y17="","",$B$2&amp;Y$6&amp;$B$2&amp;$B$1&amp;Y17)</f>
        <v>"CardId":141008</v>
      </c>
      <c r="BD17" s="10" t="str">
        <f t="shared" ref="BD17" si="175">IF(Z17="","",$B$2&amp;Z$6&amp;$B$2&amp;$B$1&amp;Z17)</f>
        <v>"Point":4</v>
      </c>
      <c r="BE17" s="10" t="str">
        <f t="shared" ref="BE17" si="176">IF(AA17="","",$B$2&amp;AA$6&amp;$B$2&amp;$B$1&amp;AA17)</f>
        <v>"AttrId":21011</v>
      </c>
      <c r="BF17" s="10" t="str">
        <f t="shared" ref="BF17" si="177">IF(AB17="","",$B$2&amp;AB$6&amp;$B$2&amp;$B$1&amp;AB17)</f>
        <v/>
      </c>
      <c r="BG17" s="10" t="str">
        <f t="shared" ref="BG17" si="178">IF(_xlfn.TEXTJOIN($C$1,1,BB17:BF17)="","",$A$3&amp;_xlfn.TEXTJOIN($C$1,1,BB17:BF17)&amp;$A$4)</f>
        <v>{"CharacterType":3,"CardId":141008,"Point":4,"AttrId":21011}</v>
      </c>
    </row>
    <row r="18" spans="1:59" x14ac:dyDescent="0.15">
      <c r="A18" s="10">
        <f>A15*1.5</f>
        <v>7500</v>
      </c>
      <c r="B18" s="10">
        <v>206</v>
      </c>
      <c r="C18" s="3" t="s">
        <v>66</v>
      </c>
      <c r="D18" s="14">
        <v>3</v>
      </c>
      <c r="E18" s="14" cm="1">
        <f t="array" ref="E18">_xlfn.XLOOKUP($B18,阵容中转!$C$6:$C$24,_xlfn.XLOOKUP(E$4,阵容中转!$J$5:$N$5,阵容中转!$J$6:$N$24))</f>
        <v>141018</v>
      </c>
      <c r="F18" s="14">
        <v>0</v>
      </c>
      <c r="G18" s="14">
        <v>22012</v>
      </c>
      <c r="H18" s="14"/>
      <c r="I18" s="14">
        <v>3</v>
      </c>
      <c r="J18" s="14" cm="1">
        <f t="array" ref="J18">_xlfn.XLOOKUP($B18,阵容中转!$C$6:$C$24,_xlfn.XLOOKUP(J$4,阵容中转!$J$5:$N$5,阵容中转!$J$6:$N$24))</f>
        <v>140109</v>
      </c>
      <c r="K18" s="14">
        <v>1</v>
      </c>
      <c r="L18" s="14">
        <v>22012</v>
      </c>
      <c r="M18" s="14"/>
      <c r="N18" s="14">
        <v>3</v>
      </c>
      <c r="O18" s="14" cm="1">
        <f t="array" ref="O18">_xlfn.XLOOKUP($B18,阵容中转!$C$6:$C$24,_xlfn.XLOOKUP(O$4,阵容中转!$J$5:$N$5,阵容中转!$J$6:$N$24))</f>
        <v>140111</v>
      </c>
      <c r="P18" s="14">
        <v>2</v>
      </c>
      <c r="Q18" s="14">
        <v>23012</v>
      </c>
      <c r="R18" s="14"/>
      <c r="S18" s="14">
        <v>3</v>
      </c>
      <c r="T18" s="14" cm="1">
        <f t="array" ref="T18">_xlfn.XLOOKUP($B18,阵容中转!$C$6:$C$24,_xlfn.XLOOKUP(T$4,阵容中转!$J$5:$N$5,阵容中转!$J$6:$N$24))</f>
        <v>141015</v>
      </c>
      <c r="U18" s="14">
        <v>3</v>
      </c>
      <c r="V18" s="14">
        <v>21012</v>
      </c>
      <c r="W18" s="14"/>
      <c r="X18" s="14">
        <v>3</v>
      </c>
      <c r="Y18" s="14" cm="1">
        <f t="array" ref="Y18">_xlfn.XLOOKUP($B18,阵容中转!$C$6:$C$24,_xlfn.XLOOKUP(Y$4,阵容中转!$J$5:$N$5,阵容中转!$J$6:$N$24))</f>
        <v>140106</v>
      </c>
      <c r="Z18" s="14">
        <v>4</v>
      </c>
      <c r="AA18" s="14">
        <v>21012</v>
      </c>
      <c r="AB18" s="14"/>
      <c r="AC18" s="15" t="str">
        <f t="shared" si="48"/>
        <v>[{"CharacterType":3,"CardId":141018,"Point":0,"AttrId":22012},{"CharacterType":3,"CardId":140109,"Point":1,"AttrId":22012},{"CharacterType":3,"CardId":140111,"Point":2,"AttrId":23012},{"CharacterType":3,"CardId":141015,"Point":3,"AttrId":21012},{"CharacterType":3,"CardId":140106,"Point":4,"AttrId":21012}]</v>
      </c>
      <c r="AD18" s="10" t="str">
        <f t="shared" si="0"/>
        <v>"CharacterType":3</v>
      </c>
      <c r="AE18" s="10" t="str">
        <f t="shared" si="49"/>
        <v>"CardId":141018</v>
      </c>
      <c r="AF18" s="10" t="str">
        <f t="shared" si="1"/>
        <v>"Point":0</v>
      </c>
      <c r="AG18" s="10" t="str">
        <f t="shared" si="2"/>
        <v>"AttrId":22012</v>
      </c>
      <c r="AH18" s="10" t="str">
        <f t="shared" si="3"/>
        <v/>
      </c>
      <c r="AI18" s="10" t="str">
        <f t="shared" si="50"/>
        <v>{"CharacterType":3,"CardId":141018,"Point":0,"AttrId":22012}</v>
      </c>
      <c r="AJ18" s="10" t="str">
        <f t="shared" si="4"/>
        <v>"CharacterType":3</v>
      </c>
      <c r="AK18" s="10" t="str">
        <f t="shared" si="5"/>
        <v>"CardId":140109</v>
      </c>
      <c r="AL18" s="10" t="str">
        <f t="shared" si="6"/>
        <v>"Point":1</v>
      </c>
      <c r="AM18" s="10" t="str">
        <f t="shared" si="7"/>
        <v>"AttrId":22012</v>
      </c>
      <c r="AN18" s="10" t="str">
        <f t="shared" si="8"/>
        <v/>
      </c>
      <c r="AO18" s="10" t="str">
        <f t="shared" si="51"/>
        <v>{"CharacterType":3,"CardId":140109,"Point":1,"AttrId":22012}</v>
      </c>
      <c r="AP18" s="10" t="str">
        <f t="shared" si="9"/>
        <v>"CharacterType":3</v>
      </c>
      <c r="AQ18" s="10" t="str">
        <f t="shared" si="10"/>
        <v>"CardId":140111</v>
      </c>
      <c r="AR18" s="10" t="str">
        <f t="shared" si="11"/>
        <v>"Point":2</v>
      </c>
      <c r="AS18" s="10" t="str">
        <f t="shared" si="12"/>
        <v>"AttrId":23012</v>
      </c>
      <c r="AT18" s="10" t="str">
        <f t="shared" si="13"/>
        <v/>
      </c>
      <c r="AU18" s="10" t="str">
        <f t="shared" si="52"/>
        <v>{"CharacterType":3,"CardId":140111,"Point":2,"AttrId":23012}</v>
      </c>
      <c r="AV18" s="10" t="str">
        <f t="shared" si="14"/>
        <v>"CharacterType":3</v>
      </c>
      <c r="AW18" s="10" t="str">
        <f t="shared" si="15"/>
        <v>"CardId":141015</v>
      </c>
      <c r="AX18" s="10" t="str">
        <f t="shared" si="16"/>
        <v>"Point":3</v>
      </c>
      <c r="AY18" s="10" t="str">
        <f t="shared" si="17"/>
        <v>"AttrId":21012</v>
      </c>
      <c r="AZ18" s="10" t="str">
        <f t="shared" si="18"/>
        <v/>
      </c>
      <c r="BA18" s="10" t="str">
        <f t="shared" si="53"/>
        <v>{"CharacterType":3,"CardId":141015,"Point":3,"AttrId":21012}</v>
      </c>
      <c r="BB18" s="10" t="str">
        <f t="shared" si="19"/>
        <v>"CharacterType":3</v>
      </c>
      <c r="BC18" s="10" t="str">
        <f t="shared" si="20"/>
        <v>"CardId":140106</v>
      </c>
      <c r="BD18" s="10" t="str">
        <f t="shared" si="21"/>
        <v>"Point":4</v>
      </c>
      <c r="BE18" s="10" t="str">
        <f t="shared" si="22"/>
        <v>"AttrId":21012</v>
      </c>
      <c r="BF18" s="10" t="str">
        <f t="shared" si="23"/>
        <v/>
      </c>
      <c r="BG18" s="10" t="str">
        <f t="shared" si="54"/>
        <v>{"CharacterType":3,"CardId":140106,"Point":4,"AttrId":21012}</v>
      </c>
    </row>
    <row r="19" spans="1:59" x14ac:dyDescent="0.15">
      <c r="A19" s="10">
        <f>A18*1.5</f>
        <v>11250</v>
      </c>
      <c r="B19" s="10">
        <v>207</v>
      </c>
      <c r="C19" s="3" t="s">
        <v>67</v>
      </c>
      <c r="D19" s="14">
        <v>3</v>
      </c>
      <c r="E19" s="14" cm="1">
        <f t="array" ref="E19">_xlfn.XLOOKUP($B19,阵容中转!$C$6:$C$24,_xlfn.XLOOKUP(E$4,阵容中转!$J$5:$N$5,阵容中转!$J$6:$N$24))</f>
        <v>141019</v>
      </c>
      <c r="F19" s="14">
        <v>0</v>
      </c>
      <c r="G19" s="14">
        <v>22013</v>
      </c>
      <c r="H19" s="14"/>
      <c r="I19" s="14">
        <v>3</v>
      </c>
      <c r="J19" s="14" cm="1">
        <f t="array" ref="J19">_xlfn.XLOOKUP($B19,阵容中转!$C$6:$C$24,_xlfn.XLOOKUP(J$4,阵容中转!$J$5:$N$5,阵容中转!$J$6:$N$24))</f>
        <v>140101</v>
      </c>
      <c r="K19" s="14">
        <v>1</v>
      </c>
      <c r="L19" s="14">
        <v>22013</v>
      </c>
      <c r="M19" s="14"/>
      <c r="N19" s="14">
        <v>3</v>
      </c>
      <c r="O19" s="14" cm="1">
        <f t="array" ref="O19">_xlfn.XLOOKUP($B19,阵容中转!$C$6:$C$24,_xlfn.XLOOKUP(O$4,阵容中转!$J$5:$N$5,阵容中转!$J$6:$N$24))</f>
        <v>140111</v>
      </c>
      <c r="P19" s="14">
        <v>2</v>
      </c>
      <c r="Q19" s="14">
        <v>23013</v>
      </c>
      <c r="R19" s="14"/>
      <c r="S19" s="14">
        <v>3</v>
      </c>
      <c r="T19" s="14" cm="1">
        <f t="array" ref="T19">_xlfn.XLOOKUP($B19,阵容中转!$C$6:$C$24,_xlfn.XLOOKUP(T$4,阵容中转!$J$5:$N$5,阵容中转!$J$6:$N$24))</f>
        <v>141015</v>
      </c>
      <c r="U19" s="14">
        <v>3</v>
      </c>
      <c r="V19" s="14">
        <v>21013</v>
      </c>
      <c r="W19" s="14"/>
      <c r="X19" s="14">
        <v>3</v>
      </c>
      <c r="Y19" s="14" cm="1">
        <f t="array" ref="Y19">_xlfn.XLOOKUP($B19,阵容中转!$C$6:$C$24,_xlfn.XLOOKUP(Y$4,阵容中转!$J$5:$N$5,阵容中转!$J$6:$N$24))</f>
        <v>140106</v>
      </c>
      <c r="Z19" s="14">
        <v>4</v>
      </c>
      <c r="AA19" s="14">
        <v>21013</v>
      </c>
      <c r="AB19" s="14"/>
      <c r="AC19" s="15" t="str">
        <f t="shared" si="48"/>
        <v>[{"CharacterType":3,"CardId":141019,"Point":0,"AttrId":22013},{"CharacterType":3,"CardId":140101,"Point":1,"AttrId":22013},{"CharacterType":3,"CardId":140111,"Point":2,"AttrId":23013},{"CharacterType":3,"CardId":141015,"Point":3,"AttrId":21013},{"CharacterType":3,"CardId":140106,"Point":4,"AttrId":21013}]</v>
      </c>
      <c r="AD19" s="10" t="str">
        <f t="shared" si="0"/>
        <v>"CharacterType":3</v>
      </c>
      <c r="AE19" s="10" t="str">
        <f t="shared" si="49"/>
        <v>"CardId":141019</v>
      </c>
      <c r="AF19" s="10" t="str">
        <f t="shared" si="1"/>
        <v>"Point":0</v>
      </c>
      <c r="AG19" s="10" t="str">
        <f t="shared" si="2"/>
        <v>"AttrId":22013</v>
      </c>
      <c r="AH19" s="10" t="str">
        <f t="shared" si="3"/>
        <v/>
      </c>
      <c r="AI19" s="10" t="str">
        <f t="shared" si="50"/>
        <v>{"CharacterType":3,"CardId":141019,"Point":0,"AttrId":22013}</v>
      </c>
      <c r="AJ19" s="10" t="str">
        <f t="shared" si="4"/>
        <v>"CharacterType":3</v>
      </c>
      <c r="AK19" s="10" t="str">
        <f t="shared" si="5"/>
        <v>"CardId":140101</v>
      </c>
      <c r="AL19" s="10" t="str">
        <f t="shared" si="6"/>
        <v>"Point":1</v>
      </c>
      <c r="AM19" s="10" t="str">
        <f t="shared" si="7"/>
        <v>"AttrId":22013</v>
      </c>
      <c r="AN19" s="10" t="str">
        <f t="shared" si="8"/>
        <v/>
      </c>
      <c r="AO19" s="10" t="str">
        <f t="shared" si="51"/>
        <v>{"CharacterType":3,"CardId":140101,"Point":1,"AttrId":22013}</v>
      </c>
      <c r="AP19" s="10" t="str">
        <f t="shared" si="9"/>
        <v>"CharacterType":3</v>
      </c>
      <c r="AQ19" s="10" t="str">
        <f t="shared" si="10"/>
        <v>"CardId":140111</v>
      </c>
      <c r="AR19" s="10" t="str">
        <f t="shared" si="11"/>
        <v>"Point":2</v>
      </c>
      <c r="AS19" s="10" t="str">
        <f t="shared" si="12"/>
        <v>"AttrId":23013</v>
      </c>
      <c r="AT19" s="10" t="str">
        <f t="shared" si="13"/>
        <v/>
      </c>
      <c r="AU19" s="10" t="str">
        <f t="shared" si="52"/>
        <v>{"CharacterType":3,"CardId":140111,"Point":2,"AttrId":23013}</v>
      </c>
      <c r="AV19" s="10" t="str">
        <f t="shared" si="14"/>
        <v>"CharacterType":3</v>
      </c>
      <c r="AW19" s="10" t="str">
        <f t="shared" si="15"/>
        <v>"CardId":141015</v>
      </c>
      <c r="AX19" s="10" t="str">
        <f t="shared" si="16"/>
        <v>"Point":3</v>
      </c>
      <c r="AY19" s="10" t="str">
        <f t="shared" si="17"/>
        <v>"AttrId":21013</v>
      </c>
      <c r="AZ19" s="10" t="str">
        <f t="shared" si="18"/>
        <v/>
      </c>
      <c r="BA19" s="10" t="str">
        <f t="shared" si="53"/>
        <v>{"CharacterType":3,"CardId":141015,"Point":3,"AttrId":21013}</v>
      </c>
      <c r="BB19" s="10" t="str">
        <f t="shared" si="19"/>
        <v>"CharacterType":3</v>
      </c>
      <c r="BC19" s="10" t="str">
        <f t="shared" si="20"/>
        <v>"CardId":140106</v>
      </c>
      <c r="BD19" s="10" t="str">
        <f t="shared" si="21"/>
        <v>"Point":4</v>
      </c>
      <c r="BE19" s="10" t="str">
        <f t="shared" si="22"/>
        <v>"AttrId":21013</v>
      </c>
      <c r="BF19" s="10" t="str">
        <f t="shared" si="23"/>
        <v/>
      </c>
      <c r="BG19" s="10" t="str">
        <f t="shared" si="54"/>
        <v>{"CharacterType":3,"CardId":140106,"Point":4,"AttrId":21013}</v>
      </c>
    </row>
    <row r="20" spans="1:59" x14ac:dyDescent="0.15">
      <c r="A20" s="10">
        <f>A19*2</f>
        <v>22500</v>
      </c>
      <c r="B20" s="10">
        <v>208</v>
      </c>
      <c r="C20" s="3" t="s">
        <v>68</v>
      </c>
      <c r="D20" s="14">
        <v>3</v>
      </c>
      <c r="E20" s="14" cm="1">
        <f t="array" ref="E20">_xlfn.XLOOKUP($B20,阵容中转!$C$6:$C$24,_xlfn.XLOOKUP(E$4,阵容中转!$J$5:$N$5,阵容中转!$J$6:$N$24))</f>
        <v>140108</v>
      </c>
      <c r="F20" s="14">
        <v>0</v>
      </c>
      <c r="G20" s="14">
        <v>22014</v>
      </c>
      <c r="H20" s="14"/>
      <c r="I20" s="14">
        <v>3</v>
      </c>
      <c r="J20" s="14" cm="1">
        <f t="array" ref="J20">_xlfn.XLOOKUP($B20,阵容中转!$C$6:$C$24,_xlfn.XLOOKUP(J$4,阵容中转!$J$5:$N$5,阵容中转!$J$6:$N$24))</f>
        <v>141003</v>
      </c>
      <c r="K20" s="14">
        <v>1</v>
      </c>
      <c r="L20" s="14">
        <v>22014</v>
      </c>
      <c r="M20" s="14"/>
      <c r="N20" s="14">
        <v>3</v>
      </c>
      <c r="O20" s="14" cm="1">
        <f t="array" ref="O20">_xlfn.XLOOKUP($B20,阵容中转!$C$6:$C$24,_xlfn.XLOOKUP(O$4,阵容中转!$J$5:$N$5,阵容中转!$J$6:$N$24))</f>
        <v>141018</v>
      </c>
      <c r="P20" s="14">
        <v>2</v>
      </c>
      <c r="Q20" s="14">
        <v>23014</v>
      </c>
      <c r="R20" s="14"/>
      <c r="S20" s="14">
        <v>3</v>
      </c>
      <c r="T20" s="14" cm="1">
        <f t="array" ref="T20">_xlfn.XLOOKUP($B20,阵容中转!$C$6:$C$24,_xlfn.XLOOKUP(T$4,阵容中转!$J$5:$N$5,阵容中转!$J$6:$N$24))</f>
        <v>140109</v>
      </c>
      <c r="U20" s="14">
        <v>3</v>
      </c>
      <c r="V20" s="14">
        <v>21014</v>
      </c>
      <c r="W20" s="14"/>
      <c r="X20" s="14">
        <v>3</v>
      </c>
      <c r="Y20" s="14" cm="1">
        <f t="array" ref="Y20">_xlfn.XLOOKUP($B20,阵容中转!$C$6:$C$24,_xlfn.XLOOKUP(Y$4,阵容中转!$J$5:$N$5,阵容中转!$J$6:$N$24))</f>
        <v>141008</v>
      </c>
      <c r="Z20" s="14">
        <v>4</v>
      </c>
      <c r="AA20" s="14">
        <v>21014</v>
      </c>
      <c r="AB20" s="14"/>
      <c r="AC20" s="15" t="str">
        <f t="shared" si="48"/>
        <v>[{"CharacterType":3,"CardId":140108,"Point":0,"AttrId":22014},{"CharacterType":3,"CardId":141003,"Point":1,"AttrId":22014},{"CharacterType":3,"CardId":141018,"Point":2,"AttrId":23014},{"CharacterType":3,"CardId":140109,"Point":3,"AttrId":21014},{"CharacterType":3,"CardId":141008,"Point":4,"AttrId":21014}]</v>
      </c>
      <c r="AD20" s="10" t="str">
        <f t="shared" si="0"/>
        <v>"CharacterType":3</v>
      </c>
      <c r="AE20" s="10" t="str">
        <f t="shared" si="49"/>
        <v>"CardId":140108</v>
      </c>
      <c r="AF20" s="10" t="str">
        <f t="shared" si="1"/>
        <v>"Point":0</v>
      </c>
      <c r="AG20" s="10" t="str">
        <f t="shared" si="2"/>
        <v>"AttrId":22014</v>
      </c>
      <c r="AH20" s="10" t="str">
        <f t="shared" si="3"/>
        <v/>
      </c>
      <c r="AI20" s="10" t="str">
        <f t="shared" si="50"/>
        <v>{"CharacterType":3,"CardId":140108,"Point":0,"AttrId":22014}</v>
      </c>
      <c r="AJ20" s="10" t="str">
        <f t="shared" si="4"/>
        <v>"CharacterType":3</v>
      </c>
      <c r="AK20" s="10" t="str">
        <f t="shared" si="5"/>
        <v>"CardId":141003</v>
      </c>
      <c r="AL20" s="10" t="str">
        <f t="shared" si="6"/>
        <v>"Point":1</v>
      </c>
      <c r="AM20" s="10" t="str">
        <f t="shared" si="7"/>
        <v>"AttrId":22014</v>
      </c>
      <c r="AN20" s="10" t="str">
        <f t="shared" si="8"/>
        <v/>
      </c>
      <c r="AO20" s="10" t="str">
        <f t="shared" si="51"/>
        <v>{"CharacterType":3,"CardId":141003,"Point":1,"AttrId":22014}</v>
      </c>
      <c r="AP20" s="10" t="str">
        <f t="shared" si="9"/>
        <v>"CharacterType":3</v>
      </c>
      <c r="AQ20" s="10" t="str">
        <f t="shared" si="10"/>
        <v>"CardId":141018</v>
      </c>
      <c r="AR20" s="10" t="str">
        <f t="shared" si="11"/>
        <v>"Point":2</v>
      </c>
      <c r="AS20" s="10" t="str">
        <f t="shared" si="12"/>
        <v>"AttrId":23014</v>
      </c>
      <c r="AT20" s="10" t="str">
        <f t="shared" si="13"/>
        <v/>
      </c>
      <c r="AU20" s="10" t="str">
        <f t="shared" si="52"/>
        <v>{"CharacterType":3,"CardId":141018,"Point":2,"AttrId":23014}</v>
      </c>
      <c r="AV20" s="10" t="str">
        <f t="shared" si="14"/>
        <v>"CharacterType":3</v>
      </c>
      <c r="AW20" s="10" t="str">
        <f t="shared" si="15"/>
        <v>"CardId":140109</v>
      </c>
      <c r="AX20" s="10" t="str">
        <f t="shared" si="16"/>
        <v>"Point":3</v>
      </c>
      <c r="AY20" s="10" t="str">
        <f t="shared" si="17"/>
        <v>"AttrId":21014</v>
      </c>
      <c r="AZ20" s="10" t="str">
        <f t="shared" si="18"/>
        <v/>
      </c>
      <c r="BA20" s="10" t="str">
        <f t="shared" si="53"/>
        <v>{"CharacterType":3,"CardId":140109,"Point":3,"AttrId":21014}</v>
      </c>
      <c r="BB20" s="10" t="str">
        <f t="shared" si="19"/>
        <v>"CharacterType":3</v>
      </c>
      <c r="BC20" s="10" t="str">
        <f t="shared" si="20"/>
        <v>"CardId":141008</v>
      </c>
      <c r="BD20" s="10" t="str">
        <f t="shared" si="21"/>
        <v>"Point":4</v>
      </c>
      <c r="BE20" s="10" t="str">
        <f t="shared" si="22"/>
        <v>"AttrId":21014</v>
      </c>
      <c r="BF20" s="10" t="str">
        <f t="shared" si="23"/>
        <v/>
      </c>
      <c r="BG20" s="10" t="str">
        <f t="shared" si="54"/>
        <v>{"CharacterType":3,"CardId":141008,"Point":4,"AttrId":21014}</v>
      </c>
    </row>
    <row r="21" spans="1:59" x14ac:dyDescent="0.15">
      <c r="A21" s="10">
        <f>A20*2</f>
        <v>45000</v>
      </c>
      <c r="B21" s="10">
        <v>301</v>
      </c>
      <c r="C21" s="3" t="s">
        <v>69</v>
      </c>
      <c r="D21" s="14">
        <v>3</v>
      </c>
      <c r="E21" s="14" cm="1">
        <f t="array" ref="E21">_xlfn.XLOOKUP($B21,阵容中转!$C$6:$C$24,_xlfn.XLOOKUP(E$4,阵容中转!$J$5:$N$5,阵容中转!$J$6:$N$24))</f>
        <v>140104</v>
      </c>
      <c r="F21" s="14">
        <v>0</v>
      </c>
      <c r="G21" s="14">
        <v>22015</v>
      </c>
      <c r="H21" s="14"/>
      <c r="I21" s="14">
        <v>3</v>
      </c>
      <c r="J21" s="14" cm="1">
        <f t="array" ref="J21">_xlfn.XLOOKUP($B21,阵容中转!$C$6:$C$24,_xlfn.XLOOKUP(J$4,阵容中转!$J$5:$N$5,阵容中转!$J$6:$N$24))</f>
        <v>140101</v>
      </c>
      <c r="K21" s="14">
        <v>1</v>
      </c>
      <c r="L21" s="14">
        <v>22015</v>
      </c>
      <c r="M21" s="14"/>
      <c r="N21" s="14">
        <v>3</v>
      </c>
      <c r="O21" s="14" cm="1">
        <f t="array" ref="O21">_xlfn.XLOOKUP($B21,阵容中转!$C$6:$C$24,_xlfn.XLOOKUP(O$4,阵容中转!$J$5:$N$5,阵容中转!$J$6:$N$24))</f>
        <v>141003</v>
      </c>
      <c r="P21" s="14">
        <v>2</v>
      </c>
      <c r="Q21" s="14">
        <v>23015</v>
      </c>
      <c r="R21" s="14"/>
      <c r="S21" s="14">
        <v>3</v>
      </c>
      <c r="T21" s="14" cm="1">
        <f t="array" ref="T21">_xlfn.XLOOKUP($B21,阵容中转!$C$6:$C$24,_xlfn.XLOOKUP(T$4,阵容中转!$J$5:$N$5,阵容中转!$J$6:$N$24))</f>
        <v>141001</v>
      </c>
      <c r="U21" s="14">
        <v>3</v>
      </c>
      <c r="V21" s="14">
        <v>21015</v>
      </c>
      <c r="W21" s="14"/>
      <c r="X21" s="14">
        <v>3</v>
      </c>
      <c r="Y21" s="14" cm="1">
        <f t="array" ref="Y21">_xlfn.XLOOKUP($B21,阵容中转!$C$6:$C$24,_xlfn.XLOOKUP(Y$4,阵容中转!$J$5:$N$5,阵容中转!$J$6:$N$24))</f>
        <v>140103</v>
      </c>
      <c r="Z21" s="14">
        <v>4</v>
      </c>
      <c r="AA21" s="14">
        <v>21015</v>
      </c>
      <c r="AB21" s="14"/>
      <c r="AC21" s="15" t="str">
        <f t="shared" si="48"/>
        <v>[{"CharacterType":3,"CardId":140104,"Point":0,"AttrId":22015},{"CharacterType":3,"CardId":140101,"Point":1,"AttrId":22015},{"CharacterType":3,"CardId":141003,"Point":2,"AttrId":23015},{"CharacterType":3,"CardId":141001,"Point":3,"AttrId":21015},{"CharacterType":3,"CardId":140103,"Point":4,"AttrId":21015}]</v>
      </c>
      <c r="AD21" s="10" t="str">
        <f t="shared" si="0"/>
        <v>"CharacterType":3</v>
      </c>
      <c r="AE21" s="10" t="str">
        <f t="shared" si="49"/>
        <v>"CardId":140104</v>
      </c>
      <c r="AF21" s="10" t="str">
        <f t="shared" si="1"/>
        <v>"Point":0</v>
      </c>
      <c r="AG21" s="10" t="str">
        <f t="shared" si="2"/>
        <v>"AttrId":22015</v>
      </c>
      <c r="AH21" s="10" t="str">
        <f t="shared" si="3"/>
        <v/>
      </c>
      <c r="AI21" s="10" t="str">
        <f t="shared" si="50"/>
        <v>{"CharacterType":3,"CardId":140104,"Point":0,"AttrId":22015}</v>
      </c>
      <c r="AJ21" s="10" t="str">
        <f t="shared" si="4"/>
        <v>"CharacterType":3</v>
      </c>
      <c r="AK21" s="10" t="str">
        <f t="shared" si="5"/>
        <v>"CardId":140101</v>
      </c>
      <c r="AL21" s="10" t="str">
        <f t="shared" si="6"/>
        <v>"Point":1</v>
      </c>
      <c r="AM21" s="10" t="str">
        <f t="shared" si="7"/>
        <v>"AttrId":22015</v>
      </c>
      <c r="AN21" s="10" t="str">
        <f t="shared" si="8"/>
        <v/>
      </c>
      <c r="AO21" s="10" t="str">
        <f t="shared" si="51"/>
        <v>{"CharacterType":3,"CardId":140101,"Point":1,"AttrId":22015}</v>
      </c>
      <c r="AP21" s="10" t="str">
        <f t="shared" si="9"/>
        <v>"CharacterType":3</v>
      </c>
      <c r="AQ21" s="10" t="str">
        <f t="shared" si="10"/>
        <v>"CardId":141003</v>
      </c>
      <c r="AR21" s="10" t="str">
        <f t="shared" si="11"/>
        <v>"Point":2</v>
      </c>
      <c r="AS21" s="10" t="str">
        <f t="shared" si="12"/>
        <v>"AttrId":23015</v>
      </c>
      <c r="AT21" s="10" t="str">
        <f t="shared" si="13"/>
        <v/>
      </c>
      <c r="AU21" s="10" t="str">
        <f t="shared" si="52"/>
        <v>{"CharacterType":3,"CardId":141003,"Point":2,"AttrId":23015}</v>
      </c>
      <c r="AV21" s="10" t="str">
        <f t="shared" si="14"/>
        <v>"CharacterType":3</v>
      </c>
      <c r="AW21" s="10" t="str">
        <f t="shared" si="15"/>
        <v>"CardId":141001</v>
      </c>
      <c r="AX21" s="10" t="str">
        <f t="shared" si="16"/>
        <v>"Point":3</v>
      </c>
      <c r="AY21" s="10" t="str">
        <f t="shared" si="17"/>
        <v>"AttrId":21015</v>
      </c>
      <c r="AZ21" s="10" t="str">
        <f t="shared" si="18"/>
        <v/>
      </c>
      <c r="BA21" s="10" t="str">
        <f t="shared" si="53"/>
        <v>{"CharacterType":3,"CardId":141001,"Point":3,"AttrId":21015}</v>
      </c>
      <c r="BB21" s="10" t="str">
        <f t="shared" si="19"/>
        <v>"CharacterType":3</v>
      </c>
      <c r="BC21" s="10" t="str">
        <f t="shared" si="20"/>
        <v>"CardId":140103</v>
      </c>
      <c r="BD21" s="10" t="str">
        <f t="shared" si="21"/>
        <v>"Point":4</v>
      </c>
      <c r="BE21" s="10" t="str">
        <f t="shared" si="22"/>
        <v>"AttrId":21015</v>
      </c>
      <c r="BF21" s="10" t="str">
        <f t="shared" si="23"/>
        <v/>
      </c>
      <c r="BG21" s="10" t="str">
        <f t="shared" si="54"/>
        <v>{"CharacterType":3,"CardId":140103,"Point":4,"AttrId":21015}</v>
      </c>
    </row>
    <row r="22" spans="1:59" x14ac:dyDescent="0.15">
      <c r="A22" s="10">
        <f>A21*2</f>
        <v>90000</v>
      </c>
      <c r="B22" s="10">
        <v>302</v>
      </c>
      <c r="C22" s="3" t="s">
        <v>70</v>
      </c>
      <c r="D22" s="14">
        <v>3</v>
      </c>
      <c r="E22" s="14" cm="1">
        <f t="array" ref="E22">_xlfn.XLOOKUP($B22,阵容中转!$C$6:$C$24,_xlfn.XLOOKUP(E$4,阵容中转!$J$5:$N$5,阵容中转!$J$6:$N$24))</f>
        <v>140108</v>
      </c>
      <c r="F22" s="14">
        <v>0</v>
      </c>
      <c r="G22" s="14">
        <v>22016</v>
      </c>
      <c r="H22" s="14"/>
      <c r="I22" s="14">
        <v>3</v>
      </c>
      <c r="J22" s="14" cm="1">
        <f t="array" ref="J22">_xlfn.XLOOKUP($B22,阵容中转!$C$6:$C$24,_xlfn.XLOOKUP(J$4,阵容中转!$J$5:$N$5,阵容中转!$J$6:$N$24))</f>
        <v>140106</v>
      </c>
      <c r="K22" s="14">
        <v>1</v>
      </c>
      <c r="L22" s="14">
        <v>22016</v>
      </c>
      <c r="M22" s="14"/>
      <c r="N22" s="14">
        <v>3</v>
      </c>
      <c r="O22" s="14" cm="1">
        <f t="array" ref="O22">_xlfn.XLOOKUP($B22,阵容中转!$C$6:$C$24,_xlfn.XLOOKUP(O$4,阵容中转!$J$5:$N$5,阵容中转!$J$6:$N$24))</f>
        <v>141009</v>
      </c>
      <c r="P22" s="14">
        <v>2</v>
      </c>
      <c r="Q22" s="14">
        <v>23016</v>
      </c>
      <c r="R22" s="14"/>
      <c r="S22" s="14">
        <v>3</v>
      </c>
      <c r="T22" s="14" cm="1">
        <f t="array" ref="T22">_xlfn.XLOOKUP($B22,阵容中转!$C$6:$C$24,_xlfn.XLOOKUP(T$4,阵容中转!$J$5:$N$5,阵容中转!$J$6:$N$24))</f>
        <v>140105</v>
      </c>
      <c r="U22" s="14">
        <v>3</v>
      </c>
      <c r="V22" s="14">
        <v>21016</v>
      </c>
      <c r="W22" s="14"/>
      <c r="X22" s="14">
        <v>3</v>
      </c>
      <c r="Y22" s="14" cm="1">
        <f t="array" ref="Y22">_xlfn.XLOOKUP($B22,阵容中转!$C$6:$C$24,_xlfn.XLOOKUP(Y$4,阵容中转!$J$5:$N$5,阵容中转!$J$6:$N$24))</f>
        <v>141008</v>
      </c>
      <c r="Z22" s="14">
        <v>4</v>
      </c>
      <c r="AA22" s="14">
        <v>21016</v>
      </c>
      <c r="AB22" s="14"/>
      <c r="AC22" s="15" t="str">
        <f t="shared" si="48"/>
        <v>[{"CharacterType":3,"CardId":140108,"Point":0,"AttrId":22016},{"CharacterType":3,"CardId":140106,"Point":1,"AttrId":22016},{"CharacterType":3,"CardId":141009,"Point":2,"AttrId":23016},{"CharacterType":3,"CardId":140105,"Point":3,"AttrId":21016},{"CharacterType":3,"CardId":141008,"Point":4,"AttrId":21016}]</v>
      </c>
      <c r="AD22" s="10" t="str">
        <f t="shared" si="0"/>
        <v>"CharacterType":3</v>
      </c>
      <c r="AE22" s="10" t="str">
        <f t="shared" si="49"/>
        <v>"CardId":140108</v>
      </c>
      <c r="AF22" s="10" t="str">
        <f t="shared" si="1"/>
        <v>"Point":0</v>
      </c>
      <c r="AG22" s="10" t="str">
        <f t="shared" si="2"/>
        <v>"AttrId":22016</v>
      </c>
      <c r="AH22" s="10" t="str">
        <f t="shared" si="3"/>
        <v/>
      </c>
      <c r="AI22" s="10" t="str">
        <f t="shared" si="50"/>
        <v>{"CharacterType":3,"CardId":140108,"Point":0,"AttrId":22016}</v>
      </c>
      <c r="AJ22" s="10" t="str">
        <f t="shared" si="4"/>
        <v>"CharacterType":3</v>
      </c>
      <c r="AK22" s="10" t="str">
        <f t="shared" si="5"/>
        <v>"CardId":140106</v>
      </c>
      <c r="AL22" s="10" t="str">
        <f t="shared" si="6"/>
        <v>"Point":1</v>
      </c>
      <c r="AM22" s="10" t="str">
        <f t="shared" si="7"/>
        <v>"AttrId":22016</v>
      </c>
      <c r="AN22" s="10" t="str">
        <f t="shared" si="8"/>
        <v/>
      </c>
      <c r="AO22" s="10" t="str">
        <f t="shared" si="51"/>
        <v>{"CharacterType":3,"CardId":140106,"Point":1,"AttrId":22016}</v>
      </c>
      <c r="AP22" s="10" t="str">
        <f t="shared" si="9"/>
        <v>"CharacterType":3</v>
      </c>
      <c r="AQ22" s="10" t="str">
        <f t="shared" si="10"/>
        <v>"CardId":141009</v>
      </c>
      <c r="AR22" s="10" t="str">
        <f t="shared" si="11"/>
        <v>"Point":2</v>
      </c>
      <c r="AS22" s="10" t="str">
        <f t="shared" si="12"/>
        <v>"AttrId":23016</v>
      </c>
      <c r="AT22" s="10" t="str">
        <f t="shared" si="13"/>
        <v/>
      </c>
      <c r="AU22" s="10" t="str">
        <f t="shared" si="52"/>
        <v>{"CharacterType":3,"CardId":141009,"Point":2,"AttrId":23016}</v>
      </c>
      <c r="AV22" s="10" t="str">
        <f t="shared" si="14"/>
        <v>"CharacterType":3</v>
      </c>
      <c r="AW22" s="10" t="str">
        <f t="shared" si="15"/>
        <v>"CardId":140105</v>
      </c>
      <c r="AX22" s="10" t="str">
        <f t="shared" si="16"/>
        <v>"Point":3</v>
      </c>
      <c r="AY22" s="10" t="str">
        <f t="shared" si="17"/>
        <v>"AttrId":21016</v>
      </c>
      <c r="AZ22" s="10" t="str">
        <f t="shared" si="18"/>
        <v/>
      </c>
      <c r="BA22" s="10" t="str">
        <f t="shared" si="53"/>
        <v>{"CharacterType":3,"CardId":140105,"Point":3,"AttrId":21016}</v>
      </c>
      <c r="BB22" s="10" t="str">
        <f t="shared" si="19"/>
        <v>"CharacterType":3</v>
      </c>
      <c r="BC22" s="10" t="str">
        <f t="shared" si="20"/>
        <v>"CardId":141008</v>
      </c>
      <c r="BD22" s="10" t="str">
        <f t="shared" si="21"/>
        <v>"Point":4</v>
      </c>
      <c r="BE22" s="10" t="str">
        <f t="shared" si="22"/>
        <v>"AttrId":21016</v>
      </c>
      <c r="BF22" s="10" t="str">
        <f t="shared" si="23"/>
        <v/>
      </c>
      <c r="BG22" s="10" t="str">
        <f t="shared" si="54"/>
        <v>{"CharacterType":3,"CardId":141008,"Point":4,"AttrId":21016}</v>
      </c>
    </row>
    <row r="23" spans="1:59" x14ac:dyDescent="0.15">
      <c r="A23" s="10">
        <f t="shared" ref="A23:A24" si="179">A22*2</f>
        <v>180000</v>
      </c>
      <c r="B23" s="10">
        <v>303</v>
      </c>
      <c r="C23" s="3" t="s">
        <v>71</v>
      </c>
      <c r="D23" s="14">
        <v>3</v>
      </c>
      <c r="E23" s="14" cm="1">
        <f t="array" ref="E23">_xlfn.XLOOKUP($B23,阵容中转!$C$6:$C$24,_xlfn.XLOOKUP(E$4,阵容中转!$J$5:$N$5,阵容中转!$J$6:$N$24))</f>
        <v>141011</v>
      </c>
      <c r="F23" s="14">
        <v>0</v>
      </c>
      <c r="G23" s="14">
        <v>22017</v>
      </c>
      <c r="H23" s="14"/>
      <c r="I23" s="14">
        <v>3</v>
      </c>
      <c r="J23" s="14" cm="1">
        <f t="array" ref="J23">_xlfn.XLOOKUP($B23,阵容中转!$C$6:$C$24,_xlfn.XLOOKUP(J$4,阵容中转!$J$5:$N$5,阵容中转!$J$6:$N$24))</f>
        <v>140113</v>
      </c>
      <c r="K23" s="14">
        <v>1</v>
      </c>
      <c r="L23" s="14">
        <v>22017</v>
      </c>
      <c r="M23" s="14"/>
      <c r="N23" s="14">
        <v>3</v>
      </c>
      <c r="O23" s="14" cm="1">
        <f t="array" ref="O23">_xlfn.XLOOKUP($B23,阵容中转!$C$6:$C$24,_xlfn.XLOOKUP(O$4,阵容中转!$J$5:$N$5,阵容中转!$J$6:$N$24))</f>
        <v>141006</v>
      </c>
      <c r="P23" s="14">
        <v>2</v>
      </c>
      <c r="Q23" s="14">
        <v>23017</v>
      </c>
      <c r="R23" s="14"/>
      <c r="S23" s="14">
        <v>3</v>
      </c>
      <c r="T23" s="14" cm="1">
        <f t="array" ref="T23">_xlfn.XLOOKUP($B23,阵容中转!$C$6:$C$24,_xlfn.XLOOKUP(T$4,阵容中转!$J$5:$N$5,阵容中转!$J$6:$N$24))</f>
        <v>141018</v>
      </c>
      <c r="U23" s="14">
        <v>3</v>
      </c>
      <c r="V23" s="14">
        <v>21017</v>
      </c>
      <c r="W23" s="14"/>
      <c r="X23" s="14">
        <v>3</v>
      </c>
      <c r="Y23" s="14" cm="1">
        <f t="array" ref="Y23">_xlfn.XLOOKUP($B23,阵容中转!$C$6:$C$24,_xlfn.XLOOKUP(Y$4,阵容中转!$J$5:$N$5,阵容中转!$J$6:$N$24))</f>
        <v>141015</v>
      </c>
      <c r="Z23" s="14">
        <v>4</v>
      </c>
      <c r="AA23" s="14">
        <v>21017</v>
      </c>
      <c r="AB23" s="14"/>
      <c r="AC23" s="15" t="str">
        <f t="shared" si="48"/>
        <v>[{"CharacterType":3,"CardId":141011,"Point":0,"AttrId":22017},{"CharacterType":3,"CardId":140113,"Point":1,"AttrId":22017},{"CharacterType":3,"CardId":141006,"Point":2,"AttrId":23017},{"CharacterType":3,"CardId":141018,"Point":3,"AttrId":21017},{"CharacterType":3,"CardId":141015,"Point":4,"AttrId":21017}]</v>
      </c>
      <c r="AD23" s="10" t="str">
        <f t="shared" si="0"/>
        <v>"CharacterType":3</v>
      </c>
      <c r="AE23" s="10" t="str">
        <f t="shared" si="49"/>
        <v>"CardId":141011</v>
      </c>
      <c r="AF23" s="10" t="str">
        <f t="shared" si="1"/>
        <v>"Point":0</v>
      </c>
      <c r="AG23" s="10" t="str">
        <f t="shared" si="2"/>
        <v>"AttrId":22017</v>
      </c>
      <c r="AH23" s="10" t="str">
        <f t="shared" si="3"/>
        <v/>
      </c>
      <c r="AI23" s="10" t="str">
        <f t="shared" si="50"/>
        <v>{"CharacterType":3,"CardId":141011,"Point":0,"AttrId":22017}</v>
      </c>
      <c r="AJ23" s="10" t="str">
        <f t="shared" si="4"/>
        <v>"CharacterType":3</v>
      </c>
      <c r="AK23" s="10" t="str">
        <f t="shared" si="5"/>
        <v>"CardId":140113</v>
      </c>
      <c r="AL23" s="10" t="str">
        <f t="shared" si="6"/>
        <v>"Point":1</v>
      </c>
      <c r="AM23" s="10" t="str">
        <f t="shared" si="7"/>
        <v>"AttrId":22017</v>
      </c>
      <c r="AN23" s="10" t="str">
        <f t="shared" si="8"/>
        <v/>
      </c>
      <c r="AO23" s="10" t="str">
        <f t="shared" si="51"/>
        <v>{"CharacterType":3,"CardId":140113,"Point":1,"AttrId":22017}</v>
      </c>
      <c r="AP23" s="10" t="str">
        <f t="shared" si="9"/>
        <v>"CharacterType":3</v>
      </c>
      <c r="AQ23" s="10" t="str">
        <f t="shared" si="10"/>
        <v>"CardId":141006</v>
      </c>
      <c r="AR23" s="10" t="str">
        <f t="shared" si="11"/>
        <v>"Point":2</v>
      </c>
      <c r="AS23" s="10" t="str">
        <f t="shared" si="12"/>
        <v>"AttrId":23017</v>
      </c>
      <c r="AT23" s="10" t="str">
        <f t="shared" si="13"/>
        <v/>
      </c>
      <c r="AU23" s="10" t="str">
        <f t="shared" si="52"/>
        <v>{"CharacterType":3,"CardId":141006,"Point":2,"AttrId":23017}</v>
      </c>
      <c r="AV23" s="10" t="str">
        <f t="shared" si="14"/>
        <v>"CharacterType":3</v>
      </c>
      <c r="AW23" s="10" t="str">
        <f t="shared" si="15"/>
        <v>"CardId":141018</v>
      </c>
      <c r="AX23" s="10" t="str">
        <f t="shared" si="16"/>
        <v>"Point":3</v>
      </c>
      <c r="AY23" s="10" t="str">
        <f t="shared" si="17"/>
        <v>"AttrId":21017</v>
      </c>
      <c r="AZ23" s="10" t="str">
        <f t="shared" si="18"/>
        <v/>
      </c>
      <c r="BA23" s="10" t="str">
        <f t="shared" si="53"/>
        <v>{"CharacterType":3,"CardId":141018,"Point":3,"AttrId":21017}</v>
      </c>
      <c r="BB23" s="10" t="str">
        <f t="shared" si="19"/>
        <v>"CharacterType":3</v>
      </c>
      <c r="BC23" s="10" t="str">
        <f t="shared" si="20"/>
        <v>"CardId":141015</v>
      </c>
      <c r="BD23" s="10" t="str">
        <f t="shared" si="21"/>
        <v>"Point":4</v>
      </c>
      <c r="BE23" s="10" t="str">
        <f t="shared" si="22"/>
        <v>"AttrId":21017</v>
      </c>
      <c r="BF23" s="10" t="str">
        <f t="shared" si="23"/>
        <v/>
      </c>
      <c r="BG23" s="10" t="str">
        <f t="shared" si="54"/>
        <v>{"CharacterType":3,"CardId":141015,"Point":4,"AttrId":21017}</v>
      </c>
    </row>
    <row r="24" spans="1:59" x14ac:dyDescent="0.15">
      <c r="A24" s="10">
        <f t="shared" si="179"/>
        <v>360000</v>
      </c>
      <c r="B24" s="10">
        <v>304</v>
      </c>
      <c r="C24" s="3" t="s">
        <v>72</v>
      </c>
      <c r="D24" s="14">
        <v>3</v>
      </c>
      <c r="E24" s="14" cm="1">
        <f t="array" ref="E24">_xlfn.XLOOKUP($B24,阵容中转!$C$6:$C$24,_xlfn.XLOOKUP(E$4,阵容中转!$J$5:$N$5,阵容中转!$J$6:$N$24))</f>
        <v>141011</v>
      </c>
      <c r="F24" s="14">
        <v>0</v>
      </c>
      <c r="G24" s="14">
        <v>22018</v>
      </c>
      <c r="H24" s="14"/>
      <c r="I24" s="14">
        <v>3</v>
      </c>
      <c r="J24" s="14" cm="1">
        <f t="array" ref="J24">_xlfn.XLOOKUP($B24,阵容中转!$C$6:$C$24,_xlfn.XLOOKUP(J$4,阵容中转!$J$5:$N$5,阵容中转!$J$6:$N$24))</f>
        <v>140109</v>
      </c>
      <c r="K24" s="14">
        <v>1</v>
      </c>
      <c r="L24" s="14">
        <v>22018</v>
      </c>
      <c r="M24" s="14"/>
      <c r="N24" s="14">
        <v>3</v>
      </c>
      <c r="O24" s="14" cm="1">
        <f t="array" ref="O24">_xlfn.XLOOKUP($B24,阵容中转!$C$6:$C$24,_xlfn.XLOOKUP(O$4,阵容中转!$J$5:$N$5,阵容中转!$J$6:$N$24))</f>
        <v>140111</v>
      </c>
      <c r="P24" s="14">
        <v>2</v>
      </c>
      <c r="Q24" s="14">
        <v>23018</v>
      </c>
      <c r="R24" s="14"/>
      <c r="S24" s="14">
        <v>3</v>
      </c>
      <c r="T24" s="14" cm="1">
        <f t="array" ref="T24">_xlfn.XLOOKUP($B24,阵容中转!$C$6:$C$24,_xlfn.XLOOKUP(T$4,阵容中转!$J$5:$N$5,阵容中转!$J$6:$N$24))</f>
        <v>141006</v>
      </c>
      <c r="U24" s="14">
        <v>3</v>
      </c>
      <c r="V24" s="14">
        <v>21018</v>
      </c>
      <c r="W24" s="14"/>
      <c r="X24" s="14">
        <v>3</v>
      </c>
      <c r="Y24" s="14" cm="1">
        <f t="array" ref="Y24">_xlfn.XLOOKUP($B24,阵容中转!$C$6:$C$24,_xlfn.XLOOKUP(Y$4,阵容中转!$J$5:$N$5,阵容中转!$J$6:$N$24))</f>
        <v>141015</v>
      </c>
      <c r="Z24" s="14">
        <v>4</v>
      </c>
      <c r="AA24" s="14">
        <v>21018</v>
      </c>
      <c r="AB24" s="14"/>
      <c r="AC24" s="15" t="str">
        <f t="shared" si="48"/>
        <v>[{"CharacterType":3,"CardId":141011,"Point":0,"AttrId":22018},{"CharacterType":3,"CardId":140109,"Point":1,"AttrId":22018},{"CharacterType":3,"CardId":140111,"Point":2,"AttrId":23018},{"CharacterType":3,"CardId":141006,"Point":3,"AttrId":21018},{"CharacterType":3,"CardId":141015,"Point":4,"AttrId":21018}]</v>
      </c>
      <c r="AD24" s="10" t="str">
        <f t="shared" si="0"/>
        <v>"CharacterType":3</v>
      </c>
      <c r="AE24" s="10" t="str">
        <f t="shared" si="49"/>
        <v>"CardId":141011</v>
      </c>
      <c r="AF24" s="10" t="str">
        <f t="shared" si="1"/>
        <v>"Point":0</v>
      </c>
      <c r="AG24" s="10" t="str">
        <f t="shared" si="2"/>
        <v>"AttrId":22018</v>
      </c>
      <c r="AH24" s="10" t="str">
        <f t="shared" si="3"/>
        <v/>
      </c>
      <c r="AI24" s="10" t="str">
        <f t="shared" si="50"/>
        <v>{"CharacterType":3,"CardId":141011,"Point":0,"AttrId":22018}</v>
      </c>
      <c r="AJ24" s="10" t="str">
        <f t="shared" si="4"/>
        <v>"CharacterType":3</v>
      </c>
      <c r="AK24" s="10" t="str">
        <f t="shared" si="5"/>
        <v>"CardId":140109</v>
      </c>
      <c r="AL24" s="10" t="str">
        <f t="shared" si="6"/>
        <v>"Point":1</v>
      </c>
      <c r="AM24" s="10" t="str">
        <f t="shared" si="7"/>
        <v>"AttrId":22018</v>
      </c>
      <c r="AN24" s="10" t="str">
        <f t="shared" si="8"/>
        <v/>
      </c>
      <c r="AO24" s="10" t="str">
        <f t="shared" si="51"/>
        <v>{"CharacterType":3,"CardId":140109,"Point":1,"AttrId":22018}</v>
      </c>
      <c r="AP24" s="10" t="str">
        <f t="shared" si="9"/>
        <v>"CharacterType":3</v>
      </c>
      <c r="AQ24" s="10" t="str">
        <f t="shared" si="10"/>
        <v>"CardId":140111</v>
      </c>
      <c r="AR24" s="10" t="str">
        <f t="shared" si="11"/>
        <v>"Point":2</v>
      </c>
      <c r="AS24" s="10" t="str">
        <f t="shared" si="12"/>
        <v>"AttrId":23018</v>
      </c>
      <c r="AT24" s="10" t="str">
        <f t="shared" si="13"/>
        <v/>
      </c>
      <c r="AU24" s="10" t="str">
        <f t="shared" si="52"/>
        <v>{"CharacterType":3,"CardId":140111,"Point":2,"AttrId":23018}</v>
      </c>
      <c r="AV24" s="10" t="str">
        <f t="shared" si="14"/>
        <v>"CharacterType":3</v>
      </c>
      <c r="AW24" s="10" t="str">
        <f t="shared" si="15"/>
        <v>"CardId":141006</v>
      </c>
      <c r="AX24" s="10" t="str">
        <f t="shared" si="16"/>
        <v>"Point":3</v>
      </c>
      <c r="AY24" s="10" t="str">
        <f t="shared" si="17"/>
        <v>"AttrId":21018</v>
      </c>
      <c r="AZ24" s="10" t="str">
        <f t="shared" si="18"/>
        <v/>
      </c>
      <c r="BA24" s="10" t="str">
        <f t="shared" si="53"/>
        <v>{"CharacterType":3,"CardId":141006,"Point":3,"AttrId":21018}</v>
      </c>
      <c r="BB24" s="10" t="str">
        <f t="shared" si="19"/>
        <v>"CharacterType":3</v>
      </c>
      <c r="BC24" s="10" t="str">
        <f t="shared" si="20"/>
        <v>"CardId":141015</v>
      </c>
      <c r="BD24" s="10" t="str">
        <f t="shared" si="21"/>
        <v>"Point":4</v>
      </c>
      <c r="BE24" s="10" t="str">
        <f t="shared" si="22"/>
        <v>"AttrId":21018</v>
      </c>
      <c r="BF24" s="10" t="str">
        <f t="shared" si="23"/>
        <v/>
      </c>
      <c r="BG24" s="10" t="str">
        <f t="shared" si="54"/>
        <v>{"CharacterType":3,"CardId":141015,"Point":4,"AttrId":21018}</v>
      </c>
    </row>
    <row r="25" spans="1:59" x14ac:dyDescent="0.15">
      <c r="A25" s="10">
        <f>INT(A24*1.2)</f>
        <v>432000</v>
      </c>
      <c r="B25" s="10">
        <v>301</v>
      </c>
      <c r="C25" s="3" t="s">
        <v>73</v>
      </c>
      <c r="D25" s="14">
        <v>3</v>
      </c>
      <c r="E25" s="14" cm="1">
        <f t="array" ref="E25">_xlfn.XLOOKUP($B25,阵容中转!$C$6:$C$24,_xlfn.XLOOKUP(E$4,阵容中转!$J$5:$N$5,阵容中转!$J$6:$N$24))</f>
        <v>140104</v>
      </c>
      <c r="F25" s="14">
        <v>0</v>
      </c>
      <c r="G25" s="14">
        <v>22019</v>
      </c>
      <c r="H25" s="14"/>
      <c r="I25" s="14">
        <v>3</v>
      </c>
      <c r="J25" s="14" cm="1">
        <f t="array" ref="J25">_xlfn.XLOOKUP($B25,阵容中转!$C$6:$C$24,_xlfn.XLOOKUP(J$4,阵容中转!$J$5:$N$5,阵容中转!$J$6:$N$24))</f>
        <v>140101</v>
      </c>
      <c r="K25" s="14">
        <v>1</v>
      </c>
      <c r="L25" s="14">
        <v>22019</v>
      </c>
      <c r="M25" s="14"/>
      <c r="N25" s="14">
        <v>3</v>
      </c>
      <c r="O25" s="14" cm="1">
        <f t="array" ref="O25">_xlfn.XLOOKUP($B25,阵容中转!$C$6:$C$24,_xlfn.XLOOKUP(O$4,阵容中转!$J$5:$N$5,阵容中转!$J$6:$N$24))</f>
        <v>141003</v>
      </c>
      <c r="P25" s="14">
        <v>2</v>
      </c>
      <c r="Q25" s="14">
        <v>23019</v>
      </c>
      <c r="R25" s="14"/>
      <c r="S25" s="14">
        <v>3</v>
      </c>
      <c r="T25" s="14" cm="1">
        <f t="array" ref="T25">_xlfn.XLOOKUP($B25,阵容中转!$C$6:$C$24,_xlfn.XLOOKUP(T$4,阵容中转!$J$5:$N$5,阵容中转!$J$6:$N$24))</f>
        <v>141001</v>
      </c>
      <c r="U25" s="14">
        <v>3</v>
      </c>
      <c r="V25" s="14">
        <v>21019</v>
      </c>
      <c r="W25" s="14"/>
      <c r="X25" s="14">
        <v>3</v>
      </c>
      <c r="Y25" s="14" cm="1">
        <f t="array" ref="Y25">_xlfn.XLOOKUP($B25,阵容中转!$C$6:$C$24,_xlfn.XLOOKUP(Y$4,阵容中转!$J$5:$N$5,阵容中转!$J$6:$N$24))</f>
        <v>140103</v>
      </c>
      <c r="Z25" s="14">
        <v>4</v>
      </c>
      <c r="AA25" s="14">
        <v>21019</v>
      </c>
      <c r="AB25" s="14"/>
      <c r="AC25" s="15" t="str">
        <f t="shared" si="48"/>
        <v>[{"CharacterType":3,"CardId":140104,"Point":0,"AttrId":22019},{"CharacterType":3,"CardId":140101,"Point":1,"AttrId":22019},{"CharacterType":3,"CardId":141003,"Point":2,"AttrId":23019},{"CharacterType":3,"CardId":141001,"Point":3,"AttrId":21019},{"CharacterType":3,"CardId":140103,"Point":4,"AttrId":21019}]</v>
      </c>
      <c r="AD25" s="10" t="str">
        <f t="shared" si="0"/>
        <v>"CharacterType":3</v>
      </c>
      <c r="AE25" s="10" t="str">
        <f t="shared" si="49"/>
        <v>"CardId":140104</v>
      </c>
      <c r="AF25" s="10" t="str">
        <f t="shared" si="1"/>
        <v>"Point":0</v>
      </c>
      <c r="AG25" s="10" t="str">
        <f t="shared" si="2"/>
        <v>"AttrId":22019</v>
      </c>
      <c r="AH25" s="10" t="str">
        <f t="shared" si="3"/>
        <v/>
      </c>
      <c r="AI25" s="10" t="str">
        <f t="shared" si="50"/>
        <v>{"CharacterType":3,"CardId":140104,"Point":0,"AttrId":22019}</v>
      </c>
      <c r="AJ25" s="10" t="str">
        <f t="shared" si="4"/>
        <v>"CharacterType":3</v>
      </c>
      <c r="AK25" s="10" t="str">
        <f t="shared" si="5"/>
        <v>"CardId":140101</v>
      </c>
      <c r="AL25" s="10" t="str">
        <f t="shared" si="6"/>
        <v>"Point":1</v>
      </c>
      <c r="AM25" s="10" t="str">
        <f t="shared" si="7"/>
        <v>"AttrId":22019</v>
      </c>
      <c r="AN25" s="10" t="str">
        <f t="shared" si="8"/>
        <v/>
      </c>
      <c r="AO25" s="10" t="str">
        <f t="shared" si="51"/>
        <v>{"CharacterType":3,"CardId":140101,"Point":1,"AttrId":22019}</v>
      </c>
      <c r="AP25" s="10" t="str">
        <f t="shared" si="9"/>
        <v>"CharacterType":3</v>
      </c>
      <c r="AQ25" s="10" t="str">
        <f t="shared" si="10"/>
        <v>"CardId":141003</v>
      </c>
      <c r="AR25" s="10" t="str">
        <f t="shared" si="11"/>
        <v>"Point":2</v>
      </c>
      <c r="AS25" s="10" t="str">
        <f t="shared" si="12"/>
        <v>"AttrId":23019</v>
      </c>
      <c r="AT25" s="10" t="str">
        <f t="shared" si="13"/>
        <v/>
      </c>
      <c r="AU25" s="10" t="str">
        <f t="shared" si="52"/>
        <v>{"CharacterType":3,"CardId":141003,"Point":2,"AttrId":23019}</v>
      </c>
      <c r="AV25" s="10" t="str">
        <f t="shared" si="14"/>
        <v>"CharacterType":3</v>
      </c>
      <c r="AW25" s="10" t="str">
        <f t="shared" si="15"/>
        <v>"CardId":141001</v>
      </c>
      <c r="AX25" s="10" t="str">
        <f t="shared" si="16"/>
        <v>"Point":3</v>
      </c>
      <c r="AY25" s="10" t="str">
        <f t="shared" si="17"/>
        <v>"AttrId":21019</v>
      </c>
      <c r="AZ25" s="10" t="str">
        <f t="shared" si="18"/>
        <v/>
      </c>
      <c r="BA25" s="10" t="str">
        <f t="shared" si="53"/>
        <v>{"CharacterType":3,"CardId":141001,"Point":3,"AttrId":21019}</v>
      </c>
      <c r="BB25" s="10" t="str">
        <f t="shared" si="19"/>
        <v>"CharacterType":3</v>
      </c>
      <c r="BC25" s="10" t="str">
        <f t="shared" si="20"/>
        <v>"CardId":140103</v>
      </c>
      <c r="BD25" s="10" t="str">
        <f t="shared" si="21"/>
        <v>"Point":4</v>
      </c>
      <c r="BE25" s="10" t="str">
        <f t="shared" si="22"/>
        <v>"AttrId":21019</v>
      </c>
      <c r="BF25" s="10" t="str">
        <f t="shared" si="23"/>
        <v/>
      </c>
      <c r="BG25" s="10" t="str">
        <f t="shared" si="54"/>
        <v>{"CharacterType":3,"CardId":140103,"Point":4,"AttrId":21019}</v>
      </c>
    </row>
    <row r="26" spans="1:59" x14ac:dyDescent="0.15">
      <c r="A26" s="10">
        <f t="shared" ref="A26:A43" si="180">INT(A25*1.2)</f>
        <v>518400</v>
      </c>
      <c r="B26" s="10">
        <v>302</v>
      </c>
      <c r="C26" s="3" t="s">
        <v>74</v>
      </c>
      <c r="D26" s="14">
        <v>3</v>
      </c>
      <c r="E26" s="14" cm="1">
        <f t="array" ref="E26">_xlfn.XLOOKUP($B26,阵容中转!$C$6:$C$24,_xlfn.XLOOKUP(E$4,阵容中转!$J$5:$N$5,阵容中转!$J$6:$N$24))</f>
        <v>140108</v>
      </c>
      <c r="F26" s="14">
        <v>0</v>
      </c>
      <c r="G26" s="14">
        <v>22020</v>
      </c>
      <c r="H26" s="14"/>
      <c r="I26" s="14">
        <v>3</v>
      </c>
      <c r="J26" s="14" cm="1">
        <f t="array" ref="J26">_xlfn.XLOOKUP($B26,阵容中转!$C$6:$C$24,_xlfn.XLOOKUP(J$4,阵容中转!$J$5:$N$5,阵容中转!$J$6:$N$24))</f>
        <v>140106</v>
      </c>
      <c r="K26" s="14">
        <v>1</v>
      </c>
      <c r="L26" s="14">
        <v>22020</v>
      </c>
      <c r="M26" s="14"/>
      <c r="N26" s="14">
        <v>3</v>
      </c>
      <c r="O26" s="14" cm="1">
        <f t="array" ref="O26">_xlfn.XLOOKUP($B26,阵容中转!$C$6:$C$24,_xlfn.XLOOKUP(O$4,阵容中转!$J$5:$N$5,阵容中转!$J$6:$N$24))</f>
        <v>141009</v>
      </c>
      <c r="P26" s="14">
        <v>2</v>
      </c>
      <c r="Q26" s="14">
        <v>23020</v>
      </c>
      <c r="R26" s="14"/>
      <c r="S26" s="14">
        <v>3</v>
      </c>
      <c r="T26" s="14" cm="1">
        <f t="array" ref="T26">_xlfn.XLOOKUP($B26,阵容中转!$C$6:$C$24,_xlfn.XLOOKUP(T$4,阵容中转!$J$5:$N$5,阵容中转!$J$6:$N$24))</f>
        <v>140105</v>
      </c>
      <c r="U26" s="14">
        <v>3</v>
      </c>
      <c r="V26" s="14">
        <v>21020</v>
      </c>
      <c r="W26" s="14"/>
      <c r="X26" s="14">
        <v>3</v>
      </c>
      <c r="Y26" s="14" cm="1">
        <f t="array" ref="Y26">_xlfn.XLOOKUP($B26,阵容中转!$C$6:$C$24,_xlfn.XLOOKUP(Y$4,阵容中转!$J$5:$N$5,阵容中转!$J$6:$N$24))</f>
        <v>141008</v>
      </c>
      <c r="Z26" s="14">
        <v>4</v>
      </c>
      <c r="AA26" s="14">
        <v>21020</v>
      </c>
      <c r="AB26" s="14"/>
      <c r="AC26" s="15" t="str">
        <f t="shared" si="48"/>
        <v>[{"CharacterType":3,"CardId":140108,"Point":0,"AttrId":22020},{"CharacterType":3,"CardId":140106,"Point":1,"AttrId":22020},{"CharacterType":3,"CardId":141009,"Point":2,"AttrId":23020},{"CharacterType":3,"CardId":140105,"Point":3,"AttrId":21020},{"CharacterType":3,"CardId":141008,"Point":4,"AttrId":21020}]</v>
      </c>
      <c r="AD26" s="10" t="str">
        <f t="shared" si="0"/>
        <v>"CharacterType":3</v>
      </c>
      <c r="AE26" s="10" t="str">
        <f t="shared" si="49"/>
        <v>"CardId":140108</v>
      </c>
      <c r="AF26" s="10" t="str">
        <f t="shared" si="1"/>
        <v>"Point":0</v>
      </c>
      <c r="AG26" s="10" t="str">
        <f t="shared" si="2"/>
        <v>"AttrId":22020</v>
      </c>
      <c r="AH26" s="10" t="str">
        <f t="shared" si="3"/>
        <v/>
      </c>
      <c r="AI26" s="10" t="str">
        <f t="shared" si="50"/>
        <v>{"CharacterType":3,"CardId":140108,"Point":0,"AttrId":22020}</v>
      </c>
      <c r="AJ26" s="10" t="str">
        <f t="shared" si="4"/>
        <v>"CharacterType":3</v>
      </c>
      <c r="AK26" s="10" t="str">
        <f t="shared" si="5"/>
        <v>"CardId":140106</v>
      </c>
      <c r="AL26" s="10" t="str">
        <f t="shared" si="6"/>
        <v>"Point":1</v>
      </c>
      <c r="AM26" s="10" t="str">
        <f t="shared" si="7"/>
        <v>"AttrId":22020</v>
      </c>
      <c r="AN26" s="10" t="str">
        <f t="shared" si="8"/>
        <v/>
      </c>
      <c r="AO26" s="10" t="str">
        <f t="shared" si="51"/>
        <v>{"CharacterType":3,"CardId":140106,"Point":1,"AttrId":22020}</v>
      </c>
      <c r="AP26" s="10" t="str">
        <f t="shared" si="9"/>
        <v>"CharacterType":3</v>
      </c>
      <c r="AQ26" s="10" t="str">
        <f t="shared" si="10"/>
        <v>"CardId":141009</v>
      </c>
      <c r="AR26" s="10" t="str">
        <f t="shared" si="11"/>
        <v>"Point":2</v>
      </c>
      <c r="AS26" s="10" t="str">
        <f t="shared" si="12"/>
        <v>"AttrId":23020</v>
      </c>
      <c r="AT26" s="10" t="str">
        <f t="shared" si="13"/>
        <v/>
      </c>
      <c r="AU26" s="10" t="str">
        <f t="shared" si="52"/>
        <v>{"CharacterType":3,"CardId":141009,"Point":2,"AttrId":23020}</v>
      </c>
      <c r="AV26" s="10" t="str">
        <f t="shared" si="14"/>
        <v>"CharacterType":3</v>
      </c>
      <c r="AW26" s="10" t="str">
        <f t="shared" si="15"/>
        <v>"CardId":140105</v>
      </c>
      <c r="AX26" s="10" t="str">
        <f t="shared" si="16"/>
        <v>"Point":3</v>
      </c>
      <c r="AY26" s="10" t="str">
        <f t="shared" si="17"/>
        <v>"AttrId":21020</v>
      </c>
      <c r="AZ26" s="10" t="str">
        <f t="shared" si="18"/>
        <v/>
      </c>
      <c r="BA26" s="10" t="str">
        <f t="shared" si="53"/>
        <v>{"CharacterType":3,"CardId":140105,"Point":3,"AttrId":21020}</v>
      </c>
      <c r="BB26" s="10" t="str">
        <f t="shared" si="19"/>
        <v>"CharacterType":3</v>
      </c>
      <c r="BC26" s="10" t="str">
        <f t="shared" si="20"/>
        <v>"CardId":141008</v>
      </c>
      <c r="BD26" s="10" t="str">
        <f t="shared" si="21"/>
        <v>"Point":4</v>
      </c>
      <c r="BE26" s="10" t="str">
        <f t="shared" si="22"/>
        <v>"AttrId":21020</v>
      </c>
      <c r="BF26" s="10" t="str">
        <f t="shared" si="23"/>
        <v/>
      </c>
      <c r="BG26" s="10" t="str">
        <f t="shared" si="54"/>
        <v>{"CharacterType":3,"CardId":141008,"Point":4,"AttrId":21020}</v>
      </c>
    </row>
    <row r="27" spans="1:59" x14ac:dyDescent="0.15">
      <c r="A27" s="10">
        <f t="shared" si="180"/>
        <v>622080</v>
      </c>
      <c r="B27" s="10">
        <v>303</v>
      </c>
      <c r="C27" s="3" t="s">
        <v>75</v>
      </c>
      <c r="D27" s="14">
        <v>3</v>
      </c>
      <c r="E27" s="14" cm="1">
        <f t="array" ref="E27">_xlfn.XLOOKUP($B27,阵容中转!$C$6:$C$24,_xlfn.XLOOKUP(E$4,阵容中转!$J$5:$N$5,阵容中转!$J$6:$N$24))</f>
        <v>141011</v>
      </c>
      <c r="F27" s="14">
        <v>0</v>
      </c>
      <c r="G27" s="14">
        <v>22021</v>
      </c>
      <c r="H27" s="14"/>
      <c r="I27" s="14">
        <v>3</v>
      </c>
      <c r="J27" s="14" cm="1">
        <f t="array" ref="J27">_xlfn.XLOOKUP($B27,阵容中转!$C$6:$C$24,_xlfn.XLOOKUP(J$4,阵容中转!$J$5:$N$5,阵容中转!$J$6:$N$24))</f>
        <v>140113</v>
      </c>
      <c r="K27" s="14">
        <v>1</v>
      </c>
      <c r="L27" s="14">
        <v>22021</v>
      </c>
      <c r="M27" s="14"/>
      <c r="N27" s="14">
        <v>3</v>
      </c>
      <c r="O27" s="14" cm="1">
        <f t="array" ref="O27">_xlfn.XLOOKUP($B27,阵容中转!$C$6:$C$24,_xlfn.XLOOKUP(O$4,阵容中转!$J$5:$N$5,阵容中转!$J$6:$N$24))</f>
        <v>141006</v>
      </c>
      <c r="P27" s="14">
        <v>2</v>
      </c>
      <c r="Q27" s="14">
        <v>23021</v>
      </c>
      <c r="R27" s="14"/>
      <c r="S27" s="14">
        <v>3</v>
      </c>
      <c r="T27" s="14" cm="1">
        <f t="array" ref="T27">_xlfn.XLOOKUP($B27,阵容中转!$C$6:$C$24,_xlfn.XLOOKUP(T$4,阵容中转!$J$5:$N$5,阵容中转!$J$6:$N$24))</f>
        <v>141018</v>
      </c>
      <c r="U27" s="14">
        <v>3</v>
      </c>
      <c r="V27" s="14">
        <v>21021</v>
      </c>
      <c r="W27" s="14"/>
      <c r="X27" s="14">
        <v>3</v>
      </c>
      <c r="Y27" s="14" cm="1">
        <f t="array" ref="Y27">_xlfn.XLOOKUP($B27,阵容中转!$C$6:$C$24,_xlfn.XLOOKUP(Y$4,阵容中转!$J$5:$N$5,阵容中转!$J$6:$N$24))</f>
        <v>141015</v>
      </c>
      <c r="Z27" s="14">
        <f t="shared" ref="Z27:Z32" si="181">Z26</f>
        <v>4</v>
      </c>
      <c r="AA27" s="14">
        <v>21021</v>
      </c>
      <c r="AB27" s="14"/>
      <c r="AC27" s="15" t="str">
        <f t="shared" si="48"/>
        <v>[{"CharacterType":3,"CardId":141011,"Point":0,"AttrId":22021},{"CharacterType":3,"CardId":140113,"Point":1,"AttrId":22021},{"CharacterType":3,"CardId":141006,"Point":2,"AttrId":23021},{"CharacterType":3,"CardId":141018,"Point":3,"AttrId":21021},{"CharacterType":3,"CardId":141015,"Point":4,"AttrId":21021}]</v>
      </c>
      <c r="AD27" s="10" t="str">
        <f t="shared" si="0"/>
        <v>"CharacterType":3</v>
      </c>
      <c r="AE27" s="10" t="str">
        <f t="shared" si="49"/>
        <v>"CardId":141011</v>
      </c>
      <c r="AF27" s="10" t="str">
        <f t="shared" si="1"/>
        <v>"Point":0</v>
      </c>
      <c r="AG27" s="10" t="str">
        <f t="shared" si="2"/>
        <v>"AttrId":22021</v>
      </c>
      <c r="AH27" s="10" t="str">
        <f t="shared" si="3"/>
        <v/>
      </c>
      <c r="AI27" s="10" t="str">
        <f t="shared" si="50"/>
        <v>{"CharacterType":3,"CardId":141011,"Point":0,"AttrId":22021}</v>
      </c>
      <c r="AJ27" s="10" t="str">
        <f t="shared" si="4"/>
        <v>"CharacterType":3</v>
      </c>
      <c r="AK27" s="10" t="str">
        <f t="shared" si="5"/>
        <v>"CardId":140113</v>
      </c>
      <c r="AL27" s="10" t="str">
        <f t="shared" si="6"/>
        <v>"Point":1</v>
      </c>
      <c r="AM27" s="10" t="str">
        <f t="shared" si="7"/>
        <v>"AttrId":22021</v>
      </c>
      <c r="AN27" s="10" t="str">
        <f t="shared" si="8"/>
        <v/>
      </c>
      <c r="AO27" s="10" t="str">
        <f t="shared" si="51"/>
        <v>{"CharacterType":3,"CardId":140113,"Point":1,"AttrId":22021}</v>
      </c>
      <c r="AP27" s="10" t="str">
        <f t="shared" si="9"/>
        <v>"CharacterType":3</v>
      </c>
      <c r="AQ27" s="10" t="str">
        <f t="shared" si="10"/>
        <v>"CardId":141006</v>
      </c>
      <c r="AR27" s="10" t="str">
        <f t="shared" si="11"/>
        <v>"Point":2</v>
      </c>
      <c r="AS27" s="10" t="str">
        <f t="shared" si="12"/>
        <v>"AttrId":23021</v>
      </c>
      <c r="AT27" s="10" t="str">
        <f t="shared" si="13"/>
        <v/>
      </c>
      <c r="AU27" s="10" t="str">
        <f t="shared" si="52"/>
        <v>{"CharacterType":3,"CardId":141006,"Point":2,"AttrId":23021}</v>
      </c>
      <c r="AV27" s="10" t="str">
        <f t="shared" si="14"/>
        <v>"CharacterType":3</v>
      </c>
      <c r="AW27" s="10" t="str">
        <f t="shared" si="15"/>
        <v>"CardId":141018</v>
      </c>
      <c r="AX27" s="10" t="str">
        <f t="shared" si="16"/>
        <v>"Point":3</v>
      </c>
      <c r="AY27" s="10" t="str">
        <f t="shared" si="17"/>
        <v>"AttrId":21021</v>
      </c>
      <c r="AZ27" s="10" t="str">
        <f t="shared" si="18"/>
        <v/>
      </c>
      <c r="BA27" s="10" t="str">
        <f t="shared" si="53"/>
        <v>{"CharacterType":3,"CardId":141018,"Point":3,"AttrId":21021}</v>
      </c>
      <c r="BB27" s="10" t="str">
        <f t="shared" si="19"/>
        <v>"CharacterType":3</v>
      </c>
      <c r="BC27" s="10" t="str">
        <f t="shared" si="20"/>
        <v>"CardId":141015</v>
      </c>
      <c r="BD27" s="10" t="str">
        <f t="shared" si="21"/>
        <v>"Point":4</v>
      </c>
      <c r="BE27" s="10" t="str">
        <f t="shared" si="22"/>
        <v>"AttrId":21021</v>
      </c>
      <c r="BF27" s="10" t="str">
        <f t="shared" si="23"/>
        <v/>
      </c>
      <c r="BG27" s="10" t="str">
        <f t="shared" si="54"/>
        <v>{"CharacterType":3,"CardId":141015,"Point":4,"AttrId":21021}</v>
      </c>
    </row>
    <row r="28" spans="1:59" x14ac:dyDescent="0.15">
      <c r="A28" s="10">
        <f t="shared" si="180"/>
        <v>746496</v>
      </c>
      <c r="B28" s="10">
        <v>304</v>
      </c>
      <c r="C28" s="3" t="s">
        <v>76</v>
      </c>
      <c r="D28" s="14">
        <v>3</v>
      </c>
      <c r="E28" s="14" cm="1">
        <f t="array" ref="E28">_xlfn.XLOOKUP($B28,阵容中转!$C$6:$C$24,_xlfn.XLOOKUP(E$4,阵容中转!$J$5:$N$5,阵容中转!$J$6:$N$24))</f>
        <v>141011</v>
      </c>
      <c r="F28" s="14">
        <v>0</v>
      </c>
      <c r="G28" s="14">
        <v>22022</v>
      </c>
      <c r="H28" s="14"/>
      <c r="I28" s="14">
        <v>3</v>
      </c>
      <c r="J28" s="14" cm="1">
        <f t="array" ref="J28">_xlfn.XLOOKUP($B28,阵容中转!$C$6:$C$24,_xlfn.XLOOKUP(J$4,阵容中转!$J$5:$N$5,阵容中转!$J$6:$N$24))</f>
        <v>140109</v>
      </c>
      <c r="K28" s="14">
        <v>1</v>
      </c>
      <c r="L28" s="14">
        <v>22022</v>
      </c>
      <c r="M28" s="14"/>
      <c r="N28" s="14">
        <v>3</v>
      </c>
      <c r="O28" s="14" cm="1">
        <f t="array" ref="O28">_xlfn.XLOOKUP($B28,阵容中转!$C$6:$C$24,_xlfn.XLOOKUP(O$4,阵容中转!$J$5:$N$5,阵容中转!$J$6:$N$24))</f>
        <v>140111</v>
      </c>
      <c r="P28" s="14">
        <v>2</v>
      </c>
      <c r="Q28" s="14">
        <v>23022</v>
      </c>
      <c r="R28" s="14"/>
      <c r="S28" s="14">
        <v>3</v>
      </c>
      <c r="T28" s="14" cm="1">
        <f t="array" ref="T28">_xlfn.XLOOKUP($B28,阵容中转!$C$6:$C$24,_xlfn.XLOOKUP(T$4,阵容中转!$J$5:$N$5,阵容中转!$J$6:$N$24))</f>
        <v>141006</v>
      </c>
      <c r="U28" s="14">
        <v>3</v>
      </c>
      <c r="V28" s="14">
        <v>21022</v>
      </c>
      <c r="W28" s="14"/>
      <c r="X28" s="14">
        <v>3</v>
      </c>
      <c r="Y28" s="14" cm="1">
        <f t="array" ref="Y28">_xlfn.XLOOKUP($B28,阵容中转!$C$6:$C$24,_xlfn.XLOOKUP(Y$4,阵容中转!$J$5:$N$5,阵容中转!$J$6:$N$24))</f>
        <v>141015</v>
      </c>
      <c r="Z28" s="14">
        <f t="shared" si="181"/>
        <v>4</v>
      </c>
      <c r="AA28" s="14">
        <v>21022</v>
      </c>
      <c r="AB28" s="14"/>
      <c r="AC28" s="15" t="str">
        <f t="shared" si="48"/>
        <v>[{"CharacterType":3,"CardId":141011,"Point":0,"AttrId":22022},{"CharacterType":3,"CardId":140109,"Point":1,"AttrId":22022},{"CharacterType":3,"CardId":140111,"Point":2,"AttrId":23022},{"CharacterType":3,"CardId":141006,"Point":3,"AttrId":21022},{"CharacterType":3,"CardId":141015,"Point":4,"AttrId":21022}]</v>
      </c>
      <c r="AD28" s="10" t="str">
        <f t="shared" si="0"/>
        <v>"CharacterType":3</v>
      </c>
      <c r="AE28" s="10" t="str">
        <f t="shared" si="49"/>
        <v>"CardId":141011</v>
      </c>
      <c r="AF28" s="10" t="str">
        <f t="shared" si="1"/>
        <v>"Point":0</v>
      </c>
      <c r="AG28" s="10" t="str">
        <f t="shared" si="2"/>
        <v>"AttrId":22022</v>
      </c>
      <c r="AH28" s="10" t="str">
        <f t="shared" si="3"/>
        <v/>
      </c>
      <c r="AI28" s="10" t="str">
        <f t="shared" si="50"/>
        <v>{"CharacterType":3,"CardId":141011,"Point":0,"AttrId":22022}</v>
      </c>
      <c r="AJ28" s="10" t="str">
        <f t="shared" si="4"/>
        <v>"CharacterType":3</v>
      </c>
      <c r="AK28" s="10" t="str">
        <f t="shared" si="5"/>
        <v>"CardId":140109</v>
      </c>
      <c r="AL28" s="10" t="str">
        <f t="shared" si="6"/>
        <v>"Point":1</v>
      </c>
      <c r="AM28" s="10" t="str">
        <f t="shared" si="7"/>
        <v>"AttrId":22022</v>
      </c>
      <c r="AN28" s="10" t="str">
        <f t="shared" si="8"/>
        <v/>
      </c>
      <c r="AO28" s="10" t="str">
        <f t="shared" si="51"/>
        <v>{"CharacterType":3,"CardId":140109,"Point":1,"AttrId":22022}</v>
      </c>
      <c r="AP28" s="10" t="str">
        <f t="shared" si="9"/>
        <v>"CharacterType":3</v>
      </c>
      <c r="AQ28" s="10" t="str">
        <f t="shared" si="10"/>
        <v>"CardId":140111</v>
      </c>
      <c r="AR28" s="10" t="str">
        <f t="shared" si="11"/>
        <v>"Point":2</v>
      </c>
      <c r="AS28" s="10" t="str">
        <f t="shared" si="12"/>
        <v>"AttrId":23022</v>
      </c>
      <c r="AT28" s="10" t="str">
        <f t="shared" si="13"/>
        <v/>
      </c>
      <c r="AU28" s="10" t="str">
        <f t="shared" si="52"/>
        <v>{"CharacterType":3,"CardId":140111,"Point":2,"AttrId":23022}</v>
      </c>
      <c r="AV28" s="10" t="str">
        <f t="shared" si="14"/>
        <v>"CharacterType":3</v>
      </c>
      <c r="AW28" s="10" t="str">
        <f t="shared" si="15"/>
        <v>"CardId":141006</v>
      </c>
      <c r="AX28" s="10" t="str">
        <f t="shared" si="16"/>
        <v>"Point":3</v>
      </c>
      <c r="AY28" s="10" t="str">
        <f t="shared" si="17"/>
        <v>"AttrId":21022</v>
      </c>
      <c r="AZ28" s="10" t="str">
        <f t="shared" si="18"/>
        <v/>
      </c>
      <c r="BA28" s="10" t="str">
        <f t="shared" si="53"/>
        <v>{"CharacterType":3,"CardId":141006,"Point":3,"AttrId":21022}</v>
      </c>
      <c r="BB28" s="10" t="str">
        <f t="shared" si="19"/>
        <v>"CharacterType":3</v>
      </c>
      <c r="BC28" s="10" t="str">
        <f t="shared" si="20"/>
        <v>"CardId":141015</v>
      </c>
      <c r="BD28" s="10" t="str">
        <f t="shared" si="21"/>
        <v>"Point":4</v>
      </c>
      <c r="BE28" s="10" t="str">
        <f t="shared" si="22"/>
        <v>"AttrId":21022</v>
      </c>
      <c r="BF28" s="10" t="str">
        <f t="shared" si="23"/>
        <v/>
      </c>
      <c r="BG28" s="10" t="str">
        <f t="shared" si="54"/>
        <v>{"CharacterType":3,"CardId":141015,"Point":4,"AttrId":21022}</v>
      </c>
    </row>
    <row r="29" spans="1:59" x14ac:dyDescent="0.15">
      <c r="A29" s="10">
        <f t="shared" si="180"/>
        <v>895795</v>
      </c>
      <c r="B29" s="10">
        <v>301</v>
      </c>
      <c r="C29" s="3" t="s">
        <v>77</v>
      </c>
      <c r="D29" s="14">
        <v>3</v>
      </c>
      <c r="E29" s="14" cm="1">
        <f t="array" ref="E29">_xlfn.XLOOKUP($B29,阵容中转!$C$6:$C$24,_xlfn.XLOOKUP(E$4,阵容中转!$J$5:$N$5,阵容中转!$J$6:$N$24))</f>
        <v>140104</v>
      </c>
      <c r="F29" s="14">
        <v>0</v>
      </c>
      <c r="G29" s="14">
        <v>22023</v>
      </c>
      <c r="H29" s="14"/>
      <c r="I29" s="14">
        <v>3</v>
      </c>
      <c r="J29" s="14" cm="1">
        <f t="array" ref="J29">_xlfn.XLOOKUP($B29,阵容中转!$C$6:$C$24,_xlfn.XLOOKUP(J$4,阵容中转!$J$5:$N$5,阵容中转!$J$6:$N$24))</f>
        <v>140101</v>
      </c>
      <c r="K29" s="14">
        <v>1</v>
      </c>
      <c r="L29" s="14">
        <v>22023</v>
      </c>
      <c r="M29" s="14"/>
      <c r="N29" s="14">
        <v>3</v>
      </c>
      <c r="O29" s="14" cm="1">
        <f t="array" ref="O29">_xlfn.XLOOKUP($B29,阵容中转!$C$6:$C$24,_xlfn.XLOOKUP(O$4,阵容中转!$J$5:$N$5,阵容中转!$J$6:$N$24))</f>
        <v>141003</v>
      </c>
      <c r="P29" s="14">
        <v>2</v>
      </c>
      <c r="Q29" s="14">
        <v>23023</v>
      </c>
      <c r="R29" s="14"/>
      <c r="S29" s="14">
        <v>3</v>
      </c>
      <c r="T29" s="14" cm="1">
        <f t="array" ref="T29">_xlfn.XLOOKUP($B29,阵容中转!$C$6:$C$24,_xlfn.XLOOKUP(T$4,阵容中转!$J$5:$N$5,阵容中转!$J$6:$N$24))</f>
        <v>141001</v>
      </c>
      <c r="U29" s="14">
        <v>3</v>
      </c>
      <c r="V29" s="14">
        <v>21023</v>
      </c>
      <c r="W29" s="14"/>
      <c r="X29" s="14">
        <v>3</v>
      </c>
      <c r="Y29" s="14" cm="1">
        <f t="array" ref="Y29">_xlfn.XLOOKUP($B29,阵容中转!$C$6:$C$24,_xlfn.XLOOKUP(Y$4,阵容中转!$J$5:$N$5,阵容中转!$J$6:$N$24))</f>
        <v>140103</v>
      </c>
      <c r="Z29" s="14">
        <f t="shared" si="181"/>
        <v>4</v>
      </c>
      <c r="AA29" s="14">
        <v>21023</v>
      </c>
      <c r="AB29" s="14"/>
      <c r="AC29" s="15" t="str">
        <f t="shared" si="48"/>
        <v>[{"CharacterType":3,"CardId":140104,"Point":0,"AttrId":22023},{"CharacterType":3,"CardId":140101,"Point":1,"AttrId":22023},{"CharacterType":3,"CardId":141003,"Point":2,"AttrId":23023},{"CharacterType":3,"CardId":141001,"Point":3,"AttrId":21023},{"CharacterType":3,"CardId":140103,"Point":4,"AttrId":21023}]</v>
      </c>
      <c r="AD29" s="10" t="str">
        <f t="shared" si="0"/>
        <v>"CharacterType":3</v>
      </c>
      <c r="AE29" s="10" t="str">
        <f t="shared" si="49"/>
        <v>"CardId":140104</v>
      </c>
      <c r="AF29" s="10" t="str">
        <f t="shared" si="1"/>
        <v>"Point":0</v>
      </c>
      <c r="AG29" s="10" t="str">
        <f t="shared" si="2"/>
        <v>"AttrId":22023</v>
      </c>
      <c r="AH29" s="10" t="str">
        <f t="shared" si="3"/>
        <v/>
      </c>
      <c r="AI29" s="10" t="str">
        <f t="shared" si="50"/>
        <v>{"CharacterType":3,"CardId":140104,"Point":0,"AttrId":22023}</v>
      </c>
      <c r="AJ29" s="10" t="str">
        <f t="shared" si="4"/>
        <v>"CharacterType":3</v>
      </c>
      <c r="AK29" s="10" t="str">
        <f t="shared" si="5"/>
        <v>"CardId":140101</v>
      </c>
      <c r="AL29" s="10" t="str">
        <f t="shared" si="6"/>
        <v>"Point":1</v>
      </c>
      <c r="AM29" s="10" t="str">
        <f t="shared" si="7"/>
        <v>"AttrId":22023</v>
      </c>
      <c r="AN29" s="10" t="str">
        <f t="shared" si="8"/>
        <v/>
      </c>
      <c r="AO29" s="10" t="str">
        <f t="shared" si="51"/>
        <v>{"CharacterType":3,"CardId":140101,"Point":1,"AttrId":22023}</v>
      </c>
      <c r="AP29" s="10" t="str">
        <f t="shared" si="9"/>
        <v>"CharacterType":3</v>
      </c>
      <c r="AQ29" s="10" t="str">
        <f t="shared" si="10"/>
        <v>"CardId":141003</v>
      </c>
      <c r="AR29" s="10" t="str">
        <f t="shared" si="11"/>
        <v>"Point":2</v>
      </c>
      <c r="AS29" s="10" t="str">
        <f t="shared" si="12"/>
        <v>"AttrId":23023</v>
      </c>
      <c r="AT29" s="10" t="str">
        <f t="shared" si="13"/>
        <v/>
      </c>
      <c r="AU29" s="10" t="str">
        <f t="shared" si="52"/>
        <v>{"CharacterType":3,"CardId":141003,"Point":2,"AttrId":23023}</v>
      </c>
      <c r="AV29" s="10" t="str">
        <f t="shared" si="14"/>
        <v>"CharacterType":3</v>
      </c>
      <c r="AW29" s="10" t="str">
        <f t="shared" si="15"/>
        <v>"CardId":141001</v>
      </c>
      <c r="AX29" s="10" t="str">
        <f t="shared" si="16"/>
        <v>"Point":3</v>
      </c>
      <c r="AY29" s="10" t="str">
        <f t="shared" si="17"/>
        <v>"AttrId":21023</v>
      </c>
      <c r="AZ29" s="10" t="str">
        <f t="shared" si="18"/>
        <v/>
      </c>
      <c r="BA29" s="10" t="str">
        <f t="shared" si="53"/>
        <v>{"CharacterType":3,"CardId":141001,"Point":3,"AttrId":21023}</v>
      </c>
      <c r="BB29" s="10" t="str">
        <f t="shared" si="19"/>
        <v>"CharacterType":3</v>
      </c>
      <c r="BC29" s="10" t="str">
        <f t="shared" si="20"/>
        <v>"CardId":140103</v>
      </c>
      <c r="BD29" s="10" t="str">
        <f t="shared" si="21"/>
        <v>"Point":4</v>
      </c>
      <c r="BE29" s="10" t="str">
        <f t="shared" si="22"/>
        <v>"AttrId":21023</v>
      </c>
      <c r="BF29" s="10" t="str">
        <f t="shared" si="23"/>
        <v/>
      </c>
      <c r="BG29" s="10" t="str">
        <f t="shared" si="54"/>
        <v>{"CharacterType":3,"CardId":140103,"Point":4,"AttrId":21023}</v>
      </c>
    </row>
    <row r="30" spans="1:59" x14ac:dyDescent="0.15">
      <c r="A30" s="10">
        <f t="shared" si="180"/>
        <v>1074954</v>
      </c>
      <c r="B30" s="10">
        <v>302</v>
      </c>
      <c r="C30" s="3" t="s">
        <v>78</v>
      </c>
      <c r="D30" s="14">
        <v>3</v>
      </c>
      <c r="E30" s="14" cm="1">
        <f t="array" ref="E30">_xlfn.XLOOKUP($B30,阵容中转!$C$6:$C$24,_xlfn.XLOOKUP(E$4,阵容中转!$J$5:$N$5,阵容中转!$J$6:$N$24))</f>
        <v>140108</v>
      </c>
      <c r="F30" s="14">
        <v>0</v>
      </c>
      <c r="G30" s="14">
        <v>22024</v>
      </c>
      <c r="H30" s="14"/>
      <c r="I30" s="14">
        <v>3</v>
      </c>
      <c r="J30" s="14" cm="1">
        <f t="array" ref="J30">_xlfn.XLOOKUP($B30,阵容中转!$C$6:$C$24,_xlfn.XLOOKUP(J$4,阵容中转!$J$5:$N$5,阵容中转!$J$6:$N$24))</f>
        <v>140106</v>
      </c>
      <c r="K30" s="14">
        <v>1</v>
      </c>
      <c r="L30" s="14">
        <v>22024</v>
      </c>
      <c r="M30" s="14"/>
      <c r="N30" s="14">
        <v>3</v>
      </c>
      <c r="O30" s="14" cm="1">
        <f t="array" ref="O30">_xlfn.XLOOKUP($B30,阵容中转!$C$6:$C$24,_xlfn.XLOOKUP(O$4,阵容中转!$J$5:$N$5,阵容中转!$J$6:$N$24))</f>
        <v>141009</v>
      </c>
      <c r="P30" s="14">
        <v>2</v>
      </c>
      <c r="Q30" s="14">
        <v>23024</v>
      </c>
      <c r="R30" s="14"/>
      <c r="S30" s="14">
        <v>3</v>
      </c>
      <c r="T30" s="14" cm="1">
        <f t="array" ref="T30">_xlfn.XLOOKUP($B30,阵容中转!$C$6:$C$24,_xlfn.XLOOKUP(T$4,阵容中转!$J$5:$N$5,阵容中转!$J$6:$N$24))</f>
        <v>140105</v>
      </c>
      <c r="U30" s="14">
        <v>3</v>
      </c>
      <c r="V30" s="14">
        <v>21024</v>
      </c>
      <c r="W30" s="14"/>
      <c r="X30" s="14">
        <v>3</v>
      </c>
      <c r="Y30" s="14" cm="1">
        <f t="array" ref="Y30">_xlfn.XLOOKUP($B30,阵容中转!$C$6:$C$24,_xlfn.XLOOKUP(Y$4,阵容中转!$J$5:$N$5,阵容中转!$J$6:$N$24))</f>
        <v>141008</v>
      </c>
      <c r="Z30" s="14">
        <f t="shared" si="181"/>
        <v>4</v>
      </c>
      <c r="AA30" s="14">
        <v>21024</v>
      </c>
      <c r="AB30" s="14"/>
      <c r="AC30" s="15" t="str">
        <f t="shared" si="48"/>
        <v>[{"CharacterType":3,"CardId":140108,"Point":0,"AttrId":22024},{"CharacterType":3,"CardId":140106,"Point":1,"AttrId":22024},{"CharacterType":3,"CardId":141009,"Point":2,"AttrId":23024},{"CharacterType":3,"CardId":140105,"Point":3,"AttrId":21024},{"CharacterType":3,"CardId":141008,"Point":4,"AttrId":21024}]</v>
      </c>
      <c r="AD30" s="10" t="str">
        <f t="shared" si="0"/>
        <v>"CharacterType":3</v>
      </c>
      <c r="AE30" s="10" t="str">
        <f t="shared" si="49"/>
        <v>"CardId":140108</v>
      </c>
      <c r="AF30" s="10" t="str">
        <f t="shared" si="1"/>
        <v>"Point":0</v>
      </c>
      <c r="AG30" s="10" t="str">
        <f t="shared" si="2"/>
        <v>"AttrId":22024</v>
      </c>
      <c r="AH30" s="10" t="str">
        <f t="shared" si="3"/>
        <v/>
      </c>
      <c r="AI30" s="10" t="str">
        <f t="shared" si="50"/>
        <v>{"CharacterType":3,"CardId":140108,"Point":0,"AttrId":22024}</v>
      </c>
      <c r="AJ30" s="10" t="str">
        <f t="shared" si="4"/>
        <v>"CharacterType":3</v>
      </c>
      <c r="AK30" s="10" t="str">
        <f t="shared" si="5"/>
        <v>"CardId":140106</v>
      </c>
      <c r="AL30" s="10" t="str">
        <f t="shared" si="6"/>
        <v>"Point":1</v>
      </c>
      <c r="AM30" s="10" t="str">
        <f t="shared" si="7"/>
        <v>"AttrId":22024</v>
      </c>
      <c r="AN30" s="10" t="str">
        <f t="shared" si="8"/>
        <v/>
      </c>
      <c r="AO30" s="10" t="str">
        <f t="shared" si="51"/>
        <v>{"CharacterType":3,"CardId":140106,"Point":1,"AttrId":22024}</v>
      </c>
      <c r="AP30" s="10" t="str">
        <f t="shared" si="9"/>
        <v>"CharacterType":3</v>
      </c>
      <c r="AQ30" s="10" t="str">
        <f t="shared" si="10"/>
        <v>"CardId":141009</v>
      </c>
      <c r="AR30" s="10" t="str">
        <f t="shared" si="11"/>
        <v>"Point":2</v>
      </c>
      <c r="AS30" s="10" t="str">
        <f t="shared" si="12"/>
        <v>"AttrId":23024</v>
      </c>
      <c r="AT30" s="10" t="str">
        <f t="shared" si="13"/>
        <v/>
      </c>
      <c r="AU30" s="10" t="str">
        <f t="shared" si="52"/>
        <v>{"CharacterType":3,"CardId":141009,"Point":2,"AttrId":23024}</v>
      </c>
      <c r="AV30" s="10" t="str">
        <f t="shared" si="14"/>
        <v>"CharacterType":3</v>
      </c>
      <c r="AW30" s="10" t="str">
        <f t="shared" si="15"/>
        <v>"CardId":140105</v>
      </c>
      <c r="AX30" s="10" t="str">
        <f t="shared" si="16"/>
        <v>"Point":3</v>
      </c>
      <c r="AY30" s="10" t="str">
        <f t="shared" si="17"/>
        <v>"AttrId":21024</v>
      </c>
      <c r="AZ30" s="10" t="str">
        <f t="shared" si="18"/>
        <v/>
      </c>
      <c r="BA30" s="10" t="str">
        <f t="shared" si="53"/>
        <v>{"CharacterType":3,"CardId":140105,"Point":3,"AttrId":21024}</v>
      </c>
      <c r="BB30" s="10" t="str">
        <f t="shared" si="19"/>
        <v>"CharacterType":3</v>
      </c>
      <c r="BC30" s="10" t="str">
        <f t="shared" si="20"/>
        <v>"CardId":141008</v>
      </c>
      <c r="BD30" s="10" t="str">
        <f t="shared" si="21"/>
        <v>"Point":4</v>
      </c>
      <c r="BE30" s="10" t="str">
        <f t="shared" si="22"/>
        <v>"AttrId":21024</v>
      </c>
      <c r="BF30" s="10" t="str">
        <f t="shared" si="23"/>
        <v/>
      </c>
      <c r="BG30" s="10" t="str">
        <f t="shared" si="54"/>
        <v>{"CharacterType":3,"CardId":141008,"Point":4,"AttrId":21024}</v>
      </c>
    </row>
    <row r="31" spans="1:59" x14ac:dyDescent="0.15">
      <c r="A31" s="10">
        <f t="shared" si="180"/>
        <v>1289944</v>
      </c>
      <c r="B31" s="10">
        <v>303</v>
      </c>
      <c r="C31" s="3" t="s">
        <v>79</v>
      </c>
      <c r="D31" s="14">
        <v>3</v>
      </c>
      <c r="E31" s="14" cm="1">
        <f t="array" ref="E31">_xlfn.XLOOKUP($B31,阵容中转!$C$6:$C$24,_xlfn.XLOOKUP(E$4,阵容中转!$J$5:$N$5,阵容中转!$J$6:$N$24))</f>
        <v>141011</v>
      </c>
      <c r="F31" s="14">
        <v>0</v>
      </c>
      <c r="G31" s="14">
        <v>22025</v>
      </c>
      <c r="H31" s="14"/>
      <c r="I31" s="14">
        <v>3</v>
      </c>
      <c r="J31" s="14" cm="1">
        <f t="array" ref="J31">_xlfn.XLOOKUP($B31,阵容中转!$C$6:$C$24,_xlfn.XLOOKUP(J$4,阵容中转!$J$5:$N$5,阵容中转!$J$6:$N$24))</f>
        <v>140113</v>
      </c>
      <c r="K31" s="14">
        <v>1</v>
      </c>
      <c r="L31" s="14">
        <v>22025</v>
      </c>
      <c r="M31" s="14"/>
      <c r="N31" s="14">
        <v>3</v>
      </c>
      <c r="O31" s="14" cm="1">
        <f t="array" ref="O31">_xlfn.XLOOKUP($B31,阵容中转!$C$6:$C$24,_xlfn.XLOOKUP(O$4,阵容中转!$J$5:$N$5,阵容中转!$J$6:$N$24))</f>
        <v>141006</v>
      </c>
      <c r="P31" s="14">
        <v>2</v>
      </c>
      <c r="Q31" s="14">
        <v>23025</v>
      </c>
      <c r="R31" s="14"/>
      <c r="S31" s="14">
        <v>3</v>
      </c>
      <c r="T31" s="14" cm="1">
        <f t="array" ref="T31">_xlfn.XLOOKUP($B31,阵容中转!$C$6:$C$24,_xlfn.XLOOKUP(T$4,阵容中转!$J$5:$N$5,阵容中转!$J$6:$N$24))</f>
        <v>141018</v>
      </c>
      <c r="U31" s="14">
        <v>3</v>
      </c>
      <c r="V31" s="14">
        <v>21025</v>
      </c>
      <c r="W31" s="14"/>
      <c r="X31" s="14">
        <v>3</v>
      </c>
      <c r="Y31" s="14" cm="1">
        <f t="array" ref="Y31">_xlfn.XLOOKUP($B31,阵容中转!$C$6:$C$24,_xlfn.XLOOKUP(Y$4,阵容中转!$J$5:$N$5,阵容中转!$J$6:$N$24))</f>
        <v>141015</v>
      </c>
      <c r="Z31" s="14">
        <f t="shared" si="181"/>
        <v>4</v>
      </c>
      <c r="AA31" s="14">
        <v>21025</v>
      </c>
      <c r="AB31" s="14"/>
      <c r="AC31" s="15" t="str">
        <f t="shared" si="48"/>
        <v>[{"CharacterType":3,"CardId":141011,"Point":0,"AttrId":22025},{"CharacterType":3,"CardId":140113,"Point":1,"AttrId":22025},{"CharacterType":3,"CardId":141006,"Point":2,"AttrId":23025},{"CharacterType":3,"CardId":141018,"Point":3,"AttrId":21025},{"CharacterType":3,"CardId":141015,"Point":4,"AttrId":21025}]</v>
      </c>
      <c r="AD31" s="10" t="str">
        <f t="shared" si="0"/>
        <v>"CharacterType":3</v>
      </c>
      <c r="AE31" s="10" t="str">
        <f t="shared" si="49"/>
        <v>"CardId":141011</v>
      </c>
      <c r="AF31" s="10" t="str">
        <f t="shared" si="1"/>
        <v>"Point":0</v>
      </c>
      <c r="AG31" s="10" t="str">
        <f t="shared" si="2"/>
        <v>"AttrId":22025</v>
      </c>
      <c r="AH31" s="10" t="str">
        <f t="shared" si="3"/>
        <v/>
      </c>
      <c r="AI31" s="10" t="str">
        <f t="shared" si="50"/>
        <v>{"CharacterType":3,"CardId":141011,"Point":0,"AttrId":22025}</v>
      </c>
      <c r="AJ31" s="10" t="str">
        <f t="shared" si="4"/>
        <v>"CharacterType":3</v>
      </c>
      <c r="AK31" s="10" t="str">
        <f t="shared" si="5"/>
        <v>"CardId":140113</v>
      </c>
      <c r="AL31" s="10" t="str">
        <f t="shared" si="6"/>
        <v>"Point":1</v>
      </c>
      <c r="AM31" s="10" t="str">
        <f t="shared" si="7"/>
        <v>"AttrId":22025</v>
      </c>
      <c r="AN31" s="10" t="str">
        <f t="shared" si="8"/>
        <v/>
      </c>
      <c r="AO31" s="10" t="str">
        <f t="shared" si="51"/>
        <v>{"CharacterType":3,"CardId":140113,"Point":1,"AttrId":22025}</v>
      </c>
      <c r="AP31" s="10" t="str">
        <f t="shared" si="9"/>
        <v>"CharacterType":3</v>
      </c>
      <c r="AQ31" s="10" t="str">
        <f t="shared" si="10"/>
        <v>"CardId":141006</v>
      </c>
      <c r="AR31" s="10" t="str">
        <f t="shared" si="11"/>
        <v>"Point":2</v>
      </c>
      <c r="AS31" s="10" t="str">
        <f t="shared" si="12"/>
        <v>"AttrId":23025</v>
      </c>
      <c r="AT31" s="10" t="str">
        <f t="shared" si="13"/>
        <v/>
      </c>
      <c r="AU31" s="10" t="str">
        <f t="shared" si="52"/>
        <v>{"CharacterType":3,"CardId":141006,"Point":2,"AttrId":23025}</v>
      </c>
      <c r="AV31" s="10" t="str">
        <f t="shared" si="14"/>
        <v>"CharacterType":3</v>
      </c>
      <c r="AW31" s="10" t="str">
        <f t="shared" si="15"/>
        <v>"CardId":141018</v>
      </c>
      <c r="AX31" s="10" t="str">
        <f t="shared" si="16"/>
        <v>"Point":3</v>
      </c>
      <c r="AY31" s="10" t="str">
        <f t="shared" si="17"/>
        <v>"AttrId":21025</v>
      </c>
      <c r="AZ31" s="10" t="str">
        <f t="shared" si="18"/>
        <v/>
      </c>
      <c r="BA31" s="10" t="str">
        <f t="shared" si="53"/>
        <v>{"CharacterType":3,"CardId":141018,"Point":3,"AttrId":21025}</v>
      </c>
      <c r="BB31" s="10" t="str">
        <f t="shared" si="19"/>
        <v>"CharacterType":3</v>
      </c>
      <c r="BC31" s="10" t="str">
        <f t="shared" si="20"/>
        <v>"CardId":141015</v>
      </c>
      <c r="BD31" s="10" t="str">
        <f t="shared" si="21"/>
        <v>"Point":4</v>
      </c>
      <c r="BE31" s="10" t="str">
        <f t="shared" si="22"/>
        <v>"AttrId":21025</v>
      </c>
      <c r="BF31" s="10" t="str">
        <f t="shared" si="23"/>
        <v/>
      </c>
      <c r="BG31" s="10" t="str">
        <f t="shared" si="54"/>
        <v>{"CharacterType":3,"CardId":141015,"Point":4,"AttrId":21025}</v>
      </c>
    </row>
    <row r="32" spans="1:59" x14ac:dyDescent="0.15">
      <c r="A32" s="10">
        <f t="shared" si="180"/>
        <v>1547932</v>
      </c>
      <c r="B32" s="10">
        <v>304</v>
      </c>
      <c r="C32" s="3" t="s">
        <v>80</v>
      </c>
      <c r="D32" s="14">
        <v>3</v>
      </c>
      <c r="E32" s="14" cm="1">
        <f t="array" ref="E32">_xlfn.XLOOKUP($B32,阵容中转!$C$6:$C$24,_xlfn.XLOOKUP(E$4,阵容中转!$J$5:$N$5,阵容中转!$J$6:$N$24))</f>
        <v>141011</v>
      </c>
      <c r="F32" s="14">
        <v>0</v>
      </c>
      <c r="G32" s="14">
        <v>22026</v>
      </c>
      <c r="H32" s="14"/>
      <c r="I32" s="14">
        <v>3</v>
      </c>
      <c r="J32" s="14" cm="1">
        <f t="array" ref="J32">_xlfn.XLOOKUP($B32,阵容中转!$C$6:$C$24,_xlfn.XLOOKUP(J$4,阵容中转!$J$5:$N$5,阵容中转!$J$6:$N$24))</f>
        <v>140109</v>
      </c>
      <c r="K32" s="14">
        <v>1</v>
      </c>
      <c r="L32" s="14">
        <v>22026</v>
      </c>
      <c r="M32" s="14"/>
      <c r="N32" s="14">
        <v>3</v>
      </c>
      <c r="O32" s="14" cm="1">
        <f t="array" ref="O32">_xlfn.XLOOKUP($B32,阵容中转!$C$6:$C$24,_xlfn.XLOOKUP(O$4,阵容中转!$J$5:$N$5,阵容中转!$J$6:$N$24))</f>
        <v>140111</v>
      </c>
      <c r="P32" s="14">
        <v>2</v>
      </c>
      <c r="Q32" s="14">
        <v>23026</v>
      </c>
      <c r="R32" s="14"/>
      <c r="S32" s="14">
        <v>3</v>
      </c>
      <c r="T32" s="14" cm="1">
        <f t="array" ref="T32">_xlfn.XLOOKUP($B32,阵容中转!$C$6:$C$24,_xlfn.XLOOKUP(T$4,阵容中转!$J$5:$N$5,阵容中转!$J$6:$N$24))</f>
        <v>141006</v>
      </c>
      <c r="U32" s="14">
        <v>3</v>
      </c>
      <c r="V32" s="14">
        <v>21026</v>
      </c>
      <c r="W32" s="14"/>
      <c r="X32" s="14">
        <v>3</v>
      </c>
      <c r="Y32" s="14" cm="1">
        <f t="array" ref="Y32">_xlfn.XLOOKUP($B32,阵容中转!$C$6:$C$24,_xlfn.XLOOKUP(Y$4,阵容中转!$J$5:$N$5,阵容中转!$J$6:$N$24))</f>
        <v>141015</v>
      </c>
      <c r="Z32" s="14">
        <f t="shared" si="181"/>
        <v>4</v>
      </c>
      <c r="AA32" s="14">
        <v>21026</v>
      </c>
      <c r="AB32" s="14"/>
      <c r="AC32" s="15" t="str">
        <f t="shared" si="48"/>
        <v>[{"CharacterType":3,"CardId":141011,"Point":0,"AttrId":22026},{"CharacterType":3,"CardId":140109,"Point":1,"AttrId":22026},{"CharacterType":3,"CardId":140111,"Point":2,"AttrId":23026},{"CharacterType":3,"CardId":141006,"Point":3,"AttrId":21026},{"CharacterType":3,"CardId":141015,"Point":4,"AttrId":21026}]</v>
      </c>
      <c r="AD32" s="10" t="str">
        <f t="shared" si="0"/>
        <v>"CharacterType":3</v>
      </c>
      <c r="AE32" s="10" t="str">
        <f t="shared" si="49"/>
        <v>"CardId":141011</v>
      </c>
      <c r="AF32" s="10" t="str">
        <f t="shared" si="1"/>
        <v>"Point":0</v>
      </c>
      <c r="AG32" s="10" t="str">
        <f t="shared" si="2"/>
        <v>"AttrId":22026</v>
      </c>
      <c r="AH32" s="10" t="str">
        <f t="shared" si="3"/>
        <v/>
      </c>
      <c r="AI32" s="10" t="str">
        <f t="shared" si="50"/>
        <v>{"CharacterType":3,"CardId":141011,"Point":0,"AttrId":22026}</v>
      </c>
      <c r="AJ32" s="10" t="str">
        <f t="shared" si="4"/>
        <v>"CharacterType":3</v>
      </c>
      <c r="AK32" s="10" t="str">
        <f t="shared" si="5"/>
        <v>"CardId":140109</v>
      </c>
      <c r="AL32" s="10" t="str">
        <f t="shared" si="6"/>
        <v>"Point":1</v>
      </c>
      <c r="AM32" s="10" t="str">
        <f t="shared" si="7"/>
        <v>"AttrId":22026</v>
      </c>
      <c r="AN32" s="10" t="str">
        <f t="shared" si="8"/>
        <v/>
      </c>
      <c r="AO32" s="10" t="str">
        <f t="shared" si="51"/>
        <v>{"CharacterType":3,"CardId":140109,"Point":1,"AttrId":22026}</v>
      </c>
      <c r="AP32" s="10" t="str">
        <f t="shared" si="9"/>
        <v>"CharacterType":3</v>
      </c>
      <c r="AQ32" s="10" t="str">
        <f t="shared" si="10"/>
        <v>"CardId":140111</v>
      </c>
      <c r="AR32" s="10" t="str">
        <f t="shared" si="11"/>
        <v>"Point":2</v>
      </c>
      <c r="AS32" s="10" t="str">
        <f t="shared" si="12"/>
        <v>"AttrId":23026</v>
      </c>
      <c r="AT32" s="10" t="str">
        <f t="shared" si="13"/>
        <v/>
      </c>
      <c r="AU32" s="10" t="str">
        <f t="shared" si="52"/>
        <v>{"CharacterType":3,"CardId":140111,"Point":2,"AttrId":23026}</v>
      </c>
      <c r="AV32" s="10" t="str">
        <f t="shared" si="14"/>
        <v>"CharacterType":3</v>
      </c>
      <c r="AW32" s="10" t="str">
        <f t="shared" si="15"/>
        <v>"CardId":141006</v>
      </c>
      <c r="AX32" s="10" t="str">
        <f t="shared" si="16"/>
        <v>"Point":3</v>
      </c>
      <c r="AY32" s="10" t="str">
        <f t="shared" si="17"/>
        <v>"AttrId":21026</v>
      </c>
      <c r="AZ32" s="10" t="str">
        <f t="shared" si="18"/>
        <v/>
      </c>
      <c r="BA32" s="10" t="str">
        <f t="shared" si="53"/>
        <v>{"CharacterType":3,"CardId":141006,"Point":3,"AttrId":21026}</v>
      </c>
      <c r="BB32" s="10" t="str">
        <f t="shared" si="19"/>
        <v>"CharacterType":3</v>
      </c>
      <c r="BC32" s="10" t="str">
        <f t="shared" si="20"/>
        <v>"CardId":141015</v>
      </c>
      <c r="BD32" s="10" t="str">
        <f t="shared" si="21"/>
        <v>"Point":4</v>
      </c>
      <c r="BE32" s="10" t="str">
        <f t="shared" si="22"/>
        <v>"AttrId":21026</v>
      </c>
      <c r="BF32" s="10" t="str">
        <f t="shared" si="23"/>
        <v/>
      </c>
      <c r="BG32" s="10" t="str">
        <f t="shared" si="54"/>
        <v>{"CharacterType":3,"CardId":141015,"Point":4,"AttrId":21026}</v>
      </c>
    </row>
    <row r="33" spans="1:59" x14ac:dyDescent="0.15">
      <c r="A33" s="10">
        <f t="shared" si="180"/>
        <v>1857518</v>
      </c>
      <c r="B33" s="10">
        <v>301</v>
      </c>
      <c r="C33" s="3" t="s">
        <v>81</v>
      </c>
      <c r="D33" s="14">
        <v>3</v>
      </c>
      <c r="E33" s="14" cm="1">
        <f t="array" ref="E33">_xlfn.XLOOKUP($B33,阵容中转!$C$6:$C$24,_xlfn.XLOOKUP(E$4,阵容中转!$J$5:$N$5,阵容中转!$J$6:$N$24))</f>
        <v>140104</v>
      </c>
      <c r="F33" s="14">
        <v>0</v>
      </c>
      <c r="G33" s="14">
        <v>22027</v>
      </c>
      <c r="H33" s="14"/>
      <c r="I33" s="14">
        <v>3</v>
      </c>
      <c r="J33" s="14" cm="1">
        <f t="array" ref="J33">_xlfn.XLOOKUP($B33,阵容中转!$C$6:$C$24,_xlfn.XLOOKUP(J$4,阵容中转!$J$5:$N$5,阵容中转!$J$6:$N$24))</f>
        <v>140101</v>
      </c>
      <c r="K33" s="14">
        <v>1</v>
      </c>
      <c r="L33" s="14">
        <v>22027</v>
      </c>
      <c r="M33" s="14"/>
      <c r="N33" s="14">
        <v>3</v>
      </c>
      <c r="O33" s="14" cm="1">
        <f t="array" ref="O33">_xlfn.XLOOKUP($B33,阵容中转!$C$6:$C$24,_xlfn.XLOOKUP(O$4,阵容中转!$J$5:$N$5,阵容中转!$J$6:$N$24))</f>
        <v>141003</v>
      </c>
      <c r="P33" s="14">
        <v>2</v>
      </c>
      <c r="Q33" s="14">
        <v>23027</v>
      </c>
      <c r="R33" s="14"/>
      <c r="S33" s="14">
        <v>3</v>
      </c>
      <c r="T33" s="14" cm="1">
        <f t="array" ref="T33">_xlfn.XLOOKUP($B33,阵容中转!$C$6:$C$24,_xlfn.XLOOKUP(T$4,阵容中转!$J$5:$N$5,阵容中转!$J$6:$N$24))</f>
        <v>141001</v>
      </c>
      <c r="U33" s="14">
        <v>3</v>
      </c>
      <c r="V33" s="14">
        <v>21027</v>
      </c>
      <c r="W33" s="14"/>
      <c r="X33" s="14">
        <v>3</v>
      </c>
      <c r="Y33" s="14" cm="1">
        <f t="array" ref="Y33">_xlfn.XLOOKUP($B33,阵容中转!$C$6:$C$24,_xlfn.XLOOKUP(Y$4,阵容中转!$J$5:$N$5,阵容中转!$J$6:$N$24))</f>
        <v>140103</v>
      </c>
      <c r="Z33" s="14">
        <v>4</v>
      </c>
      <c r="AA33" s="14">
        <v>21027</v>
      </c>
      <c r="AB33" s="14"/>
      <c r="AC33" s="15" t="str">
        <f t="shared" si="48"/>
        <v>[{"CharacterType":3,"CardId":140104,"Point":0,"AttrId":22027},{"CharacterType":3,"CardId":140101,"Point":1,"AttrId":22027},{"CharacterType":3,"CardId":141003,"Point":2,"AttrId":23027},{"CharacterType":3,"CardId":141001,"Point":3,"AttrId":21027},{"CharacterType":3,"CardId":140103,"Point":4,"AttrId":21027}]</v>
      </c>
      <c r="AD33" s="10" t="str">
        <f t="shared" si="0"/>
        <v>"CharacterType":3</v>
      </c>
      <c r="AE33" s="10" t="str">
        <f t="shared" si="49"/>
        <v>"CardId":140104</v>
      </c>
      <c r="AF33" s="10" t="str">
        <f t="shared" si="1"/>
        <v>"Point":0</v>
      </c>
      <c r="AG33" s="10" t="str">
        <f t="shared" si="2"/>
        <v>"AttrId":22027</v>
      </c>
      <c r="AH33" s="10" t="str">
        <f t="shared" si="3"/>
        <v/>
      </c>
      <c r="AI33" s="10" t="str">
        <f t="shared" si="50"/>
        <v>{"CharacterType":3,"CardId":140104,"Point":0,"AttrId":22027}</v>
      </c>
      <c r="AJ33" s="10" t="str">
        <f t="shared" si="4"/>
        <v>"CharacterType":3</v>
      </c>
      <c r="AK33" s="10" t="str">
        <f t="shared" si="5"/>
        <v>"CardId":140101</v>
      </c>
      <c r="AL33" s="10" t="str">
        <f t="shared" si="6"/>
        <v>"Point":1</v>
      </c>
      <c r="AM33" s="10" t="str">
        <f t="shared" si="7"/>
        <v>"AttrId":22027</v>
      </c>
      <c r="AN33" s="10" t="str">
        <f t="shared" si="8"/>
        <v/>
      </c>
      <c r="AO33" s="10" t="str">
        <f t="shared" si="51"/>
        <v>{"CharacterType":3,"CardId":140101,"Point":1,"AttrId":22027}</v>
      </c>
      <c r="AP33" s="10" t="str">
        <f t="shared" si="9"/>
        <v>"CharacterType":3</v>
      </c>
      <c r="AQ33" s="10" t="str">
        <f t="shared" si="10"/>
        <v>"CardId":141003</v>
      </c>
      <c r="AR33" s="10" t="str">
        <f t="shared" si="11"/>
        <v>"Point":2</v>
      </c>
      <c r="AS33" s="10" t="str">
        <f t="shared" si="12"/>
        <v>"AttrId":23027</v>
      </c>
      <c r="AT33" s="10" t="str">
        <f t="shared" si="13"/>
        <v/>
      </c>
      <c r="AU33" s="10" t="str">
        <f t="shared" si="52"/>
        <v>{"CharacterType":3,"CardId":141003,"Point":2,"AttrId":23027}</v>
      </c>
      <c r="AV33" s="10" t="str">
        <f t="shared" si="14"/>
        <v>"CharacterType":3</v>
      </c>
      <c r="AW33" s="10" t="str">
        <f t="shared" si="15"/>
        <v>"CardId":141001</v>
      </c>
      <c r="AX33" s="10" t="str">
        <f t="shared" si="16"/>
        <v>"Point":3</v>
      </c>
      <c r="AY33" s="10" t="str">
        <f t="shared" si="17"/>
        <v>"AttrId":21027</v>
      </c>
      <c r="AZ33" s="10" t="str">
        <f t="shared" si="18"/>
        <v/>
      </c>
      <c r="BA33" s="10" t="str">
        <f t="shared" si="53"/>
        <v>{"CharacterType":3,"CardId":141001,"Point":3,"AttrId":21027}</v>
      </c>
      <c r="BB33" s="10" t="str">
        <f t="shared" si="19"/>
        <v>"CharacterType":3</v>
      </c>
      <c r="BC33" s="10" t="str">
        <f t="shared" si="20"/>
        <v>"CardId":140103</v>
      </c>
      <c r="BD33" s="10" t="str">
        <f t="shared" si="21"/>
        <v>"Point":4</v>
      </c>
      <c r="BE33" s="10" t="str">
        <f t="shared" si="22"/>
        <v>"AttrId":21027</v>
      </c>
      <c r="BF33" s="10" t="str">
        <f t="shared" si="23"/>
        <v/>
      </c>
      <c r="BG33" s="10" t="str">
        <f t="shared" si="54"/>
        <v>{"CharacterType":3,"CardId":140103,"Point":4,"AttrId":21027}</v>
      </c>
    </row>
    <row r="34" spans="1:59" x14ac:dyDescent="0.15">
      <c r="A34" s="10">
        <f t="shared" si="180"/>
        <v>2229021</v>
      </c>
      <c r="B34" s="10">
        <v>302</v>
      </c>
      <c r="C34" s="3" t="s">
        <v>82</v>
      </c>
      <c r="D34" s="14">
        <v>3</v>
      </c>
      <c r="E34" s="14" cm="1">
        <f t="array" ref="E34">_xlfn.XLOOKUP($B34,阵容中转!$C$6:$C$24,_xlfn.XLOOKUP(E$4,阵容中转!$J$5:$N$5,阵容中转!$J$6:$N$24))</f>
        <v>140108</v>
      </c>
      <c r="F34" s="14">
        <v>0</v>
      </c>
      <c r="G34" s="14">
        <v>22028</v>
      </c>
      <c r="H34" s="14"/>
      <c r="I34" s="14">
        <v>3</v>
      </c>
      <c r="J34" s="14" cm="1">
        <f t="array" ref="J34">_xlfn.XLOOKUP($B34,阵容中转!$C$6:$C$24,_xlfn.XLOOKUP(J$4,阵容中转!$J$5:$N$5,阵容中转!$J$6:$N$24))</f>
        <v>140106</v>
      </c>
      <c r="K34" s="14">
        <v>1</v>
      </c>
      <c r="L34" s="14">
        <v>22028</v>
      </c>
      <c r="M34" s="14"/>
      <c r="N34" s="14">
        <v>3</v>
      </c>
      <c r="O34" s="14" cm="1">
        <f t="array" ref="O34">_xlfn.XLOOKUP($B34,阵容中转!$C$6:$C$24,_xlfn.XLOOKUP(O$4,阵容中转!$J$5:$N$5,阵容中转!$J$6:$N$24))</f>
        <v>141009</v>
      </c>
      <c r="P34" s="14">
        <v>2</v>
      </c>
      <c r="Q34" s="14">
        <v>23028</v>
      </c>
      <c r="R34" s="14"/>
      <c r="S34" s="14">
        <v>3</v>
      </c>
      <c r="T34" s="14" cm="1">
        <f t="array" ref="T34">_xlfn.XLOOKUP($B34,阵容中转!$C$6:$C$24,_xlfn.XLOOKUP(T$4,阵容中转!$J$5:$N$5,阵容中转!$J$6:$N$24))</f>
        <v>140105</v>
      </c>
      <c r="U34" s="14">
        <v>3</v>
      </c>
      <c r="V34" s="14">
        <v>21028</v>
      </c>
      <c r="W34" s="14"/>
      <c r="X34" s="14">
        <v>3</v>
      </c>
      <c r="Y34" s="14" cm="1">
        <f t="array" ref="Y34">_xlfn.XLOOKUP($B34,阵容中转!$C$6:$C$24,_xlfn.XLOOKUP(Y$4,阵容中转!$J$5:$N$5,阵容中转!$J$6:$N$24))</f>
        <v>141008</v>
      </c>
      <c r="Z34" s="14">
        <v>4</v>
      </c>
      <c r="AA34" s="14">
        <v>21028</v>
      </c>
      <c r="AB34" s="14"/>
      <c r="AC34" s="15" t="str">
        <f t="shared" si="48"/>
        <v>[{"CharacterType":3,"CardId":140108,"Point":0,"AttrId":22028},{"CharacterType":3,"CardId":140106,"Point":1,"AttrId":22028},{"CharacterType":3,"CardId":141009,"Point":2,"AttrId":23028},{"CharacterType":3,"CardId":140105,"Point":3,"AttrId":21028},{"CharacterType":3,"CardId":141008,"Point":4,"AttrId":21028}]</v>
      </c>
      <c r="AD34" s="10" t="str">
        <f t="shared" si="0"/>
        <v>"CharacterType":3</v>
      </c>
      <c r="AE34" s="10" t="str">
        <f t="shared" si="49"/>
        <v>"CardId":140108</v>
      </c>
      <c r="AF34" s="10" t="str">
        <f t="shared" si="1"/>
        <v>"Point":0</v>
      </c>
      <c r="AG34" s="10" t="str">
        <f t="shared" si="2"/>
        <v>"AttrId":22028</v>
      </c>
      <c r="AH34" s="10" t="str">
        <f t="shared" si="3"/>
        <v/>
      </c>
      <c r="AI34" s="10" t="str">
        <f t="shared" si="50"/>
        <v>{"CharacterType":3,"CardId":140108,"Point":0,"AttrId":22028}</v>
      </c>
      <c r="AJ34" s="10" t="str">
        <f t="shared" si="4"/>
        <v>"CharacterType":3</v>
      </c>
      <c r="AK34" s="10" t="str">
        <f t="shared" si="5"/>
        <v>"CardId":140106</v>
      </c>
      <c r="AL34" s="10" t="str">
        <f t="shared" si="6"/>
        <v>"Point":1</v>
      </c>
      <c r="AM34" s="10" t="str">
        <f t="shared" si="7"/>
        <v>"AttrId":22028</v>
      </c>
      <c r="AN34" s="10" t="str">
        <f t="shared" si="8"/>
        <v/>
      </c>
      <c r="AO34" s="10" t="str">
        <f t="shared" si="51"/>
        <v>{"CharacterType":3,"CardId":140106,"Point":1,"AttrId":22028}</v>
      </c>
      <c r="AP34" s="10" t="str">
        <f t="shared" si="9"/>
        <v>"CharacterType":3</v>
      </c>
      <c r="AQ34" s="10" t="str">
        <f t="shared" si="10"/>
        <v>"CardId":141009</v>
      </c>
      <c r="AR34" s="10" t="str">
        <f t="shared" si="11"/>
        <v>"Point":2</v>
      </c>
      <c r="AS34" s="10" t="str">
        <f t="shared" si="12"/>
        <v>"AttrId":23028</v>
      </c>
      <c r="AT34" s="10" t="str">
        <f t="shared" si="13"/>
        <v/>
      </c>
      <c r="AU34" s="10" t="str">
        <f t="shared" si="52"/>
        <v>{"CharacterType":3,"CardId":141009,"Point":2,"AttrId":23028}</v>
      </c>
      <c r="AV34" s="10" t="str">
        <f t="shared" si="14"/>
        <v>"CharacterType":3</v>
      </c>
      <c r="AW34" s="10" t="str">
        <f t="shared" si="15"/>
        <v>"CardId":140105</v>
      </c>
      <c r="AX34" s="10" t="str">
        <f t="shared" si="16"/>
        <v>"Point":3</v>
      </c>
      <c r="AY34" s="10" t="str">
        <f t="shared" si="17"/>
        <v>"AttrId":21028</v>
      </c>
      <c r="AZ34" s="10" t="str">
        <f t="shared" si="18"/>
        <v/>
      </c>
      <c r="BA34" s="10" t="str">
        <f t="shared" si="53"/>
        <v>{"CharacterType":3,"CardId":140105,"Point":3,"AttrId":21028}</v>
      </c>
      <c r="BB34" s="10" t="str">
        <f t="shared" si="19"/>
        <v>"CharacterType":3</v>
      </c>
      <c r="BC34" s="10" t="str">
        <f t="shared" si="20"/>
        <v>"CardId":141008</v>
      </c>
      <c r="BD34" s="10" t="str">
        <f t="shared" si="21"/>
        <v>"Point":4</v>
      </c>
      <c r="BE34" s="10" t="str">
        <f t="shared" si="22"/>
        <v>"AttrId":21028</v>
      </c>
      <c r="BF34" s="10" t="str">
        <f t="shared" si="23"/>
        <v/>
      </c>
      <c r="BG34" s="10" t="str">
        <f t="shared" si="54"/>
        <v>{"CharacterType":3,"CardId":141008,"Point":4,"AttrId":21028}</v>
      </c>
    </row>
    <row r="35" spans="1:59" x14ac:dyDescent="0.15">
      <c r="A35" s="10">
        <f t="shared" si="180"/>
        <v>2674825</v>
      </c>
      <c r="B35" s="10">
        <v>303</v>
      </c>
      <c r="C35" s="3" t="s">
        <v>83</v>
      </c>
      <c r="D35" s="14">
        <v>3</v>
      </c>
      <c r="E35" s="14" cm="1">
        <f t="array" ref="E35">_xlfn.XLOOKUP($B35,阵容中转!$C$6:$C$24,_xlfn.XLOOKUP(E$4,阵容中转!$J$5:$N$5,阵容中转!$J$6:$N$24))</f>
        <v>141011</v>
      </c>
      <c r="F35" s="14">
        <v>0</v>
      </c>
      <c r="G35" s="14">
        <v>22029</v>
      </c>
      <c r="H35" s="14"/>
      <c r="I35" s="14">
        <v>3</v>
      </c>
      <c r="J35" s="14" cm="1">
        <f t="array" ref="J35">_xlfn.XLOOKUP($B35,阵容中转!$C$6:$C$24,_xlfn.XLOOKUP(J$4,阵容中转!$J$5:$N$5,阵容中转!$J$6:$N$24))</f>
        <v>140113</v>
      </c>
      <c r="K35" s="14">
        <v>1</v>
      </c>
      <c r="L35" s="14">
        <v>22029</v>
      </c>
      <c r="M35" s="14"/>
      <c r="N35" s="14">
        <v>3</v>
      </c>
      <c r="O35" s="14" cm="1">
        <f t="array" ref="O35">_xlfn.XLOOKUP($B35,阵容中转!$C$6:$C$24,_xlfn.XLOOKUP(O$4,阵容中转!$J$5:$N$5,阵容中转!$J$6:$N$24))</f>
        <v>141006</v>
      </c>
      <c r="P35" s="14">
        <v>2</v>
      </c>
      <c r="Q35" s="14">
        <v>23029</v>
      </c>
      <c r="R35" s="14"/>
      <c r="S35" s="14">
        <v>3</v>
      </c>
      <c r="T35" s="14" cm="1">
        <f t="array" ref="T35">_xlfn.XLOOKUP($B35,阵容中转!$C$6:$C$24,_xlfn.XLOOKUP(T$4,阵容中转!$J$5:$N$5,阵容中转!$J$6:$N$24))</f>
        <v>141018</v>
      </c>
      <c r="U35" s="14">
        <v>3</v>
      </c>
      <c r="V35" s="14">
        <v>21029</v>
      </c>
      <c r="W35" s="14"/>
      <c r="X35" s="14">
        <v>3</v>
      </c>
      <c r="Y35" s="14" cm="1">
        <f t="array" ref="Y35">_xlfn.XLOOKUP($B35,阵容中转!$C$6:$C$24,_xlfn.XLOOKUP(Y$4,阵容中转!$J$5:$N$5,阵容中转!$J$6:$N$24))</f>
        <v>141015</v>
      </c>
      <c r="Z35" s="14">
        <v>4</v>
      </c>
      <c r="AA35" s="14">
        <v>21029</v>
      </c>
      <c r="AB35" s="14"/>
      <c r="AC35" s="15" t="str">
        <f t="shared" si="48"/>
        <v>[{"CharacterType":3,"CardId":141011,"Point":0,"AttrId":22029},{"CharacterType":3,"CardId":140113,"Point":1,"AttrId":22029},{"CharacterType":3,"CardId":141006,"Point":2,"AttrId":23029},{"CharacterType":3,"CardId":141018,"Point":3,"AttrId":21029},{"CharacterType":3,"CardId":141015,"Point":4,"AttrId":21029}]</v>
      </c>
      <c r="AD35" s="10" t="str">
        <f t="shared" si="0"/>
        <v>"CharacterType":3</v>
      </c>
      <c r="AE35" s="10" t="str">
        <f t="shared" si="49"/>
        <v>"CardId":141011</v>
      </c>
      <c r="AF35" s="10" t="str">
        <f t="shared" si="1"/>
        <v>"Point":0</v>
      </c>
      <c r="AG35" s="10" t="str">
        <f t="shared" si="2"/>
        <v>"AttrId":22029</v>
      </c>
      <c r="AH35" s="10" t="str">
        <f t="shared" si="3"/>
        <v/>
      </c>
      <c r="AI35" s="10" t="str">
        <f t="shared" si="50"/>
        <v>{"CharacterType":3,"CardId":141011,"Point":0,"AttrId":22029}</v>
      </c>
      <c r="AJ35" s="10" t="str">
        <f t="shared" si="4"/>
        <v>"CharacterType":3</v>
      </c>
      <c r="AK35" s="10" t="str">
        <f t="shared" si="5"/>
        <v>"CardId":140113</v>
      </c>
      <c r="AL35" s="10" t="str">
        <f t="shared" si="6"/>
        <v>"Point":1</v>
      </c>
      <c r="AM35" s="10" t="str">
        <f t="shared" si="7"/>
        <v>"AttrId":22029</v>
      </c>
      <c r="AN35" s="10" t="str">
        <f t="shared" si="8"/>
        <v/>
      </c>
      <c r="AO35" s="10" t="str">
        <f t="shared" si="51"/>
        <v>{"CharacterType":3,"CardId":140113,"Point":1,"AttrId":22029}</v>
      </c>
      <c r="AP35" s="10" t="str">
        <f t="shared" si="9"/>
        <v>"CharacterType":3</v>
      </c>
      <c r="AQ35" s="10" t="str">
        <f t="shared" si="10"/>
        <v>"CardId":141006</v>
      </c>
      <c r="AR35" s="10" t="str">
        <f t="shared" si="11"/>
        <v>"Point":2</v>
      </c>
      <c r="AS35" s="10" t="str">
        <f t="shared" si="12"/>
        <v>"AttrId":23029</v>
      </c>
      <c r="AT35" s="10" t="str">
        <f t="shared" si="13"/>
        <v/>
      </c>
      <c r="AU35" s="10" t="str">
        <f t="shared" si="52"/>
        <v>{"CharacterType":3,"CardId":141006,"Point":2,"AttrId":23029}</v>
      </c>
      <c r="AV35" s="10" t="str">
        <f t="shared" si="14"/>
        <v>"CharacterType":3</v>
      </c>
      <c r="AW35" s="10" t="str">
        <f t="shared" si="15"/>
        <v>"CardId":141018</v>
      </c>
      <c r="AX35" s="10" t="str">
        <f t="shared" si="16"/>
        <v>"Point":3</v>
      </c>
      <c r="AY35" s="10" t="str">
        <f t="shared" si="17"/>
        <v>"AttrId":21029</v>
      </c>
      <c r="AZ35" s="10" t="str">
        <f t="shared" si="18"/>
        <v/>
      </c>
      <c r="BA35" s="10" t="str">
        <f t="shared" si="53"/>
        <v>{"CharacterType":3,"CardId":141018,"Point":3,"AttrId":21029}</v>
      </c>
      <c r="BB35" s="10" t="str">
        <f t="shared" si="19"/>
        <v>"CharacterType":3</v>
      </c>
      <c r="BC35" s="10" t="str">
        <f t="shared" si="20"/>
        <v>"CardId":141015</v>
      </c>
      <c r="BD35" s="10" t="str">
        <f t="shared" si="21"/>
        <v>"Point":4</v>
      </c>
      <c r="BE35" s="10" t="str">
        <f t="shared" si="22"/>
        <v>"AttrId":21029</v>
      </c>
      <c r="BF35" s="10" t="str">
        <f t="shared" si="23"/>
        <v/>
      </c>
      <c r="BG35" s="10" t="str">
        <f t="shared" si="54"/>
        <v>{"CharacterType":3,"CardId":141015,"Point":4,"AttrId":21029}</v>
      </c>
    </row>
    <row r="36" spans="1:59" x14ac:dyDescent="0.15">
      <c r="A36" s="10">
        <f t="shared" si="180"/>
        <v>3209790</v>
      </c>
      <c r="B36" s="10">
        <v>304</v>
      </c>
      <c r="C36" s="3" t="s">
        <v>84</v>
      </c>
      <c r="D36" s="14">
        <v>3</v>
      </c>
      <c r="E36" s="14" cm="1">
        <f t="array" ref="E36">_xlfn.XLOOKUP($B36,阵容中转!$C$6:$C$24,_xlfn.XLOOKUP(E$4,阵容中转!$J$5:$N$5,阵容中转!$J$6:$N$24))</f>
        <v>141011</v>
      </c>
      <c r="F36" s="14">
        <v>0</v>
      </c>
      <c r="G36" s="14">
        <v>22030</v>
      </c>
      <c r="H36" s="14"/>
      <c r="I36" s="14">
        <v>3</v>
      </c>
      <c r="J36" s="14" cm="1">
        <f t="array" ref="J36">_xlfn.XLOOKUP($B36,阵容中转!$C$6:$C$24,_xlfn.XLOOKUP(J$4,阵容中转!$J$5:$N$5,阵容中转!$J$6:$N$24))</f>
        <v>140109</v>
      </c>
      <c r="K36" s="14">
        <v>1</v>
      </c>
      <c r="L36" s="14">
        <v>22030</v>
      </c>
      <c r="M36" s="14"/>
      <c r="N36" s="14">
        <v>3</v>
      </c>
      <c r="O36" s="14" cm="1">
        <f t="array" ref="O36">_xlfn.XLOOKUP($B36,阵容中转!$C$6:$C$24,_xlfn.XLOOKUP(O$4,阵容中转!$J$5:$N$5,阵容中转!$J$6:$N$24))</f>
        <v>140111</v>
      </c>
      <c r="P36" s="14">
        <v>2</v>
      </c>
      <c r="Q36" s="14">
        <v>23030</v>
      </c>
      <c r="R36" s="14"/>
      <c r="S36" s="14">
        <v>3</v>
      </c>
      <c r="T36" s="14" cm="1">
        <f t="array" ref="T36">_xlfn.XLOOKUP($B36,阵容中转!$C$6:$C$24,_xlfn.XLOOKUP(T$4,阵容中转!$J$5:$N$5,阵容中转!$J$6:$N$24))</f>
        <v>141006</v>
      </c>
      <c r="U36" s="14">
        <v>3</v>
      </c>
      <c r="V36" s="14">
        <v>21030</v>
      </c>
      <c r="W36" s="14"/>
      <c r="X36" s="14">
        <v>3</v>
      </c>
      <c r="Y36" s="14" cm="1">
        <f t="array" ref="Y36">_xlfn.XLOOKUP($B36,阵容中转!$C$6:$C$24,_xlfn.XLOOKUP(Y$4,阵容中转!$J$5:$N$5,阵容中转!$J$6:$N$24))</f>
        <v>141015</v>
      </c>
      <c r="Z36" s="14">
        <v>4</v>
      </c>
      <c r="AA36" s="14">
        <v>21030</v>
      </c>
      <c r="AB36" s="14"/>
      <c r="AC36" s="15" t="str">
        <f t="shared" si="48"/>
        <v>[{"CharacterType":3,"CardId":141011,"Point":0,"AttrId":22030},{"CharacterType":3,"CardId":140109,"Point":1,"AttrId":22030},{"CharacterType":3,"CardId":140111,"Point":2,"AttrId":23030},{"CharacterType":3,"CardId":141006,"Point":3,"AttrId":21030},{"CharacterType":3,"CardId":141015,"Point":4,"AttrId":21030}]</v>
      </c>
      <c r="AD36" s="10" t="str">
        <f t="shared" si="0"/>
        <v>"CharacterType":3</v>
      </c>
      <c r="AE36" s="10" t="str">
        <f t="shared" si="49"/>
        <v>"CardId":141011</v>
      </c>
      <c r="AF36" s="10" t="str">
        <f t="shared" si="1"/>
        <v>"Point":0</v>
      </c>
      <c r="AG36" s="10" t="str">
        <f t="shared" si="2"/>
        <v>"AttrId":22030</v>
      </c>
      <c r="AH36" s="10" t="str">
        <f t="shared" si="3"/>
        <v/>
      </c>
      <c r="AI36" s="10" t="str">
        <f t="shared" si="50"/>
        <v>{"CharacterType":3,"CardId":141011,"Point":0,"AttrId":22030}</v>
      </c>
      <c r="AJ36" s="10" t="str">
        <f t="shared" si="4"/>
        <v>"CharacterType":3</v>
      </c>
      <c r="AK36" s="10" t="str">
        <f t="shared" si="5"/>
        <v>"CardId":140109</v>
      </c>
      <c r="AL36" s="10" t="str">
        <f t="shared" si="6"/>
        <v>"Point":1</v>
      </c>
      <c r="AM36" s="10" t="str">
        <f t="shared" si="7"/>
        <v>"AttrId":22030</v>
      </c>
      <c r="AN36" s="10" t="str">
        <f t="shared" si="8"/>
        <v/>
      </c>
      <c r="AO36" s="10" t="str">
        <f t="shared" si="51"/>
        <v>{"CharacterType":3,"CardId":140109,"Point":1,"AttrId":22030}</v>
      </c>
      <c r="AP36" s="10" t="str">
        <f t="shared" si="9"/>
        <v>"CharacterType":3</v>
      </c>
      <c r="AQ36" s="10" t="str">
        <f t="shared" si="10"/>
        <v>"CardId":140111</v>
      </c>
      <c r="AR36" s="10" t="str">
        <f t="shared" si="11"/>
        <v>"Point":2</v>
      </c>
      <c r="AS36" s="10" t="str">
        <f t="shared" si="12"/>
        <v>"AttrId":23030</v>
      </c>
      <c r="AT36" s="10" t="str">
        <f t="shared" si="13"/>
        <v/>
      </c>
      <c r="AU36" s="10" t="str">
        <f t="shared" si="52"/>
        <v>{"CharacterType":3,"CardId":140111,"Point":2,"AttrId":23030}</v>
      </c>
      <c r="AV36" s="10" t="str">
        <f t="shared" si="14"/>
        <v>"CharacterType":3</v>
      </c>
      <c r="AW36" s="10" t="str">
        <f t="shared" si="15"/>
        <v>"CardId":141006</v>
      </c>
      <c r="AX36" s="10" t="str">
        <f t="shared" si="16"/>
        <v>"Point":3</v>
      </c>
      <c r="AY36" s="10" t="str">
        <f t="shared" si="17"/>
        <v>"AttrId":21030</v>
      </c>
      <c r="AZ36" s="10" t="str">
        <f t="shared" si="18"/>
        <v/>
      </c>
      <c r="BA36" s="10" t="str">
        <f t="shared" si="53"/>
        <v>{"CharacterType":3,"CardId":141006,"Point":3,"AttrId":21030}</v>
      </c>
      <c r="BB36" s="10" t="str">
        <f t="shared" si="19"/>
        <v>"CharacterType":3</v>
      </c>
      <c r="BC36" s="10" t="str">
        <f t="shared" si="20"/>
        <v>"CardId":141015</v>
      </c>
      <c r="BD36" s="10" t="str">
        <f t="shared" si="21"/>
        <v>"Point":4</v>
      </c>
      <c r="BE36" s="10" t="str">
        <f t="shared" si="22"/>
        <v>"AttrId":21030</v>
      </c>
      <c r="BF36" s="10" t="str">
        <f t="shared" si="23"/>
        <v/>
      </c>
      <c r="BG36" s="10" t="str">
        <f t="shared" si="54"/>
        <v>{"CharacterType":3,"CardId":141015,"Point":4,"AttrId":21030}</v>
      </c>
    </row>
    <row r="37" spans="1:59" x14ac:dyDescent="0.15">
      <c r="A37" s="10">
        <f t="shared" si="180"/>
        <v>3851748</v>
      </c>
      <c r="B37" s="10">
        <v>401</v>
      </c>
      <c r="C37" s="3" t="s">
        <v>85</v>
      </c>
      <c r="D37" s="14">
        <v>3</v>
      </c>
      <c r="E37" s="14" cm="1">
        <f t="array" ref="E37">_xlfn.XLOOKUP($B37,阵容中转!$C$6:$C$24,_xlfn.XLOOKUP(E$4,阵容中转!$J$5:$N$5,阵容中转!$J$6:$N$24))</f>
        <v>140115</v>
      </c>
      <c r="F37" s="14">
        <v>0</v>
      </c>
      <c r="G37" s="14">
        <v>22031</v>
      </c>
      <c r="H37" s="14"/>
      <c r="I37" s="14">
        <v>3</v>
      </c>
      <c r="J37" s="14" cm="1">
        <f t="array" ref="J37">_xlfn.XLOOKUP($B37,阵容中转!$C$6:$C$24,_xlfn.XLOOKUP(J$4,阵容中转!$J$5:$N$5,阵容中转!$J$6:$N$24))</f>
        <v>141019</v>
      </c>
      <c r="K37" s="14">
        <v>1</v>
      </c>
      <c r="L37" s="14">
        <v>22031</v>
      </c>
      <c r="M37" s="14"/>
      <c r="N37" s="14">
        <v>3</v>
      </c>
      <c r="O37" s="14" cm="1">
        <f t="array" ref="O37">_xlfn.XLOOKUP($B37,阵容中转!$C$6:$C$24,_xlfn.XLOOKUP(O$4,阵容中转!$J$5:$N$5,阵容中转!$J$6:$N$24))</f>
        <v>140113</v>
      </c>
      <c r="P37" s="14">
        <v>2</v>
      </c>
      <c r="Q37" s="14">
        <v>23031</v>
      </c>
      <c r="R37" s="14"/>
      <c r="S37" s="14">
        <v>3</v>
      </c>
      <c r="T37" s="14" cm="1">
        <f t="array" ref="T37">_xlfn.XLOOKUP($B37,阵容中转!$C$6:$C$24,_xlfn.XLOOKUP(T$4,阵容中转!$J$5:$N$5,阵容中转!$J$6:$N$24))</f>
        <v>140116</v>
      </c>
      <c r="U37" s="14">
        <v>3</v>
      </c>
      <c r="V37" s="14">
        <v>21031</v>
      </c>
      <c r="W37" s="14"/>
      <c r="X37" s="14">
        <v>3</v>
      </c>
      <c r="Y37" s="14" cm="1">
        <f t="array" ref="Y37">_xlfn.XLOOKUP($B37,阵容中转!$C$6:$C$24,_xlfn.XLOOKUP(Y$4,阵容中转!$J$5:$N$5,阵容中转!$J$6:$N$24))</f>
        <v>141018</v>
      </c>
      <c r="Z37" s="14">
        <f t="shared" ref="Z37:Z42" si="182">Z36</f>
        <v>4</v>
      </c>
      <c r="AA37" s="14">
        <v>21031</v>
      </c>
      <c r="AB37" s="14"/>
      <c r="AC37" s="15" t="str">
        <f t="shared" si="48"/>
        <v>[{"CharacterType":3,"CardId":140115,"Point":0,"AttrId":22031},{"CharacterType":3,"CardId":141019,"Point":1,"AttrId":22031},{"CharacterType":3,"CardId":140113,"Point":2,"AttrId":23031},{"CharacterType":3,"CardId":140116,"Point":3,"AttrId":21031},{"CharacterType":3,"CardId":141018,"Point":4,"AttrId":21031}]</v>
      </c>
      <c r="AD37" s="10" t="str">
        <f t="shared" si="0"/>
        <v>"CharacterType":3</v>
      </c>
      <c r="AE37" s="10" t="str">
        <f t="shared" si="49"/>
        <v>"CardId":140115</v>
      </c>
      <c r="AF37" s="10" t="str">
        <f t="shared" si="1"/>
        <v>"Point":0</v>
      </c>
      <c r="AG37" s="10" t="str">
        <f t="shared" si="2"/>
        <v>"AttrId":22031</v>
      </c>
      <c r="AH37" s="10" t="str">
        <f t="shared" si="3"/>
        <v/>
      </c>
      <c r="AI37" s="10" t="str">
        <f t="shared" si="50"/>
        <v>{"CharacterType":3,"CardId":140115,"Point":0,"AttrId":22031}</v>
      </c>
      <c r="AJ37" s="10" t="str">
        <f t="shared" si="4"/>
        <v>"CharacterType":3</v>
      </c>
      <c r="AK37" s="10" t="str">
        <f t="shared" si="5"/>
        <v>"CardId":141019</v>
      </c>
      <c r="AL37" s="10" t="str">
        <f t="shared" si="6"/>
        <v>"Point":1</v>
      </c>
      <c r="AM37" s="10" t="str">
        <f t="shared" si="7"/>
        <v>"AttrId":22031</v>
      </c>
      <c r="AN37" s="10" t="str">
        <f t="shared" si="8"/>
        <v/>
      </c>
      <c r="AO37" s="10" t="str">
        <f t="shared" si="51"/>
        <v>{"CharacterType":3,"CardId":141019,"Point":1,"AttrId":22031}</v>
      </c>
      <c r="AP37" s="10" t="str">
        <f t="shared" si="9"/>
        <v>"CharacterType":3</v>
      </c>
      <c r="AQ37" s="10" t="str">
        <f t="shared" si="10"/>
        <v>"CardId":140113</v>
      </c>
      <c r="AR37" s="10" t="str">
        <f t="shared" si="11"/>
        <v>"Point":2</v>
      </c>
      <c r="AS37" s="10" t="str">
        <f t="shared" si="12"/>
        <v>"AttrId":23031</v>
      </c>
      <c r="AT37" s="10" t="str">
        <f t="shared" si="13"/>
        <v/>
      </c>
      <c r="AU37" s="10" t="str">
        <f t="shared" si="52"/>
        <v>{"CharacterType":3,"CardId":140113,"Point":2,"AttrId":23031}</v>
      </c>
      <c r="AV37" s="10" t="str">
        <f t="shared" si="14"/>
        <v>"CharacterType":3</v>
      </c>
      <c r="AW37" s="10" t="str">
        <f t="shared" si="15"/>
        <v>"CardId":140116</v>
      </c>
      <c r="AX37" s="10" t="str">
        <f t="shared" si="16"/>
        <v>"Point":3</v>
      </c>
      <c r="AY37" s="10" t="str">
        <f t="shared" si="17"/>
        <v>"AttrId":21031</v>
      </c>
      <c r="AZ37" s="10" t="str">
        <f t="shared" si="18"/>
        <v/>
      </c>
      <c r="BA37" s="10" t="str">
        <f t="shared" si="53"/>
        <v>{"CharacterType":3,"CardId":140116,"Point":3,"AttrId":21031}</v>
      </c>
      <c r="BB37" s="10" t="str">
        <f t="shared" si="19"/>
        <v>"CharacterType":3</v>
      </c>
      <c r="BC37" s="10" t="str">
        <f t="shared" si="20"/>
        <v>"CardId":141018</v>
      </c>
      <c r="BD37" s="10" t="str">
        <f t="shared" si="21"/>
        <v>"Point":4</v>
      </c>
      <c r="BE37" s="10" t="str">
        <f t="shared" si="22"/>
        <v>"AttrId":21031</v>
      </c>
      <c r="BF37" s="10" t="str">
        <f t="shared" si="23"/>
        <v/>
      </c>
      <c r="BG37" s="10" t="str">
        <f t="shared" si="54"/>
        <v>{"CharacterType":3,"CardId":141018,"Point":4,"AttrId":21031}</v>
      </c>
    </row>
    <row r="38" spans="1:59" x14ac:dyDescent="0.15">
      <c r="A38" s="10">
        <f t="shared" si="180"/>
        <v>4622097</v>
      </c>
      <c r="B38" s="10">
        <v>301</v>
      </c>
      <c r="C38" s="3" t="s">
        <v>86</v>
      </c>
      <c r="D38" s="14">
        <v>3</v>
      </c>
      <c r="E38" s="14" cm="1">
        <f t="array" ref="E38">_xlfn.XLOOKUP($B38,阵容中转!$C$6:$C$24,_xlfn.XLOOKUP(E$4,阵容中转!$J$5:$N$5,阵容中转!$J$6:$N$24))</f>
        <v>140104</v>
      </c>
      <c r="F38" s="14">
        <v>0</v>
      </c>
      <c r="G38" s="14">
        <v>22032</v>
      </c>
      <c r="H38" s="14"/>
      <c r="I38" s="14">
        <v>3</v>
      </c>
      <c r="J38" s="14" cm="1">
        <f t="array" ref="J38">_xlfn.XLOOKUP($B38,阵容中转!$C$6:$C$24,_xlfn.XLOOKUP(J$4,阵容中转!$J$5:$N$5,阵容中转!$J$6:$N$24))</f>
        <v>140101</v>
      </c>
      <c r="K38" s="14">
        <v>1</v>
      </c>
      <c r="L38" s="14">
        <v>22032</v>
      </c>
      <c r="M38" s="14"/>
      <c r="N38" s="14">
        <v>3</v>
      </c>
      <c r="O38" s="14" cm="1">
        <f t="array" ref="O38">_xlfn.XLOOKUP($B38,阵容中转!$C$6:$C$24,_xlfn.XLOOKUP(O$4,阵容中转!$J$5:$N$5,阵容中转!$J$6:$N$24))</f>
        <v>141003</v>
      </c>
      <c r="P38" s="14">
        <v>2</v>
      </c>
      <c r="Q38" s="14">
        <v>23032</v>
      </c>
      <c r="R38" s="14"/>
      <c r="S38" s="14">
        <v>3</v>
      </c>
      <c r="T38" s="14" cm="1">
        <f t="array" ref="T38">_xlfn.XLOOKUP($B38,阵容中转!$C$6:$C$24,_xlfn.XLOOKUP(T$4,阵容中转!$J$5:$N$5,阵容中转!$J$6:$N$24))</f>
        <v>141001</v>
      </c>
      <c r="U38" s="14">
        <v>3</v>
      </c>
      <c r="V38" s="14">
        <v>21032</v>
      </c>
      <c r="W38" s="14"/>
      <c r="X38" s="14">
        <v>3</v>
      </c>
      <c r="Y38" s="14" cm="1">
        <f t="array" ref="Y38">_xlfn.XLOOKUP($B38,阵容中转!$C$6:$C$24,_xlfn.XLOOKUP(Y$4,阵容中转!$J$5:$N$5,阵容中转!$J$6:$N$24))</f>
        <v>140103</v>
      </c>
      <c r="Z38" s="14">
        <f t="shared" si="182"/>
        <v>4</v>
      </c>
      <c r="AA38" s="14">
        <v>21032</v>
      </c>
      <c r="AB38" s="14"/>
      <c r="AC38" s="15" t="str">
        <f t="shared" si="48"/>
        <v>[{"CharacterType":3,"CardId":140104,"Point":0,"AttrId":22032},{"CharacterType":3,"CardId":140101,"Point":1,"AttrId":22032},{"CharacterType":3,"CardId":141003,"Point":2,"AttrId":23032},{"CharacterType":3,"CardId":141001,"Point":3,"AttrId":21032},{"CharacterType":3,"CardId":140103,"Point":4,"AttrId":21032}]</v>
      </c>
      <c r="AD38" s="10" t="str">
        <f t="shared" si="0"/>
        <v>"CharacterType":3</v>
      </c>
      <c r="AE38" s="10" t="str">
        <f t="shared" si="49"/>
        <v>"CardId":140104</v>
      </c>
      <c r="AF38" s="10" t="str">
        <f t="shared" si="1"/>
        <v>"Point":0</v>
      </c>
      <c r="AG38" s="10" t="str">
        <f t="shared" si="2"/>
        <v>"AttrId":22032</v>
      </c>
      <c r="AH38" s="10" t="str">
        <f t="shared" si="3"/>
        <v/>
      </c>
      <c r="AI38" s="10" t="str">
        <f t="shared" si="50"/>
        <v>{"CharacterType":3,"CardId":140104,"Point":0,"AttrId":22032}</v>
      </c>
      <c r="AJ38" s="10" t="str">
        <f t="shared" si="4"/>
        <v>"CharacterType":3</v>
      </c>
      <c r="AK38" s="10" t="str">
        <f t="shared" si="5"/>
        <v>"CardId":140101</v>
      </c>
      <c r="AL38" s="10" t="str">
        <f t="shared" si="6"/>
        <v>"Point":1</v>
      </c>
      <c r="AM38" s="10" t="str">
        <f t="shared" si="7"/>
        <v>"AttrId":22032</v>
      </c>
      <c r="AN38" s="10" t="str">
        <f t="shared" si="8"/>
        <v/>
      </c>
      <c r="AO38" s="10" t="str">
        <f t="shared" si="51"/>
        <v>{"CharacterType":3,"CardId":140101,"Point":1,"AttrId":22032}</v>
      </c>
      <c r="AP38" s="10" t="str">
        <f t="shared" si="9"/>
        <v>"CharacterType":3</v>
      </c>
      <c r="AQ38" s="10" t="str">
        <f t="shared" si="10"/>
        <v>"CardId":141003</v>
      </c>
      <c r="AR38" s="10" t="str">
        <f t="shared" si="11"/>
        <v>"Point":2</v>
      </c>
      <c r="AS38" s="10" t="str">
        <f t="shared" si="12"/>
        <v>"AttrId":23032</v>
      </c>
      <c r="AT38" s="10" t="str">
        <f t="shared" si="13"/>
        <v/>
      </c>
      <c r="AU38" s="10" t="str">
        <f t="shared" si="52"/>
        <v>{"CharacterType":3,"CardId":141003,"Point":2,"AttrId":23032}</v>
      </c>
      <c r="AV38" s="10" t="str">
        <f t="shared" si="14"/>
        <v>"CharacterType":3</v>
      </c>
      <c r="AW38" s="10" t="str">
        <f t="shared" si="15"/>
        <v>"CardId":141001</v>
      </c>
      <c r="AX38" s="10" t="str">
        <f t="shared" si="16"/>
        <v>"Point":3</v>
      </c>
      <c r="AY38" s="10" t="str">
        <f t="shared" si="17"/>
        <v>"AttrId":21032</v>
      </c>
      <c r="AZ38" s="10" t="str">
        <f t="shared" si="18"/>
        <v/>
      </c>
      <c r="BA38" s="10" t="str">
        <f t="shared" si="53"/>
        <v>{"CharacterType":3,"CardId":141001,"Point":3,"AttrId":21032}</v>
      </c>
      <c r="BB38" s="10" t="str">
        <f t="shared" si="19"/>
        <v>"CharacterType":3</v>
      </c>
      <c r="BC38" s="10" t="str">
        <f t="shared" si="20"/>
        <v>"CardId":140103</v>
      </c>
      <c r="BD38" s="10" t="str">
        <f t="shared" si="21"/>
        <v>"Point":4</v>
      </c>
      <c r="BE38" s="10" t="str">
        <f t="shared" si="22"/>
        <v>"AttrId":21032</v>
      </c>
      <c r="BF38" s="10" t="str">
        <f t="shared" si="23"/>
        <v/>
      </c>
      <c r="BG38" s="10" t="str">
        <f t="shared" si="54"/>
        <v>{"CharacterType":3,"CardId":140103,"Point":4,"AttrId":21032}</v>
      </c>
    </row>
    <row r="39" spans="1:59" x14ac:dyDescent="0.15">
      <c r="A39" s="10">
        <f t="shared" si="180"/>
        <v>5546516</v>
      </c>
      <c r="B39" s="10">
        <v>302</v>
      </c>
      <c r="C39" s="3" t="s">
        <v>87</v>
      </c>
      <c r="D39" s="14">
        <v>3</v>
      </c>
      <c r="E39" s="14" cm="1">
        <f t="array" ref="E39">_xlfn.XLOOKUP($B39,阵容中转!$C$6:$C$24,_xlfn.XLOOKUP(E$4,阵容中转!$J$5:$N$5,阵容中转!$J$6:$N$24))</f>
        <v>140108</v>
      </c>
      <c r="F39" s="14">
        <v>0</v>
      </c>
      <c r="G39" s="14">
        <v>22033</v>
      </c>
      <c r="H39" s="14"/>
      <c r="I39" s="14">
        <v>3</v>
      </c>
      <c r="J39" s="14" cm="1">
        <f t="array" ref="J39">_xlfn.XLOOKUP($B39,阵容中转!$C$6:$C$24,_xlfn.XLOOKUP(J$4,阵容中转!$J$5:$N$5,阵容中转!$J$6:$N$24))</f>
        <v>140106</v>
      </c>
      <c r="K39" s="14">
        <v>1</v>
      </c>
      <c r="L39" s="14">
        <v>22033</v>
      </c>
      <c r="M39" s="14"/>
      <c r="N39" s="14">
        <v>3</v>
      </c>
      <c r="O39" s="14" cm="1">
        <f t="array" ref="O39">_xlfn.XLOOKUP($B39,阵容中转!$C$6:$C$24,_xlfn.XLOOKUP(O$4,阵容中转!$J$5:$N$5,阵容中转!$J$6:$N$24))</f>
        <v>141009</v>
      </c>
      <c r="P39" s="14">
        <v>2</v>
      </c>
      <c r="Q39" s="14">
        <v>23033</v>
      </c>
      <c r="R39" s="14"/>
      <c r="S39" s="14">
        <v>3</v>
      </c>
      <c r="T39" s="14" cm="1">
        <f t="array" ref="T39">_xlfn.XLOOKUP($B39,阵容中转!$C$6:$C$24,_xlfn.XLOOKUP(T$4,阵容中转!$J$5:$N$5,阵容中转!$J$6:$N$24))</f>
        <v>140105</v>
      </c>
      <c r="U39" s="14">
        <v>3</v>
      </c>
      <c r="V39" s="14">
        <v>21033</v>
      </c>
      <c r="W39" s="14"/>
      <c r="X39" s="14">
        <v>3</v>
      </c>
      <c r="Y39" s="14" cm="1">
        <f t="array" ref="Y39">_xlfn.XLOOKUP($B39,阵容中转!$C$6:$C$24,_xlfn.XLOOKUP(Y$4,阵容中转!$J$5:$N$5,阵容中转!$J$6:$N$24))</f>
        <v>141008</v>
      </c>
      <c r="Z39" s="14">
        <f t="shared" si="182"/>
        <v>4</v>
      </c>
      <c r="AA39" s="14">
        <v>21033</v>
      </c>
      <c r="AB39" s="14"/>
      <c r="AC39" s="15" t="str">
        <f t="shared" si="48"/>
        <v>[{"CharacterType":3,"CardId":140108,"Point":0,"AttrId":22033},{"CharacterType":3,"CardId":140106,"Point":1,"AttrId":22033},{"CharacterType":3,"CardId":141009,"Point":2,"AttrId":23033},{"CharacterType":3,"CardId":140105,"Point":3,"AttrId":21033},{"CharacterType":3,"CardId":141008,"Point":4,"AttrId":21033}]</v>
      </c>
      <c r="AD39" s="10" t="str">
        <f t="shared" si="0"/>
        <v>"CharacterType":3</v>
      </c>
      <c r="AE39" s="10" t="str">
        <f t="shared" si="49"/>
        <v>"CardId":140108</v>
      </c>
      <c r="AF39" s="10" t="str">
        <f t="shared" si="1"/>
        <v>"Point":0</v>
      </c>
      <c r="AG39" s="10" t="str">
        <f t="shared" si="2"/>
        <v>"AttrId":22033</v>
      </c>
      <c r="AH39" s="10" t="str">
        <f t="shared" si="3"/>
        <v/>
      </c>
      <c r="AI39" s="10" t="str">
        <f t="shared" si="50"/>
        <v>{"CharacterType":3,"CardId":140108,"Point":0,"AttrId":22033}</v>
      </c>
      <c r="AJ39" s="10" t="str">
        <f t="shared" si="4"/>
        <v>"CharacterType":3</v>
      </c>
      <c r="AK39" s="10" t="str">
        <f t="shared" si="5"/>
        <v>"CardId":140106</v>
      </c>
      <c r="AL39" s="10" t="str">
        <f t="shared" si="6"/>
        <v>"Point":1</v>
      </c>
      <c r="AM39" s="10" t="str">
        <f t="shared" si="7"/>
        <v>"AttrId":22033</v>
      </c>
      <c r="AN39" s="10" t="str">
        <f t="shared" si="8"/>
        <v/>
      </c>
      <c r="AO39" s="10" t="str">
        <f t="shared" si="51"/>
        <v>{"CharacterType":3,"CardId":140106,"Point":1,"AttrId":22033}</v>
      </c>
      <c r="AP39" s="10" t="str">
        <f t="shared" si="9"/>
        <v>"CharacterType":3</v>
      </c>
      <c r="AQ39" s="10" t="str">
        <f t="shared" si="10"/>
        <v>"CardId":141009</v>
      </c>
      <c r="AR39" s="10" t="str">
        <f t="shared" si="11"/>
        <v>"Point":2</v>
      </c>
      <c r="AS39" s="10" t="str">
        <f t="shared" si="12"/>
        <v>"AttrId":23033</v>
      </c>
      <c r="AT39" s="10" t="str">
        <f t="shared" si="13"/>
        <v/>
      </c>
      <c r="AU39" s="10" t="str">
        <f t="shared" si="52"/>
        <v>{"CharacterType":3,"CardId":141009,"Point":2,"AttrId":23033}</v>
      </c>
      <c r="AV39" s="10" t="str">
        <f t="shared" si="14"/>
        <v>"CharacterType":3</v>
      </c>
      <c r="AW39" s="10" t="str">
        <f t="shared" si="15"/>
        <v>"CardId":140105</v>
      </c>
      <c r="AX39" s="10" t="str">
        <f t="shared" si="16"/>
        <v>"Point":3</v>
      </c>
      <c r="AY39" s="10" t="str">
        <f t="shared" si="17"/>
        <v>"AttrId":21033</v>
      </c>
      <c r="AZ39" s="10" t="str">
        <f t="shared" si="18"/>
        <v/>
      </c>
      <c r="BA39" s="10" t="str">
        <f t="shared" si="53"/>
        <v>{"CharacterType":3,"CardId":140105,"Point":3,"AttrId":21033}</v>
      </c>
      <c r="BB39" s="10" t="str">
        <f t="shared" si="19"/>
        <v>"CharacterType":3</v>
      </c>
      <c r="BC39" s="10" t="str">
        <f t="shared" si="20"/>
        <v>"CardId":141008</v>
      </c>
      <c r="BD39" s="10" t="str">
        <f t="shared" si="21"/>
        <v>"Point":4</v>
      </c>
      <c r="BE39" s="10" t="str">
        <f t="shared" si="22"/>
        <v>"AttrId":21033</v>
      </c>
      <c r="BF39" s="10" t="str">
        <f t="shared" si="23"/>
        <v/>
      </c>
      <c r="BG39" s="10" t="str">
        <f t="shared" si="54"/>
        <v>{"CharacterType":3,"CardId":141008,"Point":4,"AttrId":21033}</v>
      </c>
    </row>
    <row r="40" spans="1:59" x14ac:dyDescent="0.15">
      <c r="A40" s="10">
        <f t="shared" si="180"/>
        <v>6655819</v>
      </c>
      <c r="B40" s="10">
        <v>303</v>
      </c>
      <c r="C40" s="3" t="s">
        <v>88</v>
      </c>
      <c r="D40" s="14">
        <v>3</v>
      </c>
      <c r="E40" s="14" cm="1">
        <f t="array" ref="E40">_xlfn.XLOOKUP($B40,阵容中转!$C$6:$C$24,_xlfn.XLOOKUP(E$4,阵容中转!$J$5:$N$5,阵容中转!$J$6:$N$24))</f>
        <v>141011</v>
      </c>
      <c r="F40" s="14">
        <v>0</v>
      </c>
      <c r="G40" s="14">
        <v>22034</v>
      </c>
      <c r="H40" s="14"/>
      <c r="I40" s="14">
        <v>3</v>
      </c>
      <c r="J40" s="14" cm="1">
        <f t="array" ref="J40">_xlfn.XLOOKUP($B40,阵容中转!$C$6:$C$24,_xlfn.XLOOKUP(J$4,阵容中转!$J$5:$N$5,阵容中转!$J$6:$N$24))</f>
        <v>140113</v>
      </c>
      <c r="K40" s="14">
        <v>1</v>
      </c>
      <c r="L40" s="14">
        <v>22034</v>
      </c>
      <c r="M40" s="14"/>
      <c r="N40" s="14">
        <v>3</v>
      </c>
      <c r="O40" s="14" cm="1">
        <f t="array" ref="O40">_xlfn.XLOOKUP($B40,阵容中转!$C$6:$C$24,_xlfn.XLOOKUP(O$4,阵容中转!$J$5:$N$5,阵容中转!$J$6:$N$24))</f>
        <v>141006</v>
      </c>
      <c r="P40" s="14">
        <v>2</v>
      </c>
      <c r="Q40" s="14">
        <v>23034</v>
      </c>
      <c r="R40" s="14"/>
      <c r="S40" s="14">
        <v>3</v>
      </c>
      <c r="T40" s="14" cm="1">
        <f t="array" ref="T40">_xlfn.XLOOKUP($B40,阵容中转!$C$6:$C$24,_xlfn.XLOOKUP(T$4,阵容中转!$J$5:$N$5,阵容中转!$J$6:$N$24))</f>
        <v>141018</v>
      </c>
      <c r="U40" s="14">
        <v>3</v>
      </c>
      <c r="V40" s="14">
        <v>21034</v>
      </c>
      <c r="W40" s="14"/>
      <c r="X40" s="14">
        <v>3</v>
      </c>
      <c r="Y40" s="14" cm="1">
        <f t="array" ref="Y40">_xlfn.XLOOKUP($B40,阵容中转!$C$6:$C$24,_xlfn.XLOOKUP(Y$4,阵容中转!$J$5:$N$5,阵容中转!$J$6:$N$24))</f>
        <v>141015</v>
      </c>
      <c r="Z40" s="14">
        <f t="shared" si="182"/>
        <v>4</v>
      </c>
      <c r="AA40" s="14">
        <v>21034</v>
      </c>
      <c r="AB40" s="14"/>
      <c r="AC40" s="15" t="str">
        <f t="shared" si="48"/>
        <v>[{"CharacterType":3,"CardId":141011,"Point":0,"AttrId":22034},{"CharacterType":3,"CardId":140113,"Point":1,"AttrId":22034},{"CharacterType":3,"CardId":141006,"Point":2,"AttrId":23034},{"CharacterType":3,"CardId":141018,"Point":3,"AttrId":21034},{"CharacterType":3,"CardId":141015,"Point":4,"AttrId":21034}]</v>
      </c>
      <c r="AD40" s="10" t="str">
        <f t="shared" si="0"/>
        <v>"CharacterType":3</v>
      </c>
      <c r="AE40" s="10" t="str">
        <f t="shared" si="49"/>
        <v>"CardId":141011</v>
      </c>
      <c r="AF40" s="10" t="str">
        <f t="shared" si="1"/>
        <v>"Point":0</v>
      </c>
      <c r="AG40" s="10" t="str">
        <f t="shared" si="2"/>
        <v>"AttrId":22034</v>
      </c>
      <c r="AH40" s="10" t="str">
        <f t="shared" si="3"/>
        <v/>
      </c>
      <c r="AI40" s="10" t="str">
        <f t="shared" si="50"/>
        <v>{"CharacterType":3,"CardId":141011,"Point":0,"AttrId":22034}</v>
      </c>
      <c r="AJ40" s="10" t="str">
        <f t="shared" si="4"/>
        <v>"CharacterType":3</v>
      </c>
      <c r="AK40" s="10" t="str">
        <f t="shared" si="5"/>
        <v>"CardId":140113</v>
      </c>
      <c r="AL40" s="10" t="str">
        <f t="shared" si="6"/>
        <v>"Point":1</v>
      </c>
      <c r="AM40" s="10" t="str">
        <f t="shared" si="7"/>
        <v>"AttrId":22034</v>
      </c>
      <c r="AN40" s="10" t="str">
        <f t="shared" si="8"/>
        <v/>
      </c>
      <c r="AO40" s="10" t="str">
        <f t="shared" si="51"/>
        <v>{"CharacterType":3,"CardId":140113,"Point":1,"AttrId":22034}</v>
      </c>
      <c r="AP40" s="10" t="str">
        <f t="shared" si="9"/>
        <v>"CharacterType":3</v>
      </c>
      <c r="AQ40" s="10" t="str">
        <f t="shared" si="10"/>
        <v>"CardId":141006</v>
      </c>
      <c r="AR40" s="10" t="str">
        <f t="shared" si="11"/>
        <v>"Point":2</v>
      </c>
      <c r="AS40" s="10" t="str">
        <f t="shared" si="12"/>
        <v>"AttrId":23034</v>
      </c>
      <c r="AT40" s="10" t="str">
        <f t="shared" si="13"/>
        <v/>
      </c>
      <c r="AU40" s="10" t="str">
        <f t="shared" si="52"/>
        <v>{"CharacterType":3,"CardId":141006,"Point":2,"AttrId":23034}</v>
      </c>
      <c r="AV40" s="10" t="str">
        <f t="shared" si="14"/>
        <v>"CharacterType":3</v>
      </c>
      <c r="AW40" s="10" t="str">
        <f t="shared" si="15"/>
        <v>"CardId":141018</v>
      </c>
      <c r="AX40" s="10" t="str">
        <f t="shared" si="16"/>
        <v>"Point":3</v>
      </c>
      <c r="AY40" s="10" t="str">
        <f t="shared" si="17"/>
        <v>"AttrId":21034</v>
      </c>
      <c r="AZ40" s="10" t="str">
        <f t="shared" si="18"/>
        <v/>
      </c>
      <c r="BA40" s="10" t="str">
        <f t="shared" si="53"/>
        <v>{"CharacterType":3,"CardId":141018,"Point":3,"AttrId":21034}</v>
      </c>
      <c r="BB40" s="10" t="str">
        <f t="shared" si="19"/>
        <v>"CharacterType":3</v>
      </c>
      <c r="BC40" s="10" t="str">
        <f t="shared" si="20"/>
        <v>"CardId":141015</v>
      </c>
      <c r="BD40" s="10" t="str">
        <f t="shared" si="21"/>
        <v>"Point":4</v>
      </c>
      <c r="BE40" s="10" t="str">
        <f t="shared" si="22"/>
        <v>"AttrId":21034</v>
      </c>
      <c r="BF40" s="10" t="str">
        <f t="shared" si="23"/>
        <v/>
      </c>
      <c r="BG40" s="10" t="str">
        <f t="shared" si="54"/>
        <v>{"CharacterType":3,"CardId":141015,"Point":4,"AttrId":21034}</v>
      </c>
    </row>
    <row r="41" spans="1:59" x14ac:dyDescent="0.15">
      <c r="A41" s="10">
        <f t="shared" si="180"/>
        <v>7986982</v>
      </c>
      <c r="B41" s="10">
        <v>304</v>
      </c>
      <c r="C41" s="3" t="s">
        <v>89</v>
      </c>
      <c r="D41" s="14">
        <v>3</v>
      </c>
      <c r="E41" s="14" cm="1">
        <f t="array" ref="E41">_xlfn.XLOOKUP($B41,阵容中转!$C$6:$C$24,_xlfn.XLOOKUP(E$4,阵容中转!$J$5:$N$5,阵容中转!$J$6:$N$24))</f>
        <v>141011</v>
      </c>
      <c r="F41" s="14">
        <v>0</v>
      </c>
      <c r="G41" s="14">
        <v>22035</v>
      </c>
      <c r="H41" s="14"/>
      <c r="I41" s="14">
        <v>3</v>
      </c>
      <c r="J41" s="14" cm="1">
        <f t="array" ref="J41">_xlfn.XLOOKUP($B41,阵容中转!$C$6:$C$24,_xlfn.XLOOKUP(J$4,阵容中转!$J$5:$N$5,阵容中转!$J$6:$N$24))</f>
        <v>140109</v>
      </c>
      <c r="K41" s="14">
        <v>1</v>
      </c>
      <c r="L41" s="14">
        <v>22035</v>
      </c>
      <c r="M41" s="14"/>
      <c r="N41" s="14">
        <v>3</v>
      </c>
      <c r="O41" s="14" cm="1">
        <f t="array" ref="O41">_xlfn.XLOOKUP($B41,阵容中转!$C$6:$C$24,_xlfn.XLOOKUP(O$4,阵容中转!$J$5:$N$5,阵容中转!$J$6:$N$24))</f>
        <v>140111</v>
      </c>
      <c r="P41" s="14">
        <v>2</v>
      </c>
      <c r="Q41" s="14">
        <v>23035</v>
      </c>
      <c r="R41" s="14"/>
      <c r="S41" s="14">
        <v>3</v>
      </c>
      <c r="T41" s="14" cm="1">
        <f t="array" ref="T41">_xlfn.XLOOKUP($B41,阵容中转!$C$6:$C$24,_xlfn.XLOOKUP(T$4,阵容中转!$J$5:$N$5,阵容中转!$J$6:$N$24))</f>
        <v>141006</v>
      </c>
      <c r="U41" s="14">
        <v>3</v>
      </c>
      <c r="V41" s="14">
        <v>21035</v>
      </c>
      <c r="W41" s="14"/>
      <c r="X41" s="14">
        <v>3</v>
      </c>
      <c r="Y41" s="14" cm="1">
        <f t="array" ref="Y41">_xlfn.XLOOKUP($B41,阵容中转!$C$6:$C$24,_xlfn.XLOOKUP(Y$4,阵容中转!$J$5:$N$5,阵容中转!$J$6:$N$24))</f>
        <v>141015</v>
      </c>
      <c r="Z41" s="14">
        <f t="shared" si="182"/>
        <v>4</v>
      </c>
      <c r="AA41" s="14">
        <v>21035</v>
      </c>
      <c r="AB41" s="14"/>
      <c r="AC41" s="15" t="str">
        <f t="shared" si="48"/>
        <v>[{"CharacterType":3,"CardId":141011,"Point":0,"AttrId":22035},{"CharacterType":3,"CardId":140109,"Point":1,"AttrId":22035},{"CharacterType":3,"CardId":140111,"Point":2,"AttrId":23035},{"CharacterType":3,"CardId":141006,"Point":3,"AttrId":21035},{"CharacterType":3,"CardId":141015,"Point":4,"AttrId":21035}]</v>
      </c>
      <c r="AD41" s="10" t="str">
        <f t="shared" si="0"/>
        <v>"CharacterType":3</v>
      </c>
      <c r="AE41" s="10" t="str">
        <f t="shared" si="49"/>
        <v>"CardId":141011</v>
      </c>
      <c r="AF41" s="10" t="str">
        <f t="shared" si="1"/>
        <v>"Point":0</v>
      </c>
      <c r="AG41" s="10" t="str">
        <f t="shared" si="2"/>
        <v>"AttrId":22035</v>
      </c>
      <c r="AH41" s="10" t="str">
        <f t="shared" si="3"/>
        <v/>
      </c>
      <c r="AI41" s="10" t="str">
        <f t="shared" si="50"/>
        <v>{"CharacterType":3,"CardId":141011,"Point":0,"AttrId":22035}</v>
      </c>
      <c r="AJ41" s="10" t="str">
        <f t="shared" si="4"/>
        <v>"CharacterType":3</v>
      </c>
      <c r="AK41" s="10" t="str">
        <f t="shared" si="5"/>
        <v>"CardId":140109</v>
      </c>
      <c r="AL41" s="10" t="str">
        <f t="shared" si="6"/>
        <v>"Point":1</v>
      </c>
      <c r="AM41" s="10" t="str">
        <f t="shared" si="7"/>
        <v>"AttrId":22035</v>
      </c>
      <c r="AN41" s="10" t="str">
        <f t="shared" si="8"/>
        <v/>
      </c>
      <c r="AO41" s="10" t="str">
        <f t="shared" si="51"/>
        <v>{"CharacterType":3,"CardId":140109,"Point":1,"AttrId":22035}</v>
      </c>
      <c r="AP41" s="10" t="str">
        <f t="shared" si="9"/>
        <v>"CharacterType":3</v>
      </c>
      <c r="AQ41" s="10" t="str">
        <f t="shared" si="10"/>
        <v>"CardId":140111</v>
      </c>
      <c r="AR41" s="10" t="str">
        <f t="shared" si="11"/>
        <v>"Point":2</v>
      </c>
      <c r="AS41" s="10" t="str">
        <f t="shared" si="12"/>
        <v>"AttrId":23035</v>
      </c>
      <c r="AT41" s="10" t="str">
        <f t="shared" si="13"/>
        <v/>
      </c>
      <c r="AU41" s="10" t="str">
        <f t="shared" si="52"/>
        <v>{"CharacterType":3,"CardId":140111,"Point":2,"AttrId":23035}</v>
      </c>
      <c r="AV41" s="10" t="str">
        <f t="shared" si="14"/>
        <v>"CharacterType":3</v>
      </c>
      <c r="AW41" s="10" t="str">
        <f t="shared" si="15"/>
        <v>"CardId":141006</v>
      </c>
      <c r="AX41" s="10" t="str">
        <f t="shared" si="16"/>
        <v>"Point":3</v>
      </c>
      <c r="AY41" s="10" t="str">
        <f t="shared" si="17"/>
        <v>"AttrId":21035</v>
      </c>
      <c r="AZ41" s="10" t="str">
        <f t="shared" si="18"/>
        <v/>
      </c>
      <c r="BA41" s="10" t="str">
        <f t="shared" si="53"/>
        <v>{"CharacterType":3,"CardId":141006,"Point":3,"AttrId":21035}</v>
      </c>
      <c r="BB41" s="10" t="str">
        <f t="shared" si="19"/>
        <v>"CharacterType":3</v>
      </c>
      <c r="BC41" s="10" t="str">
        <f t="shared" si="20"/>
        <v>"CardId":141015</v>
      </c>
      <c r="BD41" s="10" t="str">
        <f t="shared" si="21"/>
        <v>"Point":4</v>
      </c>
      <c r="BE41" s="10" t="str">
        <f t="shared" si="22"/>
        <v>"AttrId":21035</v>
      </c>
      <c r="BF41" s="10" t="str">
        <f t="shared" si="23"/>
        <v/>
      </c>
      <c r="BG41" s="10" t="str">
        <f t="shared" si="54"/>
        <v>{"CharacterType":3,"CardId":141015,"Point":4,"AttrId":21035}</v>
      </c>
    </row>
    <row r="42" spans="1:59" x14ac:dyDescent="0.15">
      <c r="A42" s="10">
        <f t="shared" si="180"/>
        <v>9584378</v>
      </c>
      <c r="B42" s="10">
        <v>301</v>
      </c>
      <c r="C42" s="3" t="s">
        <v>90</v>
      </c>
      <c r="D42" s="14">
        <v>3</v>
      </c>
      <c r="E42" s="14" cm="1">
        <f t="array" ref="E42">_xlfn.XLOOKUP($B42,阵容中转!$C$6:$C$24,_xlfn.XLOOKUP(E$4,阵容中转!$J$5:$N$5,阵容中转!$J$6:$N$24))</f>
        <v>140104</v>
      </c>
      <c r="F42" s="14">
        <v>0</v>
      </c>
      <c r="G42" s="14">
        <v>22036</v>
      </c>
      <c r="H42" s="14"/>
      <c r="I42" s="14">
        <v>3</v>
      </c>
      <c r="J42" s="14" cm="1">
        <f t="array" ref="J42">_xlfn.XLOOKUP($B42,阵容中转!$C$6:$C$24,_xlfn.XLOOKUP(J$4,阵容中转!$J$5:$N$5,阵容中转!$J$6:$N$24))</f>
        <v>140101</v>
      </c>
      <c r="K42" s="14">
        <v>1</v>
      </c>
      <c r="L42" s="14">
        <v>22036</v>
      </c>
      <c r="M42" s="14"/>
      <c r="N42" s="14">
        <v>3</v>
      </c>
      <c r="O42" s="14" cm="1">
        <f t="array" ref="O42">_xlfn.XLOOKUP($B42,阵容中转!$C$6:$C$24,_xlfn.XLOOKUP(O$4,阵容中转!$J$5:$N$5,阵容中转!$J$6:$N$24))</f>
        <v>141003</v>
      </c>
      <c r="P42" s="14">
        <v>2</v>
      </c>
      <c r="Q42" s="14">
        <v>23036</v>
      </c>
      <c r="R42" s="14"/>
      <c r="S42" s="14">
        <v>3</v>
      </c>
      <c r="T42" s="14" cm="1">
        <f t="array" ref="T42">_xlfn.XLOOKUP($B42,阵容中转!$C$6:$C$24,_xlfn.XLOOKUP(T$4,阵容中转!$J$5:$N$5,阵容中转!$J$6:$N$24))</f>
        <v>141001</v>
      </c>
      <c r="U42" s="14">
        <v>3</v>
      </c>
      <c r="V42" s="14">
        <v>21036</v>
      </c>
      <c r="W42" s="14"/>
      <c r="X42" s="14">
        <v>3</v>
      </c>
      <c r="Y42" s="14" cm="1">
        <f t="array" ref="Y42">_xlfn.XLOOKUP($B42,阵容中转!$C$6:$C$24,_xlfn.XLOOKUP(Y$4,阵容中转!$J$5:$N$5,阵容中转!$J$6:$N$24))</f>
        <v>140103</v>
      </c>
      <c r="Z42" s="14">
        <f t="shared" si="182"/>
        <v>4</v>
      </c>
      <c r="AA42" s="14">
        <v>21036</v>
      </c>
      <c r="AB42" s="14"/>
      <c r="AC42" s="15" t="str">
        <f t="shared" si="48"/>
        <v>[{"CharacterType":3,"CardId":140104,"Point":0,"AttrId":22036},{"CharacterType":3,"CardId":140101,"Point":1,"AttrId":22036},{"CharacterType":3,"CardId":141003,"Point":2,"AttrId":23036},{"CharacterType":3,"CardId":141001,"Point":3,"AttrId":21036},{"CharacterType":3,"CardId":140103,"Point":4,"AttrId":21036}]</v>
      </c>
      <c r="AD42" s="10" t="str">
        <f t="shared" si="0"/>
        <v>"CharacterType":3</v>
      </c>
      <c r="AE42" s="10" t="str">
        <f t="shared" si="49"/>
        <v>"CardId":140104</v>
      </c>
      <c r="AF42" s="10" t="str">
        <f t="shared" si="1"/>
        <v>"Point":0</v>
      </c>
      <c r="AG42" s="10" t="str">
        <f t="shared" si="2"/>
        <v>"AttrId":22036</v>
      </c>
      <c r="AH42" s="10" t="str">
        <f t="shared" si="3"/>
        <v/>
      </c>
      <c r="AI42" s="10" t="str">
        <f t="shared" si="50"/>
        <v>{"CharacterType":3,"CardId":140104,"Point":0,"AttrId":22036}</v>
      </c>
      <c r="AJ42" s="10" t="str">
        <f t="shared" si="4"/>
        <v>"CharacterType":3</v>
      </c>
      <c r="AK42" s="10" t="str">
        <f t="shared" si="5"/>
        <v>"CardId":140101</v>
      </c>
      <c r="AL42" s="10" t="str">
        <f t="shared" si="6"/>
        <v>"Point":1</v>
      </c>
      <c r="AM42" s="10" t="str">
        <f t="shared" si="7"/>
        <v>"AttrId":22036</v>
      </c>
      <c r="AN42" s="10" t="str">
        <f t="shared" si="8"/>
        <v/>
      </c>
      <c r="AO42" s="10" t="str">
        <f t="shared" si="51"/>
        <v>{"CharacterType":3,"CardId":140101,"Point":1,"AttrId":22036}</v>
      </c>
      <c r="AP42" s="10" t="str">
        <f t="shared" si="9"/>
        <v>"CharacterType":3</v>
      </c>
      <c r="AQ42" s="10" t="str">
        <f t="shared" si="10"/>
        <v>"CardId":141003</v>
      </c>
      <c r="AR42" s="10" t="str">
        <f t="shared" si="11"/>
        <v>"Point":2</v>
      </c>
      <c r="AS42" s="10" t="str">
        <f t="shared" si="12"/>
        <v>"AttrId":23036</v>
      </c>
      <c r="AT42" s="10" t="str">
        <f t="shared" si="13"/>
        <v/>
      </c>
      <c r="AU42" s="10" t="str">
        <f t="shared" si="52"/>
        <v>{"CharacterType":3,"CardId":141003,"Point":2,"AttrId":23036}</v>
      </c>
      <c r="AV42" s="10" t="str">
        <f t="shared" si="14"/>
        <v>"CharacterType":3</v>
      </c>
      <c r="AW42" s="10" t="str">
        <f t="shared" si="15"/>
        <v>"CardId":141001</v>
      </c>
      <c r="AX42" s="10" t="str">
        <f t="shared" si="16"/>
        <v>"Point":3</v>
      </c>
      <c r="AY42" s="10" t="str">
        <f t="shared" si="17"/>
        <v>"AttrId":21036</v>
      </c>
      <c r="AZ42" s="10" t="str">
        <f t="shared" si="18"/>
        <v/>
      </c>
      <c r="BA42" s="10" t="str">
        <f t="shared" si="53"/>
        <v>{"CharacterType":3,"CardId":141001,"Point":3,"AttrId":21036}</v>
      </c>
      <c r="BB42" s="10" t="str">
        <f t="shared" si="19"/>
        <v>"CharacterType":3</v>
      </c>
      <c r="BC42" s="10" t="str">
        <f t="shared" si="20"/>
        <v>"CardId":140103</v>
      </c>
      <c r="BD42" s="10" t="str">
        <f t="shared" si="21"/>
        <v>"Point":4</v>
      </c>
      <c r="BE42" s="10" t="str">
        <f t="shared" si="22"/>
        <v>"AttrId":21036</v>
      </c>
      <c r="BF42" s="10" t="str">
        <f t="shared" si="23"/>
        <v/>
      </c>
      <c r="BG42" s="10" t="str">
        <f t="shared" si="54"/>
        <v>{"CharacterType":3,"CardId":140103,"Point":4,"AttrId":21036}</v>
      </c>
    </row>
    <row r="43" spans="1:59" x14ac:dyDescent="0.15">
      <c r="A43" s="10">
        <f t="shared" si="180"/>
        <v>11501253</v>
      </c>
      <c r="B43" s="10">
        <v>401</v>
      </c>
      <c r="C43" s="3" t="s">
        <v>91</v>
      </c>
      <c r="D43" s="14">
        <v>3</v>
      </c>
      <c r="E43" s="14" cm="1">
        <f t="array" ref="E43">_xlfn.XLOOKUP($B43,阵容中转!$C$6:$C$24,_xlfn.XLOOKUP(E$4,阵容中转!$J$5:$N$5,阵容中转!$J$6:$N$24))</f>
        <v>140115</v>
      </c>
      <c r="F43" s="14">
        <v>0</v>
      </c>
      <c r="G43" s="14">
        <v>22037</v>
      </c>
      <c r="H43" s="14"/>
      <c r="I43" s="14">
        <v>3</v>
      </c>
      <c r="J43" s="14" cm="1">
        <f t="array" ref="J43">_xlfn.XLOOKUP($B43,阵容中转!$C$6:$C$24,_xlfn.XLOOKUP(J$4,阵容中转!$J$5:$N$5,阵容中转!$J$6:$N$24))</f>
        <v>141019</v>
      </c>
      <c r="K43" s="14">
        <v>1</v>
      </c>
      <c r="L43" s="14">
        <v>22037</v>
      </c>
      <c r="M43" s="14"/>
      <c r="N43" s="14">
        <v>3</v>
      </c>
      <c r="O43" s="14" cm="1">
        <f t="array" ref="O43">_xlfn.XLOOKUP($B43,阵容中转!$C$6:$C$24,_xlfn.XLOOKUP(O$4,阵容中转!$J$5:$N$5,阵容中转!$J$6:$N$24))</f>
        <v>140113</v>
      </c>
      <c r="P43" s="14">
        <v>2</v>
      </c>
      <c r="Q43" s="14">
        <v>23037</v>
      </c>
      <c r="R43" s="14"/>
      <c r="S43" s="14">
        <v>3</v>
      </c>
      <c r="T43" s="14" cm="1">
        <f t="array" ref="T43">_xlfn.XLOOKUP($B43,阵容中转!$C$6:$C$24,_xlfn.XLOOKUP(T$4,阵容中转!$J$5:$N$5,阵容中转!$J$6:$N$24))</f>
        <v>140116</v>
      </c>
      <c r="U43" s="14">
        <v>3</v>
      </c>
      <c r="V43" s="14">
        <v>21037</v>
      </c>
      <c r="W43" s="14"/>
      <c r="X43" s="14">
        <v>3</v>
      </c>
      <c r="Y43" s="14" cm="1">
        <f t="array" ref="Y43">_xlfn.XLOOKUP($B43,阵容中转!$C$6:$C$24,_xlfn.XLOOKUP(Y$4,阵容中转!$J$5:$N$5,阵容中转!$J$6:$N$24))</f>
        <v>141018</v>
      </c>
      <c r="Z43" s="14">
        <v>4</v>
      </c>
      <c r="AA43" s="14">
        <v>21037</v>
      </c>
      <c r="AB43" s="14"/>
      <c r="AC43" s="15" t="str">
        <f t="shared" si="48"/>
        <v>[{"CharacterType":3,"CardId":140115,"Point":0,"AttrId":22037},{"CharacterType":3,"CardId":141019,"Point":1,"AttrId":22037},{"CharacterType":3,"CardId":140113,"Point":2,"AttrId":23037},{"CharacterType":3,"CardId":140116,"Point":3,"AttrId":21037},{"CharacterType":3,"CardId":141018,"Point":4,"AttrId":21037}]</v>
      </c>
      <c r="AD43" s="10" t="str">
        <f t="shared" si="0"/>
        <v>"CharacterType":3</v>
      </c>
      <c r="AE43" s="10" t="str">
        <f t="shared" si="49"/>
        <v>"CardId":140115</v>
      </c>
      <c r="AF43" s="10" t="str">
        <f t="shared" si="1"/>
        <v>"Point":0</v>
      </c>
      <c r="AG43" s="10" t="str">
        <f t="shared" si="2"/>
        <v>"AttrId":22037</v>
      </c>
      <c r="AH43" s="10" t="str">
        <f t="shared" si="3"/>
        <v/>
      </c>
      <c r="AI43" s="10" t="str">
        <f t="shared" si="50"/>
        <v>{"CharacterType":3,"CardId":140115,"Point":0,"AttrId":22037}</v>
      </c>
      <c r="AJ43" s="10" t="str">
        <f t="shared" si="4"/>
        <v>"CharacterType":3</v>
      </c>
      <c r="AK43" s="10" t="str">
        <f t="shared" si="5"/>
        <v>"CardId":141019</v>
      </c>
      <c r="AL43" s="10" t="str">
        <f t="shared" si="6"/>
        <v>"Point":1</v>
      </c>
      <c r="AM43" s="10" t="str">
        <f t="shared" si="7"/>
        <v>"AttrId":22037</v>
      </c>
      <c r="AN43" s="10" t="str">
        <f t="shared" si="8"/>
        <v/>
      </c>
      <c r="AO43" s="10" t="str">
        <f t="shared" si="51"/>
        <v>{"CharacterType":3,"CardId":141019,"Point":1,"AttrId":22037}</v>
      </c>
      <c r="AP43" s="10" t="str">
        <f t="shared" si="9"/>
        <v>"CharacterType":3</v>
      </c>
      <c r="AQ43" s="10" t="str">
        <f t="shared" si="10"/>
        <v>"CardId":140113</v>
      </c>
      <c r="AR43" s="10" t="str">
        <f t="shared" si="11"/>
        <v>"Point":2</v>
      </c>
      <c r="AS43" s="10" t="str">
        <f t="shared" si="12"/>
        <v>"AttrId":23037</v>
      </c>
      <c r="AT43" s="10" t="str">
        <f t="shared" si="13"/>
        <v/>
      </c>
      <c r="AU43" s="10" t="str">
        <f t="shared" si="52"/>
        <v>{"CharacterType":3,"CardId":140113,"Point":2,"AttrId":23037}</v>
      </c>
      <c r="AV43" s="10" t="str">
        <f t="shared" si="14"/>
        <v>"CharacterType":3</v>
      </c>
      <c r="AW43" s="10" t="str">
        <f t="shared" si="15"/>
        <v>"CardId":140116</v>
      </c>
      <c r="AX43" s="10" t="str">
        <f t="shared" si="16"/>
        <v>"Point":3</v>
      </c>
      <c r="AY43" s="10" t="str">
        <f t="shared" si="17"/>
        <v>"AttrId":21037</v>
      </c>
      <c r="AZ43" s="10" t="str">
        <f t="shared" si="18"/>
        <v/>
      </c>
      <c r="BA43" s="10" t="str">
        <f t="shared" si="53"/>
        <v>{"CharacterType":3,"CardId":140116,"Point":3,"AttrId":21037}</v>
      </c>
      <c r="BB43" s="10" t="str">
        <f t="shared" si="19"/>
        <v>"CharacterType":3</v>
      </c>
      <c r="BC43" s="10" t="str">
        <f t="shared" si="20"/>
        <v>"CardId":141018</v>
      </c>
      <c r="BD43" s="10" t="str">
        <f t="shared" si="21"/>
        <v>"Point":4</v>
      </c>
      <c r="BE43" s="10" t="str">
        <f t="shared" si="22"/>
        <v>"AttrId":21037</v>
      </c>
      <c r="BF43" s="10" t="str">
        <f t="shared" si="23"/>
        <v/>
      </c>
      <c r="BG43" s="10" t="str">
        <f t="shared" si="54"/>
        <v>{"CharacterType":3,"CardId":141018,"Point":4,"AttrId":21037}</v>
      </c>
    </row>
    <row r="44" spans="1:59" x14ac:dyDescent="0.15">
      <c r="A44" s="10">
        <f>A7</f>
        <v>3000</v>
      </c>
      <c r="B44" s="10">
        <f>B7</f>
        <v>101</v>
      </c>
      <c r="C44" s="3" t="str">
        <f>C7&amp;1</f>
        <v>新手1000分1</v>
      </c>
      <c r="D44" s="14">
        <v>3</v>
      </c>
      <c r="E44" s="14">
        <v>140108</v>
      </c>
      <c r="F44" s="14">
        <v>0</v>
      </c>
      <c r="G44" s="3">
        <v>20051</v>
      </c>
      <c r="H44" s="14"/>
      <c r="I44" s="14">
        <v>3</v>
      </c>
      <c r="J44" s="14">
        <v>140101</v>
      </c>
      <c r="K44" s="14">
        <v>1</v>
      </c>
      <c r="L44" s="3">
        <v>20051</v>
      </c>
      <c r="M44" s="14"/>
      <c r="N44" s="14">
        <v>3</v>
      </c>
      <c r="O44" s="14">
        <v>140106</v>
      </c>
      <c r="P44" s="14">
        <v>2</v>
      </c>
      <c r="Q44" s="3">
        <v>20051</v>
      </c>
      <c r="R44" s="14"/>
      <c r="S44" s="14">
        <v>3</v>
      </c>
      <c r="T44" s="14">
        <v>141018</v>
      </c>
      <c r="U44" s="14">
        <v>3</v>
      </c>
      <c r="V44" s="3">
        <v>20051</v>
      </c>
      <c r="W44" s="14"/>
      <c r="X44" s="14">
        <v>3</v>
      </c>
      <c r="Y44" s="14">
        <v>141015</v>
      </c>
      <c r="Z44" s="14">
        <v>4</v>
      </c>
      <c r="AA44" s="3">
        <v>20051</v>
      </c>
      <c r="AB44" s="14"/>
      <c r="AC44" s="15" t="s">
        <v>644</v>
      </c>
      <c r="AD44" s="10" t="s">
        <v>645</v>
      </c>
      <c r="AE44" s="10" t="s">
        <v>646</v>
      </c>
      <c r="AF44" s="10" t="s">
        <v>647</v>
      </c>
      <c r="AG44" s="10" t="s">
        <v>648</v>
      </c>
      <c r="AH44" s="10" t="s">
        <v>649</v>
      </c>
      <c r="AI44" s="10" t="s">
        <v>650</v>
      </c>
      <c r="AJ44" s="10" t="s">
        <v>645</v>
      </c>
      <c r="AK44" s="10" t="s">
        <v>651</v>
      </c>
      <c r="AL44" s="10" t="s">
        <v>652</v>
      </c>
      <c r="AM44" s="10" t="s">
        <v>653</v>
      </c>
      <c r="AN44" s="10" t="s">
        <v>649</v>
      </c>
      <c r="AO44" s="10" t="s">
        <v>654</v>
      </c>
      <c r="AP44" s="10" t="s">
        <v>645</v>
      </c>
      <c r="AQ44" s="10" t="s">
        <v>655</v>
      </c>
      <c r="AR44" s="10" t="s">
        <v>656</v>
      </c>
      <c r="AS44" s="10" t="s">
        <v>657</v>
      </c>
      <c r="AT44" s="10" t="s">
        <v>649</v>
      </c>
      <c r="AU44" s="10" t="s">
        <v>658</v>
      </c>
      <c r="AV44" s="10" t="s">
        <v>645</v>
      </c>
      <c r="AW44" s="10" t="s">
        <v>659</v>
      </c>
      <c r="AX44" s="10" t="s">
        <v>660</v>
      </c>
      <c r="AY44" s="10" t="s">
        <v>661</v>
      </c>
      <c r="AZ44" s="10" t="s">
        <v>649</v>
      </c>
      <c r="BA44" s="10" t="s">
        <v>662</v>
      </c>
      <c r="BB44" s="10" t="s">
        <v>645</v>
      </c>
      <c r="BC44" s="10" t="s">
        <v>663</v>
      </c>
      <c r="BD44" s="10" t="s">
        <v>664</v>
      </c>
      <c r="BE44" s="10" t="s">
        <v>665</v>
      </c>
      <c r="BF44" s="10" t="s">
        <v>649</v>
      </c>
      <c r="BG44" s="10" t="s">
        <v>666</v>
      </c>
    </row>
    <row r="45" spans="1:59" x14ac:dyDescent="0.15">
      <c r="A45" s="10">
        <f t="shared" ref="A45:B45" si="183">A8</f>
        <v>3250</v>
      </c>
      <c r="B45" s="10">
        <f t="shared" si="183"/>
        <v>102</v>
      </c>
      <c r="C45" s="3" t="str">
        <f t="shared" ref="C45:C80" si="184">C8&amp;1</f>
        <v>新手1025分1</v>
      </c>
      <c r="D45" s="14">
        <v>3</v>
      </c>
      <c r="E45" s="14">
        <v>141019</v>
      </c>
      <c r="F45" s="14">
        <v>0</v>
      </c>
      <c r="G45" s="14">
        <f>G8-1</f>
        <v>22001</v>
      </c>
      <c r="H45" s="14"/>
      <c r="I45" s="14">
        <v>3</v>
      </c>
      <c r="J45" s="14">
        <v>140109</v>
      </c>
      <c r="K45" s="14">
        <v>1</v>
      </c>
      <c r="L45" s="14">
        <f>L8-1</f>
        <v>22001</v>
      </c>
      <c r="M45" s="14"/>
      <c r="N45" s="14">
        <v>3</v>
      </c>
      <c r="O45" s="14">
        <v>141015</v>
      </c>
      <c r="P45" s="14">
        <v>2</v>
      </c>
      <c r="Q45" s="14">
        <f>Q8-1</f>
        <v>23001</v>
      </c>
      <c r="R45" s="14"/>
      <c r="S45" s="14">
        <v>3</v>
      </c>
      <c r="T45" s="14">
        <v>141008</v>
      </c>
      <c r="U45" s="14">
        <v>3</v>
      </c>
      <c r="V45" s="14">
        <f>V8-1</f>
        <v>21001</v>
      </c>
      <c r="W45" s="14"/>
      <c r="X45" s="14">
        <v>3</v>
      </c>
      <c r="Y45" s="14">
        <v>140106</v>
      </c>
      <c r="Z45" s="14">
        <v>4</v>
      </c>
      <c r="AA45" s="14">
        <f>AA8-1</f>
        <v>21001</v>
      </c>
      <c r="AB45" s="14"/>
      <c r="AC45" s="15" t="s">
        <v>667</v>
      </c>
      <c r="AD45" s="10" t="s">
        <v>645</v>
      </c>
      <c r="AE45" s="10" t="s">
        <v>668</v>
      </c>
      <c r="AF45" s="10" t="s">
        <v>647</v>
      </c>
      <c r="AG45" s="10" t="s">
        <v>669</v>
      </c>
      <c r="AH45" s="10" t="s">
        <v>649</v>
      </c>
      <c r="AI45" s="10" t="s">
        <v>670</v>
      </c>
      <c r="AJ45" s="10" t="s">
        <v>645</v>
      </c>
      <c r="AK45" s="10" t="s">
        <v>671</v>
      </c>
      <c r="AL45" s="10" t="s">
        <v>652</v>
      </c>
      <c r="AM45" s="10" t="s">
        <v>669</v>
      </c>
      <c r="AN45" s="10" t="s">
        <v>649</v>
      </c>
      <c r="AO45" s="10" t="s">
        <v>672</v>
      </c>
      <c r="AP45" s="10" t="s">
        <v>645</v>
      </c>
      <c r="AQ45" s="10" t="s">
        <v>663</v>
      </c>
      <c r="AR45" s="10" t="s">
        <v>656</v>
      </c>
      <c r="AS45" s="10" t="s">
        <v>673</v>
      </c>
      <c r="AT45" s="10" t="s">
        <v>649</v>
      </c>
      <c r="AU45" s="10" t="s">
        <v>674</v>
      </c>
      <c r="AV45" s="10" t="s">
        <v>645</v>
      </c>
      <c r="AW45" s="10" t="s">
        <v>675</v>
      </c>
      <c r="AX45" s="10" t="s">
        <v>660</v>
      </c>
      <c r="AY45" s="10" t="s">
        <v>676</v>
      </c>
      <c r="AZ45" s="10" t="s">
        <v>649</v>
      </c>
      <c r="BA45" s="10" t="s">
        <v>677</v>
      </c>
      <c r="BB45" s="10" t="s">
        <v>645</v>
      </c>
      <c r="BC45" s="10" t="s">
        <v>655</v>
      </c>
      <c r="BD45" s="10" t="s">
        <v>664</v>
      </c>
      <c r="BE45" s="10" t="s">
        <v>676</v>
      </c>
      <c r="BF45" s="10" t="s">
        <v>649</v>
      </c>
      <c r="BG45" s="10" t="s">
        <v>678</v>
      </c>
    </row>
    <row r="46" spans="1:59" x14ac:dyDescent="0.15">
      <c r="A46" s="10">
        <f t="shared" ref="A46:B46" si="185">A9</f>
        <v>3500</v>
      </c>
      <c r="B46" s="10">
        <f t="shared" si="185"/>
        <v>103</v>
      </c>
      <c r="C46" s="3" t="str">
        <f t="shared" si="184"/>
        <v>新手1050分1</v>
      </c>
      <c r="D46" s="14">
        <v>3</v>
      </c>
      <c r="E46" s="14">
        <v>141015</v>
      </c>
      <c r="F46" s="14">
        <v>0</v>
      </c>
      <c r="G46" s="14">
        <f t="shared" ref="G46:G80" si="186">G9-1</f>
        <v>22002</v>
      </c>
      <c r="H46" s="14"/>
      <c r="I46" s="14">
        <v>3</v>
      </c>
      <c r="J46" s="14">
        <v>141019</v>
      </c>
      <c r="K46" s="14">
        <v>1</v>
      </c>
      <c r="L46" s="14">
        <f t="shared" ref="L46:L80" si="187">L9-1</f>
        <v>22002</v>
      </c>
      <c r="M46" s="14"/>
      <c r="N46" s="14">
        <v>3</v>
      </c>
      <c r="O46" s="14">
        <v>141018</v>
      </c>
      <c r="P46" s="14">
        <v>2</v>
      </c>
      <c r="Q46" s="14">
        <f t="shared" ref="Q46:Q80" si="188">Q9-1</f>
        <v>23002</v>
      </c>
      <c r="R46" s="14"/>
      <c r="S46" s="14">
        <v>3</v>
      </c>
      <c r="T46" s="14">
        <v>140111</v>
      </c>
      <c r="U46" s="14">
        <v>3</v>
      </c>
      <c r="V46" s="14">
        <f t="shared" ref="V46:V80" si="189">V9-1</f>
        <v>21002</v>
      </c>
      <c r="W46" s="14"/>
      <c r="X46" s="14">
        <v>3</v>
      </c>
      <c r="Y46" s="14">
        <v>140106</v>
      </c>
      <c r="Z46" s="14">
        <v>4</v>
      </c>
      <c r="AA46" s="14">
        <f t="shared" ref="AA46:AA80" si="190">AA9-1</f>
        <v>21002</v>
      </c>
      <c r="AB46" s="14"/>
      <c r="AC46" s="15" t="s">
        <v>679</v>
      </c>
      <c r="AD46" s="10" t="s">
        <v>645</v>
      </c>
      <c r="AE46" s="10" t="s">
        <v>663</v>
      </c>
      <c r="AF46" s="10" t="s">
        <v>647</v>
      </c>
      <c r="AG46" s="10" t="s">
        <v>680</v>
      </c>
      <c r="AH46" s="10" t="s">
        <v>649</v>
      </c>
      <c r="AI46" s="10" t="s">
        <v>681</v>
      </c>
      <c r="AJ46" s="10" t="s">
        <v>645</v>
      </c>
      <c r="AK46" s="10" t="s">
        <v>668</v>
      </c>
      <c r="AL46" s="10" t="s">
        <v>652</v>
      </c>
      <c r="AM46" s="10" t="s">
        <v>680</v>
      </c>
      <c r="AN46" s="10" t="s">
        <v>649</v>
      </c>
      <c r="AO46" s="10" t="s">
        <v>682</v>
      </c>
      <c r="AP46" s="10" t="s">
        <v>645</v>
      </c>
      <c r="AQ46" s="10" t="s">
        <v>659</v>
      </c>
      <c r="AR46" s="10" t="s">
        <v>656</v>
      </c>
      <c r="AS46" s="10" t="s">
        <v>683</v>
      </c>
      <c r="AT46" s="10" t="s">
        <v>649</v>
      </c>
      <c r="AU46" s="10" t="s">
        <v>684</v>
      </c>
      <c r="AV46" s="10" t="s">
        <v>645</v>
      </c>
      <c r="AW46" s="10" t="s">
        <v>685</v>
      </c>
      <c r="AX46" s="10" t="s">
        <v>660</v>
      </c>
      <c r="AY46" s="10" t="s">
        <v>686</v>
      </c>
      <c r="AZ46" s="10" t="s">
        <v>649</v>
      </c>
      <c r="BA46" s="10" t="s">
        <v>687</v>
      </c>
      <c r="BB46" s="10" t="s">
        <v>645</v>
      </c>
      <c r="BC46" s="10" t="s">
        <v>655</v>
      </c>
      <c r="BD46" s="10" t="s">
        <v>664</v>
      </c>
      <c r="BE46" s="10" t="s">
        <v>686</v>
      </c>
      <c r="BF46" s="10" t="s">
        <v>649</v>
      </c>
      <c r="BG46" s="10" t="s">
        <v>688</v>
      </c>
    </row>
    <row r="47" spans="1:59" x14ac:dyDescent="0.15">
      <c r="A47" s="10">
        <f t="shared" ref="A47:B47" si="191">A10</f>
        <v>3750</v>
      </c>
      <c r="B47" s="10">
        <f t="shared" si="191"/>
        <v>104</v>
      </c>
      <c r="C47" s="3" t="str">
        <f t="shared" si="184"/>
        <v>新手1075分1</v>
      </c>
      <c r="D47" s="14">
        <v>3</v>
      </c>
      <c r="E47" s="14">
        <v>140108</v>
      </c>
      <c r="F47" s="14">
        <v>0</v>
      </c>
      <c r="G47" s="14">
        <f t="shared" si="186"/>
        <v>22003</v>
      </c>
      <c r="H47" s="14"/>
      <c r="I47" s="14">
        <v>3</v>
      </c>
      <c r="J47" s="14">
        <v>140106</v>
      </c>
      <c r="K47" s="14">
        <v>1</v>
      </c>
      <c r="L47" s="14">
        <f t="shared" si="187"/>
        <v>22003</v>
      </c>
      <c r="M47" s="14"/>
      <c r="N47" s="14">
        <v>3</v>
      </c>
      <c r="O47" s="14">
        <v>141015</v>
      </c>
      <c r="P47" s="14">
        <v>2</v>
      </c>
      <c r="Q47" s="14">
        <f t="shared" si="188"/>
        <v>23003</v>
      </c>
      <c r="R47" s="14"/>
      <c r="S47" s="14">
        <v>3</v>
      </c>
      <c r="T47" s="14">
        <v>140109</v>
      </c>
      <c r="U47" s="14">
        <v>3</v>
      </c>
      <c r="V47" s="14">
        <f t="shared" si="189"/>
        <v>21003</v>
      </c>
      <c r="W47" s="14"/>
      <c r="X47" s="14">
        <v>3</v>
      </c>
      <c r="Y47" s="14">
        <v>141003</v>
      </c>
      <c r="Z47" s="14">
        <v>4</v>
      </c>
      <c r="AA47" s="14">
        <f t="shared" si="190"/>
        <v>21003</v>
      </c>
      <c r="AB47" s="14"/>
      <c r="AC47" s="15" t="s">
        <v>689</v>
      </c>
      <c r="AD47" s="10" t="s">
        <v>645</v>
      </c>
      <c r="AE47" s="10" t="s">
        <v>646</v>
      </c>
      <c r="AF47" s="10" t="s">
        <v>647</v>
      </c>
      <c r="AG47" s="10" t="s">
        <v>690</v>
      </c>
      <c r="AH47" s="10" t="s">
        <v>649</v>
      </c>
      <c r="AI47" s="10" t="s">
        <v>691</v>
      </c>
      <c r="AJ47" s="10" t="s">
        <v>645</v>
      </c>
      <c r="AK47" s="10" t="s">
        <v>655</v>
      </c>
      <c r="AL47" s="10" t="s">
        <v>652</v>
      </c>
      <c r="AM47" s="10" t="s">
        <v>690</v>
      </c>
      <c r="AN47" s="10" t="s">
        <v>649</v>
      </c>
      <c r="AO47" s="10" t="s">
        <v>692</v>
      </c>
      <c r="AP47" s="10" t="s">
        <v>645</v>
      </c>
      <c r="AQ47" s="10" t="s">
        <v>663</v>
      </c>
      <c r="AR47" s="10" t="s">
        <v>656</v>
      </c>
      <c r="AS47" s="10" t="s">
        <v>693</v>
      </c>
      <c r="AT47" s="10" t="s">
        <v>649</v>
      </c>
      <c r="AU47" s="10" t="s">
        <v>694</v>
      </c>
      <c r="AV47" s="10" t="s">
        <v>645</v>
      </c>
      <c r="AW47" s="10" t="s">
        <v>671</v>
      </c>
      <c r="AX47" s="10" t="s">
        <v>660</v>
      </c>
      <c r="AY47" s="10" t="s">
        <v>695</v>
      </c>
      <c r="AZ47" s="10" t="s">
        <v>649</v>
      </c>
      <c r="BA47" s="10" t="s">
        <v>696</v>
      </c>
      <c r="BB47" s="10" t="s">
        <v>645</v>
      </c>
      <c r="BC47" s="10" t="s">
        <v>697</v>
      </c>
      <c r="BD47" s="10" t="s">
        <v>664</v>
      </c>
      <c r="BE47" s="10" t="s">
        <v>695</v>
      </c>
      <c r="BF47" s="10" t="s">
        <v>649</v>
      </c>
      <c r="BG47" s="10" t="s">
        <v>698</v>
      </c>
    </row>
    <row r="48" spans="1:59" x14ac:dyDescent="0.15">
      <c r="A48" s="10">
        <f t="shared" ref="A48:B48" si="192">A11</f>
        <v>4000</v>
      </c>
      <c r="B48" s="10">
        <f t="shared" si="192"/>
        <v>105</v>
      </c>
      <c r="C48" s="3" t="str">
        <f t="shared" si="184"/>
        <v>新手1150分1</v>
      </c>
      <c r="D48" s="14">
        <v>3</v>
      </c>
      <c r="E48" s="14">
        <v>141019</v>
      </c>
      <c r="F48" s="14">
        <v>0</v>
      </c>
      <c r="G48" s="14">
        <f t="shared" si="186"/>
        <v>22004</v>
      </c>
      <c r="H48" s="14"/>
      <c r="I48" s="14">
        <v>3</v>
      </c>
      <c r="J48" s="14">
        <v>140109</v>
      </c>
      <c r="K48" s="14">
        <v>1</v>
      </c>
      <c r="L48" s="14">
        <f t="shared" si="187"/>
        <v>22004</v>
      </c>
      <c r="M48" s="14"/>
      <c r="N48" s="14">
        <v>3</v>
      </c>
      <c r="O48" s="14">
        <v>141018</v>
      </c>
      <c r="P48" s="14">
        <v>2</v>
      </c>
      <c r="Q48" s="14">
        <f t="shared" si="188"/>
        <v>23004</v>
      </c>
      <c r="R48" s="14"/>
      <c r="S48" s="14">
        <v>3</v>
      </c>
      <c r="T48" s="14">
        <v>140111</v>
      </c>
      <c r="U48" s="14">
        <v>3</v>
      </c>
      <c r="V48" s="14">
        <f t="shared" si="189"/>
        <v>21004</v>
      </c>
      <c r="W48" s="14"/>
      <c r="X48" s="14">
        <v>3</v>
      </c>
      <c r="Y48" s="14">
        <v>141003</v>
      </c>
      <c r="Z48" s="14">
        <v>4</v>
      </c>
      <c r="AA48" s="14">
        <f t="shared" si="190"/>
        <v>21004</v>
      </c>
      <c r="AB48" s="14"/>
      <c r="AC48" s="15" t="s">
        <v>699</v>
      </c>
      <c r="AD48" s="10" t="s">
        <v>645</v>
      </c>
      <c r="AE48" s="10" t="s">
        <v>668</v>
      </c>
      <c r="AF48" s="10" t="s">
        <v>647</v>
      </c>
      <c r="AG48" s="10" t="s">
        <v>700</v>
      </c>
      <c r="AH48" s="10" t="s">
        <v>649</v>
      </c>
      <c r="AI48" s="10" t="s">
        <v>701</v>
      </c>
      <c r="AJ48" s="10" t="s">
        <v>645</v>
      </c>
      <c r="AK48" s="10" t="s">
        <v>671</v>
      </c>
      <c r="AL48" s="10" t="s">
        <v>652</v>
      </c>
      <c r="AM48" s="10" t="s">
        <v>700</v>
      </c>
      <c r="AN48" s="10" t="s">
        <v>649</v>
      </c>
      <c r="AO48" s="10" t="s">
        <v>702</v>
      </c>
      <c r="AP48" s="10" t="s">
        <v>645</v>
      </c>
      <c r="AQ48" s="10" t="s">
        <v>659</v>
      </c>
      <c r="AR48" s="10" t="s">
        <v>656</v>
      </c>
      <c r="AS48" s="10" t="s">
        <v>703</v>
      </c>
      <c r="AT48" s="10" t="s">
        <v>649</v>
      </c>
      <c r="AU48" s="10" t="s">
        <v>704</v>
      </c>
      <c r="AV48" s="10" t="s">
        <v>645</v>
      </c>
      <c r="AW48" s="10" t="s">
        <v>685</v>
      </c>
      <c r="AX48" s="10" t="s">
        <v>660</v>
      </c>
      <c r="AY48" s="10" t="s">
        <v>705</v>
      </c>
      <c r="AZ48" s="10" t="s">
        <v>649</v>
      </c>
      <c r="BA48" s="10" t="s">
        <v>706</v>
      </c>
      <c r="BB48" s="10" t="s">
        <v>645</v>
      </c>
      <c r="BC48" s="10" t="s">
        <v>697</v>
      </c>
      <c r="BD48" s="10" t="s">
        <v>664</v>
      </c>
      <c r="BE48" s="10" t="s">
        <v>705</v>
      </c>
      <c r="BF48" s="10" t="s">
        <v>649</v>
      </c>
      <c r="BG48" s="10" t="s">
        <v>707</v>
      </c>
    </row>
    <row r="49" spans="1:59" x14ac:dyDescent="0.15">
      <c r="A49" s="10">
        <f t="shared" ref="A49:B49" si="193">A12</f>
        <v>4250</v>
      </c>
      <c r="B49" s="10">
        <f t="shared" si="193"/>
        <v>106</v>
      </c>
      <c r="C49" s="3" t="str">
        <f t="shared" si="184"/>
        <v>新手1225分1</v>
      </c>
      <c r="D49" s="14">
        <v>3</v>
      </c>
      <c r="E49" s="14">
        <v>140111</v>
      </c>
      <c r="F49" s="14">
        <v>0</v>
      </c>
      <c r="G49" s="14">
        <f t="shared" si="186"/>
        <v>22005</v>
      </c>
      <c r="H49" s="14"/>
      <c r="I49" s="14">
        <v>3</v>
      </c>
      <c r="J49" s="14">
        <v>141003</v>
      </c>
      <c r="K49" s="14">
        <v>1</v>
      </c>
      <c r="L49" s="14">
        <f t="shared" si="187"/>
        <v>22005</v>
      </c>
      <c r="M49" s="14"/>
      <c r="N49" s="14">
        <v>3</v>
      </c>
      <c r="O49" s="14">
        <v>141008</v>
      </c>
      <c r="P49" s="14">
        <v>2</v>
      </c>
      <c r="Q49" s="14">
        <f t="shared" si="188"/>
        <v>23005</v>
      </c>
      <c r="R49" s="14"/>
      <c r="S49" s="14">
        <v>3</v>
      </c>
      <c r="T49" s="14">
        <v>140106</v>
      </c>
      <c r="U49" s="14">
        <v>3</v>
      </c>
      <c r="V49" s="14">
        <f t="shared" si="189"/>
        <v>21005</v>
      </c>
      <c r="W49" s="14"/>
      <c r="X49" s="14">
        <v>3</v>
      </c>
      <c r="Y49" s="14">
        <v>141018</v>
      </c>
      <c r="Z49" s="14">
        <v>4</v>
      </c>
      <c r="AA49" s="14">
        <f t="shared" si="190"/>
        <v>21005</v>
      </c>
      <c r="AB49" s="14"/>
      <c r="AC49" s="15" t="s">
        <v>708</v>
      </c>
      <c r="AD49" s="10" t="s">
        <v>645</v>
      </c>
      <c r="AE49" s="10" t="s">
        <v>685</v>
      </c>
      <c r="AF49" s="10" t="s">
        <v>647</v>
      </c>
      <c r="AG49" s="10" t="s">
        <v>709</v>
      </c>
      <c r="AH49" s="10" t="s">
        <v>649</v>
      </c>
      <c r="AI49" s="10" t="s">
        <v>710</v>
      </c>
      <c r="AJ49" s="10" t="s">
        <v>645</v>
      </c>
      <c r="AK49" s="10" t="s">
        <v>697</v>
      </c>
      <c r="AL49" s="10" t="s">
        <v>652</v>
      </c>
      <c r="AM49" s="10" t="s">
        <v>709</v>
      </c>
      <c r="AN49" s="10" t="s">
        <v>649</v>
      </c>
      <c r="AO49" s="10" t="s">
        <v>711</v>
      </c>
      <c r="AP49" s="10" t="s">
        <v>645</v>
      </c>
      <c r="AQ49" s="10" t="s">
        <v>675</v>
      </c>
      <c r="AR49" s="10" t="s">
        <v>656</v>
      </c>
      <c r="AS49" s="10" t="s">
        <v>712</v>
      </c>
      <c r="AT49" s="10" t="s">
        <v>649</v>
      </c>
      <c r="AU49" s="10" t="s">
        <v>713</v>
      </c>
      <c r="AV49" s="10" t="s">
        <v>645</v>
      </c>
      <c r="AW49" s="10" t="s">
        <v>655</v>
      </c>
      <c r="AX49" s="10" t="s">
        <v>660</v>
      </c>
      <c r="AY49" s="10" t="s">
        <v>714</v>
      </c>
      <c r="AZ49" s="10" t="s">
        <v>649</v>
      </c>
      <c r="BA49" s="10" t="s">
        <v>715</v>
      </c>
      <c r="BB49" s="10" t="s">
        <v>645</v>
      </c>
      <c r="BC49" s="10" t="s">
        <v>659</v>
      </c>
      <c r="BD49" s="10" t="s">
        <v>664</v>
      </c>
      <c r="BE49" s="10" t="s">
        <v>714</v>
      </c>
      <c r="BF49" s="10" t="s">
        <v>649</v>
      </c>
      <c r="BG49" s="10" t="s">
        <v>716</v>
      </c>
    </row>
    <row r="50" spans="1:59" x14ac:dyDescent="0.15">
      <c r="A50" s="10">
        <f t="shared" ref="A50:B50" si="194">A13</f>
        <v>4500</v>
      </c>
      <c r="B50" s="10">
        <f t="shared" si="194"/>
        <v>201</v>
      </c>
      <c r="C50" s="3" t="str">
        <f t="shared" si="184"/>
        <v>新手1300分1</v>
      </c>
      <c r="D50" s="14">
        <v>3</v>
      </c>
      <c r="E50" s="14">
        <v>140108</v>
      </c>
      <c r="F50" s="14">
        <v>0</v>
      </c>
      <c r="G50" s="14">
        <f t="shared" si="186"/>
        <v>22006</v>
      </c>
      <c r="H50" s="14"/>
      <c r="I50" s="14">
        <v>3</v>
      </c>
      <c r="J50" s="14">
        <v>140101</v>
      </c>
      <c r="K50" s="14">
        <v>1</v>
      </c>
      <c r="L50" s="14">
        <f t="shared" si="187"/>
        <v>22006</v>
      </c>
      <c r="M50" s="14"/>
      <c r="N50" s="14">
        <v>3</v>
      </c>
      <c r="O50" s="14">
        <v>141018</v>
      </c>
      <c r="P50" s="14">
        <v>2</v>
      </c>
      <c r="Q50" s="14">
        <f t="shared" si="188"/>
        <v>23006</v>
      </c>
      <c r="R50" s="14"/>
      <c r="S50" s="14">
        <v>3</v>
      </c>
      <c r="T50" s="14">
        <v>140109</v>
      </c>
      <c r="U50" s="14">
        <v>3</v>
      </c>
      <c r="V50" s="14">
        <f t="shared" si="189"/>
        <v>21006</v>
      </c>
      <c r="W50" s="14"/>
      <c r="X50" s="14">
        <v>3</v>
      </c>
      <c r="Y50" s="14">
        <v>141008</v>
      </c>
      <c r="Z50" s="14">
        <v>4</v>
      </c>
      <c r="AA50" s="14">
        <f t="shared" si="190"/>
        <v>21006</v>
      </c>
      <c r="AB50" s="14"/>
      <c r="AC50" s="15" t="s">
        <v>717</v>
      </c>
      <c r="AD50" s="10" t="s">
        <v>645</v>
      </c>
      <c r="AE50" s="10" t="s">
        <v>646</v>
      </c>
      <c r="AF50" s="10" t="s">
        <v>647</v>
      </c>
      <c r="AG50" s="10" t="s">
        <v>718</v>
      </c>
      <c r="AH50" s="10" t="s">
        <v>649</v>
      </c>
      <c r="AI50" s="10" t="s">
        <v>719</v>
      </c>
      <c r="AJ50" s="10" t="s">
        <v>645</v>
      </c>
      <c r="AK50" s="10" t="s">
        <v>651</v>
      </c>
      <c r="AL50" s="10" t="s">
        <v>652</v>
      </c>
      <c r="AM50" s="10" t="s">
        <v>718</v>
      </c>
      <c r="AN50" s="10" t="s">
        <v>649</v>
      </c>
      <c r="AO50" s="10" t="s">
        <v>720</v>
      </c>
      <c r="AP50" s="10" t="s">
        <v>645</v>
      </c>
      <c r="AQ50" s="10" t="s">
        <v>659</v>
      </c>
      <c r="AR50" s="10" t="s">
        <v>656</v>
      </c>
      <c r="AS50" s="10" t="s">
        <v>721</v>
      </c>
      <c r="AT50" s="10" t="s">
        <v>649</v>
      </c>
      <c r="AU50" s="10" t="s">
        <v>722</v>
      </c>
      <c r="AV50" s="10" t="s">
        <v>645</v>
      </c>
      <c r="AW50" s="10" t="s">
        <v>671</v>
      </c>
      <c r="AX50" s="10" t="s">
        <v>660</v>
      </c>
      <c r="AY50" s="10" t="s">
        <v>723</v>
      </c>
      <c r="AZ50" s="10" t="s">
        <v>649</v>
      </c>
      <c r="BA50" s="10" t="s">
        <v>724</v>
      </c>
      <c r="BB50" s="10" t="s">
        <v>645</v>
      </c>
      <c r="BC50" s="10" t="s">
        <v>675</v>
      </c>
      <c r="BD50" s="10" t="s">
        <v>664</v>
      </c>
      <c r="BE50" s="10" t="s">
        <v>723</v>
      </c>
      <c r="BF50" s="10" t="s">
        <v>649</v>
      </c>
      <c r="BG50" s="10" t="s">
        <v>725</v>
      </c>
    </row>
    <row r="51" spans="1:59" x14ac:dyDescent="0.15">
      <c r="A51" s="10">
        <f t="shared" ref="A51:B51" si="195">A14</f>
        <v>4750</v>
      </c>
      <c r="B51" s="10">
        <f t="shared" si="195"/>
        <v>202</v>
      </c>
      <c r="C51" s="3" t="str">
        <f t="shared" si="184"/>
        <v>新手1375分1</v>
      </c>
      <c r="D51" s="14">
        <v>3</v>
      </c>
      <c r="E51" s="14">
        <v>141019</v>
      </c>
      <c r="F51" s="14">
        <v>0</v>
      </c>
      <c r="G51" s="14">
        <f t="shared" si="186"/>
        <v>22007</v>
      </c>
      <c r="H51" s="14"/>
      <c r="I51" s="14">
        <v>3</v>
      </c>
      <c r="J51" s="14">
        <v>141003</v>
      </c>
      <c r="K51" s="14">
        <v>1</v>
      </c>
      <c r="L51" s="14">
        <f t="shared" si="187"/>
        <v>22007</v>
      </c>
      <c r="M51" s="14"/>
      <c r="N51" s="14">
        <v>3</v>
      </c>
      <c r="O51" s="14">
        <v>140111</v>
      </c>
      <c r="P51" s="14">
        <v>2</v>
      </c>
      <c r="Q51" s="14">
        <f t="shared" si="188"/>
        <v>23007</v>
      </c>
      <c r="R51" s="14"/>
      <c r="S51" s="14">
        <v>3</v>
      </c>
      <c r="T51" s="14">
        <v>141015</v>
      </c>
      <c r="U51" s="14">
        <v>3</v>
      </c>
      <c r="V51" s="14">
        <f t="shared" si="189"/>
        <v>21007</v>
      </c>
      <c r="W51" s="14"/>
      <c r="X51" s="14">
        <v>3</v>
      </c>
      <c r="Y51" s="14">
        <v>140106</v>
      </c>
      <c r="Z51" s="14">
        <v>4</v>
      </c>
      <c r="AA51" s="14">
        <f t="shared" si="190"/>
        <v>21007</v>
      </c>
      <c r="AB51" s="14"/>
      <c r="AC51" s="15" t="s">
        <v>726</v>
      </c>
      <c r="AD51" s="10" t="s">
        <v>645</v>
      </c>
      <c r="AE51" s="10" t="s">
        <v>668</v>
      </c>
      <c r="AF51" s="10" t="s">
        <v>647</v>
      </c>
      <c r="AG51" s="10" t="s">
        <v>727</v>
      </c>
      <c r="AH51" s="10" t="s">
        <v>649</v>
      </c>
      <c r="AI51" s="10" t="s">
        <v>728</v>
      </c>
      <c r="AJ51" s="10" t="s">
        <v>645</v>
      </c>
      <c r="AK51" s="10" t="s">
        <v>697</v>
      </c>
      <c r="AL51" s="10" t="s">
        <v>652</v>
      </c>
      <c r="AM51" s="10" t="s">
        <v>727</v>
      </c>
      <c r="AN51" s="10" t="s">
        <v>649</v>
      </c>
      <c r="AO51" s="10" t="s">
        <v>729</v>
      </c>
      <c r="AP51" s="10" t="s">
        <v>645</v>
      </c>
      <c r="AQ51" s="10" t="s">
        <v>685</v>
      </c>
      <c r="AR51" s="10" t="s">
        <v>656</v>
      </c>
      <c r="AS51" s="10" t="s">
        <v>730</v>
      </c>
      <c r="AT51" s="10" t="s">
        <v>649</v>
      </c>
      <c r="AU51" s="10" t="s">
        <v>731</v>
      </c>
      <c r="AV51" s="10" t="s">
        <v>645</v>
      </c>
      <c r="AW51" s="10" t="s">
        <v>663</v>
      </c>
      <c r="AX51" s="10" t="s">
        <v>660</v>
      </c>
      <c r="AY51" s="10" t="s">
        <v>732</v>
      </c>
      <c r="AZ51" s="10" t="s">
        <v>649</v>
      </c>
      <c r="BA51" s="10" t="s">
        <v>733</v>
      </c>
      <c r="BB51" s="10" t="s">
        <v>645</v>
      </c>
      <c r="BC51" s="10" t="s">
        <v>655</v>
      </c>
      <c r="BD51" s="10" t="s">
        <v>664</v>
      </c>
      <c r="BE51" s="10" t="s">
        <v>732</v>
      </c>
      <c r="BF51" s="10" t="s">
        <v>649</v>
      </c>
      <c r="BG51" s="10" t="s">
        <v>734</v>
      </c>
    </row>
    <row r="52" spans="1:59" x14ac:dyDescent="0.15">
      <c r="A52" s="10">
        <f t="shared" ref="A52:B52" si="196">A15</f>
        <v>5000</v>
      </c>
      <c r="B52" s="10">
        <f t="shared" si="196"/>
        <v>203</v>
      </c>
      <c r="C52" s="3" t="str">
        <f t="shared" si="184"/>
        <v>新手1450分1</v>
      </c>
      <c r="D52" s="14">
        <v>3</v>
      </c>
      <c r="E52" s="14">
        <v>140108</v>
      </c>
      <c r="F52" s="14">
        <v>0</v>
      </c>
      <c r="G52" s="14">
        <f t="shared" si="186"/>
        <v>22008</v>
      </c>
      <c r="H52" s="14"/>
      <c r="I52" s="14">
        <v>3</v>
      </c>
      <c r="J52" s="14">
        <v>140101</v>
      </c>
      <c r="K52" s="14">
        <v>1</v>
      </c>
      <c r="L52" s="14">
        <f t="shared" si="187"/>
        <v>22008</v>
      </c>
      <c r="M52" s="14"/>
      <c r="N52" s="14">
        <v>3</v>
      </c>
      <c r="O52" s="14">
        <v>140111</v>
      </c>
      <c r="P52" s="14">
        <v>2</v>
      </c>
      <c r="Q52" s="14">
        <f t="shared" si="188"/>
        <v>23008</v>
      </c>
      <c r="R52" s="14"/>
      <c r="S52" s="14">
        <v>3</v>
      </c>
      <c r="T52" s="14">
        <v>141015</v>
      </c>
      <c r="U52" s="14">
        <v>3</v>
      </c>
      <c r="V52" s="14">
        <f t="shared" si="189"/>
        <v>21008</v>
      </c>
      <c r="W52" s="14"/>
      <c r="X52" s="14">
        <v>3</v>
      </c>
      <c r="Y52" s="14">
        <v>140106</v>
      </c>
      <c r="Z52" s="14">
        <v>4</v>
      </c>
      <c r="AA52" s="14">
        <f t="shared" si="190"/>
        <v>21008</v>
      </c>
      <c r="AB52" s="14"/>
      <c r="AC52" s="15" t="s">
        <v>735</v>
      </c>
      <c r="AD52" s="10" t="s">
        <v>645</v>
      </c>
      <c r="AE52" s="10" t="s">
        <v>646</v>
      </c>
      <c r="AF52" s="10" t="s">
        <v>647</v>
      </c>
      <c r="AG52" s="10" t="s">
        <v>736</v>
      </c>
      <c r="AH52" s="10" t="s">
        <v>649</v>
      </c>
      <c r="AI52" s="10" t="s">
        <v>737</v>
      </c>
      <c r="AJ52" s="10" t="s">
        <v>645</v>
      </c>
      <c r="AK52" s="10" t="s">
        <v>651</v>
      </c>
      <c r="AL52" s="10" t="s">
        <v>652</v>
      </c>
      <c r="AM52" s="10" t="s">
        <v>736</v>
      </c>
      <c r="AN52" s="10" t="s">
        <v>649</v>
      </c>
      <c r="AO52" s="10" t="s">
        <v>738</v>
      </c>
      <c r="AP52" s="10" t="s">
        <v>645</v>
      </c>
      <c r="AQ52" s="10" t="s">
        <v>685</v>
      </c>
      <c r="AR52" s="10" t="s">
        <v>656</v>
      </c>
      <c r="AS52" s="10" t="s">
        <v>739</v>
      </c>
      <c r="AT52" s="10" t="s">
        <v>649</v>
      </c>
      <c r="AU52" s="10" t="s">
        <v>740</v>
      </c>
      <c r="AV52" s="10" t="s">
        <v>645</v>
      </c>
      <c r="AW52" s="10" t="s">
        <v>663</v>
      </c>
      <c r="AX52" s="10" t="s">
        <v>660</v>
      </c>
      <c r="AY52" s="10" t="s">
        <v>741</v>
      </c>
      <c r="AZ52" s="10" t="s">
        <v>649</v>
      </c>
      <c r="BA52" s="10" t="s">
        <v>742</v>
      </c>
      <c r="BB52" s="10" t="s">
        <v>645</v>
      </c>
      <c r="BC52" s="10" t="s">
        <v>655</v>
      </c>
      <c r="BD52" s="10" t="s">
        <v>664</v>
      </c>
      <c r="BE52" s="10" t="s">
        <v>741</v>
      </c>
      <c r="BF52" s="10" t="s">
        <v>649</v>
      </c>
      <c r="BG52" s="10" t="s">
        <v>743</v>
      </c>
    </row>
    <row r="53" spans="1:59" x14ac:dyDescent="0.15">
      <c r="A53" s="10">
        <f t="shared" ref="A53:B53" si="197">A16</f>
        <v>5500</v>
      </c>
      <c r="B53" s="10">
        <f t="shared" si="197"/>
        <v>204</v>
      </c>
      <c r="C53" s="3" t="str">
        <f t="shared" si="184"/>
        <v>新手1500分1</v>
      </c>
      <c r="D53" s="14">
        <v>3</v>
      </c>
      <c r="E53" s="14">
        <v>141019</v>
      </c>
      <c r="F53" s="14">
        <v>0</v>
      </c>
      <c r="G53" s="14">
        <f t="shared" si="186"/>
        <v>22009</v>
      </c>
      <c r="H53" s="14"/>
      <c r="I53" s="14">
        <v>3</v>
      </c>
      <c r="J53" s="14">
        <v>141003</v>
      </c>
      <c r="K53" s="14">
        <v>1</v>
      </c>
      <c r="L53" s="14">
        <f t="shared" si="187"/>
        <v>22009</v>
      </c>
      <c r="M53" s="14"/>
      <c r="N53" s="14">
        <v>3</v>
      </c>
      <c r="O53" s="14">
        <v>141018</v>
      </c>
      <c r="P53" s="14">
        <v>2</v>
      </c>
      <c r="Q53" s="14">
        <f t="shared" si="188"/>
        <v>23009</v>
      </c>
      <c r="R53" s="14"/>
      <c r="S53" s="14">
        <v>3</v>
      </c>
      <c r="T53" s="14">
        <v>140109</v>
      </c>
      <c r="U53" s="14">
        <v>3</v>
      </c>
      <c r="V53" s="14">
        <f t="shared" si="189"/>
        <v>21009</v>
      </c>
      <c r="W53" s="14"/>
      <c r="X53" s="14">
        <v>3</v>
      </c>
      <c r="Y53" s="14">
        <v>141008</v>
      </c>
      <c r="Z53" s="14">
        <v>4</v>
      </c>
      <c r="AA53" s="14">
        <f t="shared" si="190"/>
        <v>21009</v>
      </c>
      <c r="AB53" s="14"/>
      <c r="AC53" s="15" t="s">
        <v>744</v>
      </c>
      <c r="AD53" s="10" t="s">
        <v>645</v>
      </c>
      <c r="AE53" s="10" t="s">
        <v>668</v>
      </c>
      <c r="AF53" s="10" t="s">
        <v>647</v>
      </c>
      <c r="AG53" s="10" t="s">
        <v>745</v>
      </c>
      <c r="AH53" s="10" t="s">
        <v>649</v>
      </c>
      <c r="AI53" s="10" t="s">
        <v>746</v>
      </c>
      <c r="AJ53" s="10" t="s">
        <v>645</v>
      </c>
      <c r="AK53" s="10" t="s">
        <v>697</v>
      </c>
      <c r="AL53" s="10" t="s">
        <v>652</v>
      </c>
      <c r="AM53" s="10" t="s">
        <v>745</v>
      </c>
      <c r="AN53" s="10" t="s">
        <v>649</v>
      </c>
      <c r="AO53" s="10" t="s">
        <v>747</v>
      </c>
      <c r="AP53" s="10" t="s">
        <v>645</v>
      </c>
      <c r="AQ53" s="10" t="s">
        <v>659</v>
      </c>
      <c r="AR53" s="10" t="s">
        <v>656</v>
      </c>
      <c r="AS53" s="10" t="s">
        <v>748</v>
      </c>
      <c r="AT53" s="10" t="s">
        <v>649</v>
      </c>
      <c r="AU53" s="10" t="s">
        <v>749</v>
      </c>
      <c r="AV53" s="10" t="s">
        <v>645</v>
      </c>
      <c r="AW53" s="10" t="s">
        <v>671</v>
      </c>
      <c r="AX53" s="10" t="s">
        <v>660</v>
      </c>
      <c r="AY53" s="10" t="s">
        <v>750</v>
      </c>
      <c r="AZ53" s="10" t="s">
        <v>649</v>
      </c>
      <c r="BA53" s="10" t="s">
        <v>751</v>
      </c>
      <c r="BB53" s="10" t="s">
        <v>645</v>
      </c>
      <c r="BC53" s="10" t="s">
        <v>675</v>
      </c>
      <c r="BD53" s="10" t="s">
        <v>664</v>
      </c>
      <c r="BE53" s="10" t="s">
        <v>750</v>
      </c>
      <c r="BF53" s="10" t="s">
        <v>649</v>
      </c>
      <c r="BG53" s="10" t="s">
        <v>752</v>
      </c>
    </row>
    <row r="54" spans="1:59" x14ac:dyDescent="0.15">
      <c r="A54" s="10">
        <f t="shared" ref="A54:B54" si="198">A17</f>
        <v>6000</v>
      </c>
      <c r="B54" s="10">
        <f t="shared" si="198"/>
        <v>205</v>
      </c>
      <c r="C54" s="3" t="str">
        <f t="shared" si="184"/>
        <v>新手1550分1</v>
      </c>
      <c r="D54" s="14">
        <v>3</v>
      </c>
      <c r="E54" s="14">
        <v>140111</v>
      </c>
      <c r="F54" s="14">
        <v>0</v>
      </c>
      <c r="G54" s="14">
        <f t="shared" si="186"/>
        <v>22010</v>
      </c>
      <c r="H54" s="14"/>
      <c r="I54" s="14">
        <v>3</v>
      </c>
      <c r="J54" s="14">
        <v>141015</v>
      </c>
      <c r="K54" s="14">
        <v>1</v>
      </c>
      <c r="L54" s="14">
        <f t="shared" si="187"/>
        <v>22010</v>
      </c>
      <c r="M54" s="14"/>
      <c r="N54" s="14">
        <v>3</v>
      </c>
      <c r="O54" s="14">
        <v>141018</v>
      </c>
      <c r="P54" s="14">
        <v>2</v>
      </c>
      <c r="Q54" s="14">
        <f t="shared" si="188"/>
        <v>23010</v>
      </c>
      <c r="R54" s="14"/>
      <c r="S54" s="14">
        <v>3</v>
      </c>
      <c r="T54" s="14">
        <v>140109</v>
      </c>
      <c r="U54" s="14">
        <v>3</v>
      </c>
      <c r="V54" s="14">
        <f t="shared" si="189"/>
        <v>21010</v>
      </c>
      <c r="W54" s="14"/>
      <c r="X54" s="14">
        <v>3</v>
      </c>
      <c r="Y54" s="14">
        <v>141008</v>
      </c>
      <c r="Z54" s="14">
        <v>4</v>
      </c>
      <c r="AA54" s="14">
        <f t="shared" si="190"/>
        <v>21010</v>
      </c>
      <c r="AB54" s="14"/>
      <c r="AC54" s="15" t="s">
        <v>753</v>
      </c>
      <c r="AD54" s="10" t="s">
        <v>645</v>
      </c>
      <c r="AE54" s="10" t="s">
        <v>685</v>
      </c>
      <c r="AF54" s="10" t="s">
        <v>647</v>
      </c>
      <c r="AG54" s="10" t="s">
        <v>754</v>
      </c>
      <c r="AH54" s="10" t="s">
        <v>649</v>
      </c>
      <c r="AI54" s="10" t="s">
        <v>755</v>
      </c>
      <c r="AJ54" s="10" t="s">
        <v>645</v>
      </c>
      <c r="AK54" s="10" t="s">
        <v>663</v>
      </c>
      <c r="AL54" s="10" t="s">
        <v>652</v>
      </c>
      <c r="AM54" s="10" t="s">
        <v>754</v>
      </c>
      <c r="AN54" s="10" t="s">
        <v>649</v>
      </c>
      <c r="AO54" s="10" t="s">
        <v>756</v>
      </c>
      <c r="AP54" s="10" t="s">
        <v>645</v>
      </c>
      <c r="AQ54" s="10" t="s">
        <v>659</v>
      </c>
      <c r="AR54" s="10" t="s">
        <v>656</v>
      </c>
      <c r="AS54" s="10" t="s">
        <v>757</v>
      </c>
      <c r="AT54" s="10" t="s">
        <v>649</v>
      </c>
      <c r="AU54" s="10" t="s">
        <v>758</v>
      </c>
      <c r="AV54" s="10" t="s">
        <v>645</v>
      </c>
      <c r="AW54" s="10" t="s">
        <v>671</v>
      </c>
      <c r="AX54" s="10" t="s">
        <v>660</v>
      </c>
      <c r="AY54" s="10" t="s">
        <v>759</v>
      </c>
      <c r="AZ54" s="10" t="s">
        <v>649</v>
      </c>
      <c r="BA54" s="10" t="s">
        <v>760</v>
      </c>
      <c r="BB54" s="10" t="s">
        <v>645</v>
      </c>
      <c r="BC54" s="10" t="s">
        <v>675</v>
      </c>
      <c r="BD54" s="10" t="s">
        <v>664</v>
      </c>
      <c r="BE54" s="10" t="s">
        <v>759</v>
      </c>
      <c r="BF54" s="10" t="s">
        <v>649</v>
      </c>
      <c r="BG54" s="10" t="s">
        <v>761</v>
      </c>
    </row>
    <row r="55" spans="1:59" x14ac:dyDescent="0.15">
      <c r="A55" s="10">
        <f t="shared" ref="A55:B55" si="199">A18</f>
        <v>7500</v>
      </c>
      <c r="B55" s="10">
        <f t="shared" si="199"/>
        <v>206</v>
      </c>
      <c r="C55" s="3" t="str">
        <f t="shared" si="184"/>
        <v>新手1600分1</v>
      </c>
      <c r="D55" s="14">
        <v>3</v>
      </c>
      <c r="E55" s="14">
        <v>141018</v>
      </c>
      <c r="F55" s="14">
        <v>0</v>
      </c>
      <c r="G55" s="14">
        <f t="shared" si="186"/>
        <v>22011</v>
      </c>
      <c r="H55" s="14"/>
      <c r="I55" s="14">
        <v>3</v>
      </c>
      <c r="J55" s="14">
        <v>140109</v>
      </c>
      <c r="K55" s="14">
        <v>1</v>
      </c>
      <c r="L55" s="14">
        <f t="shared" si="187"/>
        <v>22011</v>
      </c>
      <c r="M55" s="14"/>
      <c r="N55" s="14">
        <v>3</v>
      </c>
      <c r="O55" s="14">
        <v>140111</v>
      </c>
      <c r="P55" s="14">
        <v>2</v>
      </c>
      <c r="Q55" s="14">
        <f t="shared" si="188"/>
        <v>23011</v>
      </c>
      <c r="R55" s="14"/>
      <c r="S55" s="14">
        <v>3</v>
      </c>
      <c r="T55" s="14">
        <v>141015</v>
      </c>
      <c r="U55" s="14">
        <v>3</v>
      </c>
      <c r="V55" s="14">
        <f t="shared" si="189"/>
        <v>21011</v>
      </c>
      <c r="W55" s="14"/>
      <c r="X55" s="14">
        <v>3</v>
      </c>
      <c r="Y55" s="14">
        <v>140106</v>
      </c>
      <c r="Z55" s="14">
        <v>4</v>
      </c>
      <c r="AA55" s="14">
        <f t="shared" si="190"/>
        <v>21011</v>
      </c>
      <c r="AB55" s="14"/>
      <c r="AC55" s="15" t="s">
        <v>762</v>
      </c>
      <c r="AD55" s="10" t="s">
        <v>645</v>
      </c>
      <c r="AE55" s="10" t="s">
        <v>659</v>
      </c>
      <c r="AF55" s="10" t="s">
        <v>647</v>
      </c>
      <c r="AG55" s="10" t="s">
        <v>763</v>
      </c>
      <c r="AH55" s="10" t="s">
        <v>649</v>
      </c>
      <c r="AI55" s="10" t="s">
        <v>764</v>
      </c>
      <c r="AJ55" s="10" t="s">
        <v>645</v>
      </c>
      <c r="AK55" s="10" t="s">
        <v>671</v>
      </c>
      <c r="AL55" s="10" t="s">
        <v>652</v>
      </c>
      <c r="AM55" s="10" t="s">
        <v>763</v>
      </c>
      <c r="AN55" s="10" t="s">
        <v>649</v>
      </c>
      <c r="AO55" s="10" t="s">
        <v>765</v>
      </c>
      <c r="AP55" s="10" t="s">
        <v>645</v>
      </c>
      <c r="AQ55" s="10" t="s">
        <v>685</v>
      </c>
      <c r="AR55" s="10" t="s">
        <v>656</v>
      </c>
      <c r="AS55" s="10" t="s">
        <v>766</v>
      </c>
      <c r="AT55" s="10" t="s">
        <v>649</v>
      </c>
      <c r="AU55" s="10" t="s">
        <v>767</v>
      </c>
      <c r="AV55" s="10" t="s">
        <v>645</v>
      </c>
      <c r="AW55" s="10" t="s">
        <v>663</v>
      </c>
      <c r="AX55" s="10" t="s">
        <v>660</v>
      </c>
      <c r="AY55" s="10" t="s">
        <v>768</v>
      </c>
      <c r="AZ55" s="10" t="s">
        <v>649</v>
      </c>
      <c r="BA55" s="10" t="s">
        <v>769</v>
      </c>
      <c r="BB55" s="10" t="s">
        <v>645</v>
      </c>
      <c r="BC55" s="10" t="s">
        <v>655</v>
      </c>
      <c r="BD55" s="10" t="s">
        <v>664</v>
      </c>
      <c r="BE55" s="10" t="s">
        <v>768</v>
      </c>
      <c r="BF55" s="10" t="s">
        <v>649</v>
      </c>
      <c r="BG55" s="10" t="s">
        <v>770</v>
      </c>
    </row>
    <row r="56" spans="1:59" x14ac:dyDescent="0.15">
      <c r="A56" s="10">
        <f t="shared" ref="A56:B56" si="200">A19</f>
        <v>11250</v>
      </c>
      <c r="B56" s="10">
        <f t="shared" si="200"/>
        <v>207</v>
      </c>
      <c r="C56" s="3" t="str">
        <f t="shared" si="184"/>
        <v>新手1750分1</v>
      </c>
      <c r="D56" s="14">
        <v>3</v>
      </c>
      <c r="E56" s="14">
        <v>141019</v>
      </c>
      <c r="F56" s="14">
        <v>0</v>
      </c>
      <c r="G56" s="14">
        <f t="shared" si="186"/>
        <v>22012</v>
      </c>
      <c r="H56" s="14"/>
      <c r="I56" s="14">
        <v>3</v>
      </c>
      <c r="J56" s="14">
        <v>140101</v>
      </c>
      <c r="K56" s="14">
        <v>1</v>
      </c>
      <c r="L56" s="14">
        <f t="shared" si="187"/>
        <v>22012</v>
      </c>
      <c r="M56" s="14"/>
      <c r="N56" s="14">
        <v>3</v>
      </c>
      <c r="O56" s="14">
        <v>140111</v>
      </c>
      <c r="P56" s="14">
        <v>2</v>
      </c>
      <c r="Q56" s="14">
        <f t="shared" si="188"/>
        <v>23012</v>
      </c>
      <c r="R56" s="14"/>
      <c r="S56" s="14">
        <v>3</v>
      </c>
      <c r="T56" s="14">
        <v>141015</v>
      </c>
      <c r="U56" s="14">
        <v>3</v>
      </c>
      <c r="V56" s="14">
        <f t="shared" si="189"/>
        <v>21012</v>
      </c>
      <c r="W56" s="14"/>
      <c r="X56" s="14">
        <v>3</v>
      </c>
      <c r="Y56" s="14">
        <v>140106</v>
      </c>
      <c r="Z56" s="14">
        <v>4</v>
      </c>
      <c r="AA56" s="14">
        <f t="shared" si="190"/>
        <v>21012</v>
      </c>
      <c r="AB56" s="14"/>
      <c r="AC56" s="15" t="s">
        <v>771</v>
      </c>
      <c r="AD56" s="10" t="s">
        <v>645</v>
      </c>
      <c r="AE56" s="10" t="s">
        <v>668</v>
      </c>
      <c r="AF56" s="10" t="s">
        <v>647</v>
      </c>
      <c r="AG56" s="10" t="s">
        <v>772</v>
      </c>
      <c r="AH56" s="10" t="s">
        <v>649</v>
      </c>
      <c r="AI56" s="10" t="s">
        <v>773</v>
      </c>
      <c r="AJ56" s="10" t="s">
        <v>645</v>
      </c>
      <c r="AK56" s="10" t="s">
        <v>651</v>
      </c>
      <c r="AL56" s="10" t="s">
        <v>652</v>
      </c>
      <c r="AM56" s="10" t="s">
        <v>772</v>
      </c>
      <c r="AN56" s="10" t="s">
        <v>649</v>
      </c>
      <c r="AO56" s="10" t="s">
        <v>774</v>
      </c>
      <c r="AP56" s="10" t="s">
        <v>645</v>
      </c>
      <c r="AQ56" s="10" t="s">
        <v>685</v>
      </c>
      <c r="AR56" s="10" t="s">
        <v>656</v>
      </c>
      <c r="AS56" s="10" t="s">
        <v>775</v>
      </c>
      <c r="AT56" s="10" t="s">
        <v>649</v>
      </c>
      <c r="AU56" s="10" t="s">
        <v>776</v>
      </c>
      <c r="AV56" s="10" t="s">
        <v>645</v>
      </c>
      <c r="AW56" s="10" t="s">
        <v>663</v>
      </c>
      <c r="AX56" s="10" t="s">
        <v>660</v>
      </c>
      <c r="AY56" s="10" t="s">
        <v>777</v>
      </c>
      <c r="AZ56" s="10" t="s">
        <v>649</v>
      </c>
      <c r="BA56" s="10" t="s">
        <v>778</v>
      </c>
      <c r="BB56" s="10" t="s">
        <v>645</v>
      </c>
      <c r="BC56" s="10" t="s">
        <v>655</v>
      </c>
      <c r="BD56" s="10" t="s">
        <v>664</v>
      </c>
      <c r="BE56" s="10" t="s">
        <v>777</v>
      </c>
      <c r="BF56" s="10" t="s">
        <v>649</v>
      </c>
      <c r="BG56" s="10" t="s">
        <v>779</v>
      </c>
    </row>
    <row r="57" spans="1:59" x14ac:dyDescent="0.15">
      <c r="A57" s="10">
        <f t="shared" ref="A57:B57" si="201">A20</f>
        <v>22500</v>
      </c>
      <c r="B57" s="10">
        <f t="shared" si="201"/>
        <v>208</v>
      </c>
      <c r="C57" s="3" t="str">
        <f t="shared" si="184"/>
        <v>新手1900分1</v>
      </c>
      <c r="D57" s="14">
        <v>3</v>
      </c>
      <c r="E57" s="14">
        <v>140108</v>
      </c>
      <c r="F57" s="14">
        <v>0</v>
      </c>
      <c r="G57" s="14">
        <f t="shared" si="186"/>
        <v>22013</v>
      </c>
      <c r="H57" s="14"/>
      <c r="I57" s="14">
        <v>3</v>
      </c>
      <c r="J57" s="14">
        <v>141003</v>
      </c>
      <c r="K57" s="14">
        <v>1</v>
      </c>
      <c r="L57" s="14">
        <f t="shared" si="187"/>
        <v>22013</v>
      </c>
      <c r="M57" s="14"/>
      <c r="N57" s="14">
        <v>3</v>
      </c>
      <c r="O57" s="14">
        <v>141018</v>
      </c>
      <c r="P57" s="14">
        <v>2</v>
      </c>
      <c r="Q57" s="14">
        <f t="shared" si="188"/>
        <v>23013</v>
      </c>
      <c r="R57" s="14"/>
      <c r="S57" s="14">
        <v>3</v>
      </c>
      <c r="T57" s="14">
        <v>140109</v>
      </c>
      <c r="U57" s="14">
        <v>3</v>
      </c>
      <c r="V57" s="14">
        <f t="shared" si="189"/>
        <v>21013</v>
      </c>
      <c r="W57" s="14"/>
      <c r="X57" s="14">
        <v>3</v>
      </c>
      <c r="Y57" s="14">
        <v>141008</v>
      </c>
      <c r="Z57" s="14">
        <v>4</v>
      </c>
      <c r="AA57" s="14">
        <f t="shared" si="190"/>
        <v>21013</v>
      </c>
      <c r="AB57" s="14"/>
      <c r="AC57" s="15" t="s">
        <v>780</v>
      </c>
      <c r="AD57" s="10" t="s">
        <v>645</v>
      </c>
      <c r="AE57" s="10" t="s">
        <v>646</v>
      </c>
      <c r="AF57" s="10" t="s">
        <v>647</v>
      </c>
      <c r="AG57" s="10" t="s">
        <v>781</v>
      </c>
      <c r="AH57" s="10" t="s">
        <v>649</v>
      </c>
      <c r="AI57" s="10" t="s">
        <v>782</v>
      </c>
      <c r="AJ57" s="10" t="s">
        <v>645</v>
      </c>
      <c r="AK57" s="10" t="s">
        <v>697</v>
      </c>
      <c r="AL57" s="10" t="s">
        <v>652</v>
      </c>
      <c r="AM57" s="10" t="s">
        <v>781</v>
      </c>
      <c r="AN57" s="10" t="s">
        <v>649</v>
      </c>
      <c r="AO57" s="10" t="s">
        <v>783</v>
      </c>
      <c r="AP57" s="10" t="s">
        <v>645</v>
      </c>
      <c r="AQ57" s="10" t="s">
        <v>659</v>
      </c>
      <c r="AR57" s="10" t="s">
        <v>656</v>
      </c>
      <c r="AS57" s="10" t="s">
        <v>784</v>
      </c>
      <c r="AT57" s="10" t="s">
        <v>649</v>
      </c>
      <c r="AU57" s="10" t="s">
        <v>785</v>
      </c>
      <c r="AV57" s="10" t="s">
        <v>645</v>
      </c>
      <c r="AW57" s="10" t="s">
        <v>671</v>
      </c>
      <c r="AX57" s="10" t="s">
        <v>660</v>
      </c>
      <c r="AY57" s="10" t="s">
        <v>786</v>
      </c>
      <c r="AZ57" s="10" t="s">
        <v>649</v>
      </c>
      <c r="BA57" s="10" t="s">
        <v>787</v>
      </c>
      <c r="BB57" s="10" t="s">
        <v>645</v>
      </c>
      <c r="BC57" s="10" t="s">
        <v>675</v>
      </c>
      <c r="BD57" s="10" t="s">
        <v>664</v>
      </c>
      <c r="BE57" s="10" t="s">
        <v>786</v>
      </c>
      <c r="BF57" s="10" t="s">
        <v>649</v>
      </c>
      <c r="BG57" s="10" t="s">
        <v>788</v>
      </c>
    </row>
    <row r="58" spans="1:59" x14ac:dyDescent="0.15">
      <c r="A58" s="10">
        <f t="shared" ref="A58:B58" si="202">A21</f>
        <v>45000</v>
      </c>
      <c r="B58" s="10">
        <f t="shared" si="202"/>
        <v>301</v>
      </c>
      <c r="C58" s="3" t="str">
        <f t="shared" si="184"/>
        <v>新手2050分1</v>
      </c>
      <c r="D58" s="14">
        <v>3</v>
      </c>
      <c r="E58" s="14">
        <v>140104</v>
      </c>
      <c r="F58" s="14">
        <v>0</v>
      </c>
      <c r="G58" s="14">
        <f t="shared" si="186"/>
        <v>22014</v>
      </c>
      <c r="H58" s="14"/>
      <c r="I58" s="14">
        <v>3</v>
      </c>
      <c r="J58" s="14">
        <v>140101</v>
      </c>
      <c r="K58" s="14">
        <v>1</v>
      </c>
      <c r="L58" s="14">
        <f t="shared" si="187"/>
        <v>22014</v>
      </c>
      <c r="M58" s="14"/>
      <c r="N58" s="14">
        <v>3</v>
      </c>
      <c r="O58" s="14">
        <v>141003</v>
      </c>
      <c r="P58" s="14">
        <v>2</v>
      </c>
      <c r="Q58" s="14">
        <f t="shared" si="188"/>
        <v>23014</v>
      </c>
      <c r="R58" s="14"/>
      <c r="S58" s="14">
        <v>3</v>
      </c>
      <c r="T58" s="14">
        <v>141001</v>
      </c>
      <c r="U58" s="14">
        <v>3</v>
      </c>
      <c r="V58" s="14">
        <f t="shared" si="189"/>
        <v>21014</v>
      </c>
      <c r="W58" s="14"/>
      <c r="X58" s="14">
        <v>3</v>
      </c>
      <c r="Y58" s="14">
        <v>140103</v>
      </c>
      <c r="Z58" s="14">
        <v>4</v>
      </c>
      <c r="AA58" s="14">
        <f t="shared" si="190"/>
        <v>21014</v>
      </c>
      <c r="AB58" s="14"/>
      <c r="AC58" s="15" t="s">
        <v>789</v>
      </c>
      <c r="AD58" s="10" t="s">
        <v>645</v>
      </c>
      <c r="AE58" s="10" t="s">
        <v>790</v>
      </c>
      <c r="AF58" s="10" t="s">
        <v>647</v>
      </c>
      <c r="AG58" s="10" t="s">
        <v>791</v>
      </c>
      <c r="AH58" s="10" t="s">
        <v>649</v>
      </c>
      <c r="AI58" s="10" t="s">
        <v>792</v>
      </c>
      <c r="AJ58" s="10" t="s">
        <v>645</v>
      </c>
      <c r="AK58" s="10" t="s">
        <v>651</v>
      </c>
      <c r="AL58" s="10" t="s">
        <v>652</v>
      </c>
      <c r="AM58" s="10" t="s">
        <v>791</v>
      </c>
      <c r="AN58" s="10" t="s">
        <v>649</v>
      </c>
      <c r="AO58" s="10" t="s">
        <v>793</v>
      </c>
      <c r="AP58" s="10" t="s">
        <v>645</v>
      </c>
      <c r="AQ58" s="10" t="s">
        <v>697</v>
      </c>
      <c r="AR58" s="10" t="s">
        <v>656</v>
      </c>
      <c r="AS58" s="10" t="s">
        <v>794</v>
      </c>
      <c r="AT58" s="10" t="s">
        <v>649</v>
      </c>
      <c r="AU58" s="10" t="s">
        <v>795</v>
      </c>
      <c r="AV58" s="10" t="s">
        <v>645</v>
      </c>
      <c r="AW58" s="10" t="s">
        <v>796</v>
      </c>
      <c r="AX58" s="10" t="s">
        <v>660</v>
      </c>
      <c r="AY58" s="10" t="s">
        <v>797</v>
      </c>
      <c r="AZ58" s="10" t="s">
        <v>649</v>
      </c>
      <c r="BA58" s="10" t="s">
        <v>798</v>
      </c>
      <c r="BB58" s="10" t="s">
        <v>645</v>
      </c>
      <c r="BC58" s="10" t="s">
        <v>799</v>
      </c>
      <c r="BD58" s="10" t="s">
        <v>664</v>
      </c>
      <c r="BE58" s="10" t="s">
        <v>797</v>
      </c>
      <c r="BF58" s="10" t="s">
        <v>649</v>
      </c>
      <c r="BG58" s="10" t="s">
        <v>800</v>
      </c>
    </row>
    <row r="59" spans="1:59" x14ac:dyDescent="0.15">
      <c r="A59" s="10">
        <f t="shared" ref="A59:B59" si="203">A22</f>
        <v>90000</v>
      </c>
      <c r="B59" s="10">
        <f t="shared" si="203"/>
        <v>302</v>
      </c>
      <c r="C59" s="3" t="str">
        <f t="shared" si="184"/>
        <v>新手2200分1</v>
      </c>
      <c r="D59" s="14">
        <v>3</v>
      </c>
      <c r="E59" s="14">
        <v>140108</v>
      </c>
      <c r="F59" s="14">
        <v>0</v>
      </c>
      <c r="G59" s="14">
        <f t="shared" si="186"/>
        <v>22015</v>
      </c>
      <c r="H59" s="14"/>
      <c r="I59" s="14">
        <v>3</v>
      </c>
      <c r="J59" s="14">
        <v>140106</v>
      </c>
      <c r="K59" s="14">
        <v>1</v>
      </c>
      <c r="L59" s="14">
        <f t="shared" si="187"/>
        <v>22015</v>
      </c>
      <c r="M59" s="14"/>
      <c r="N59" s="14">
        <v>3</v>
      </c>
      <c r="O59" s="14">
        <v>141009</v>
      </c>
      <c r="P59" s="14">
        <v>2</v>
      </c>
      <c r="Q59" s="14">
        <f t="shared" si="188"/>
        <v>23015</v>
      </c>
      <c r="R59" s="14"/>
      <c r="S59" s="14">
        <v>3</v>
      </c>
      <c r="T59" s="14">
        <v>140105</v>
      </c>
      <c r="U59" s="14">
        <v>3</v>
      </c>
      <c r="V59" s="14">
        <f t="shared" si="189"/>
        <v>21015</v>
      </c>
      <c r="W59" s="14"/>
      <c r="X59" s="14">
        <v>3</v>
      </c>
      <c r="Y59" s="14">
        <v>141008</v>
      </c>
      <c r="Z59" s="14">
        <v>4</v>
      </c>
      <c r="AA59" s="14">
        <f t="shared" si="190"/>
        <v>21015</v>
      </c>
      <c r="AB59" s="14"/>
      <c r="AC59" s="15" t="s">
        <v>801</v>
      </c>
      <c r="AD59" s="10" t="s">
        <v>645</v>
      </c>
      <c r="AE59" s="10" t="s">
        <v>646</v>
      </c>
      <c r="AF59" s="10" t="s">
        <v>647</v>
      </c>
      <c r="AG59" s="10" t="s">
        <v>802</v>
      </c>
      <c r="AH59" s="10" t="s">
        <v>649</v>
      </c>
      <c r="AI59" s="10" t="s">
        <v>803</v>
      </c>
      <c r="AJ59" s="10" t="s">
        <v>645</v>
      </c>
      <c r="AK59" s="10" t="s">
        <v>655</v>
      </c>
      <c r="AL59" s="10" t="s">
        <v>652</v>
      </c>
      <c r="AM59" s="10" t="s">
        <v>802</v>
      </c>
      <c r="AN59" s="10" t="s">
        <v>649</v>
      </c>
      <c r="AO59" s="10" t="s">
        <v>804</v>
      </c>
      <c r="AP59" s="10" t="s">
        <v>645</v>
      </c>
      <c r="AQ59" s="10" t="s">
        <v>805</v>
      </c>
      <c r="AR59" s="10" t="s">
        <v>656</v>
      </c>
      <c r="AS59" s="10" t="s">
        <v>806</v>
      </c>
      <c r="AT59" s="10" t="s">
        <v>649</v>
      </c>
      <c r="AU59" s="10" t="s">
        <v>807</v>
      </c>
      <c r="AV59" s="10" t="s">
        <v>645</v>
      </c>
      <c r="AW59" s="10" t="s">
        <v>808</v>
      </c>
      <c r="AX59" s="10" t="s">
        <v>660</v>
      </c>
      <c r="AY59" s="10" t="s">
        <v>809</v>
      </c>
      <c r="AZ59" s="10" t="s">
        <v>649</v>
      </c>
      <c r="BA59" s="10" t="s">
        <v>810</v>
      </c>
      <c r="BB59" s="10" t="s">
        <v>645</v>
      </c>
      <c r="BC59" s="10" t="s">
        <v>675</v>
      </c>
      <c r="BD59" s="10" t="s">
        <v>664</v>
      </c>
      <c r="BE59" s="10" t="s">
        <v>809</v>
      </c>
      <c r="BF59" s="10" t="s">
        <v>649</v>
      </c>
      <c r="BG59" s="10" t="s">
        <v>811</v>
      </c>
    </row>
    <row r="60" spans="1:59" x14ac:dyDescent="0.15">
      <c r="A60" s="10">
        <f t="shared" ref="A60:B60" si="204">A23</f>
        <v>180000</v>
      </c>
      <c r="B60" s="10">
        <f t="shared" si="204"/>
        <v>303</v>
      </c>
      <c r="C60" s="3" t="str">
        <f t="shared" si="184"/>
        <v>新手2350分1</v>
      </c>
      <c r="D60" s="14">
        <v>3</v>
      </c>
      <c r="E60" s="14">
        <v>141011</v>
      </c>
      <c r="F60" s="14">
        <v>0</v>
      </c>
      <c r="G60" s="14">
        <f t="shared" si="186"/>
        <v>22016</v>
      </c>
      <c r="H60" s="14"/>
      <c r="I60" s="14">
        <v>3</v>
      </c>
      <c r="J60" s="14">
        <v>140113</v>
      </c>
      <c r="K60" s="14">
        <v>1</v>
      </c>
      <c r="L60" s="14">
        <f t="shared" si="187"/>
        <v>22016</v>
      </c>
      <c r="M60" s="14"/>
      <c r="N60" s="14">
        <v>3</v>
      </c>
      <c r="O60" s="14">
        <v>141006</v>
      </c>
      <c r="P60" s="14">
        <v>2</v>
      </c>
      <c r="Q60" s="14">
        <f t="shared" si="188"/>
        <v>23016</v>
      </c>
      <c r="R60" s="14"/>
      <c r="S60" s="14">
        <v>3</v>
      </c>
      <c r="T60" s="14">
        <v>141018</v>
      </c>
      <c r="U60" s="14">
        <v>3</v>
      </c>
      <c r="V60" s="14">
        <f t="shared" si="189"/>
        <v>21016</v>
      </c>
      <c r="W60" s="14"/>
      <c r="X60" s="14">
        <v>3</v>
      </c>
      <c r="Y60" s="14">
        <v>141015</v>
      </c>
      <c r="Z60" s="14">
        <v>4</v>
      </c>
      <c r="AA60" s="14">
        <f t="shared" si="190"/>
        <v>21016</v>
      </c>
      <c r="AB60" s="14"/>
      <c r="AC60" s="15" t="s">
        <v>812</v>
      </c>
      <c r="AD60" s="10" t="s">
        <v>645</v>
      </c>
      <c r="AE60" s="10" t="s">
        <v>813</v>
      </c>
      <c r="AF60" s="10" t="s">
        <v>647</v>
      </c>
      <c r="AG60" s="10" t="s">
        <v>814</v>
      </c>
      <c r="AH60" s="10" t="s">
        <v>649</v>
      </c>
      <c r="AI60" s="10" t="s">
        <v>815</v>
      </c>
      <c r="AJ60" s="10" t="s">
        <v>645</v>
      </c>
      <c r="AK60" s="10" t="s">
        <v>816</v>
      </c>
      <c r="AL60" s="10" t="s">
        <v>652</v>
      </c>
      <c r="AM60" s="10" t="s">
        <v>814</v>
      </c>
      <c r="AN60" s="10" t="s">
        <v>649</v>
      </c>
      <c r="AO60" s="10" t="s">
        <v>817</v>
      </c>
      <c r="AP60" s="10" t="s">
        <v>645</v>
      </c>
      <c r="AQ60" s="10" t="s">
        <v>818</v>
      </c>
      <c r="AR60" s="10" t="s">
        <v>656</v>
      </c>
      <c r="AS60" s="10" t="s">
        <v>819</v>
      </c>
      <c r="AT60" s="10" t="s">
        <v>649</v>
      </c>
      <c r="AU60" s="10" t="s">
        <v>820</v>
      </c>
      <c r="AV60" s="10" t="s">
        <v>645</v>
      </c>
      <c r="AW60" s="10" t="s">
        <v>659</v>
      </c>
      <c r="AX60" s="10" t="s">
        <v>660</v>
      </c>
      <c r="AY60" s="10" t="s">
        <v>821</v>
      </c>
      <c r="AZ60" s="10" t="s">
        <v>649</v>
      </c>
      <c r="BA60" s="10" t="s">
        <v>822</v>
      </c>
      <c r="BB60" s="10" t="s">
        <v>645</v>
      </c>
      <c r="BC60" s="10" t="s">
        <v>663</v>
      </c>
      <c r="BD60" s="10" t="s">
        <v>664</v>
      </c>
      <c r="BE60" s="10" t="s">
        <v>821</v>
      </c>
      <c r="BF60" s="10" t="s">
        <v>649</v>
      </c>
      <c r="BG60" s="10" t="s">
        <v>823</v>
      </c>
    </row>
    <row r="61" spans="1:59" x14ac:dyDescent="0.15">
      <c r="A61" s="10">
        <f t="shared" ref="A61:B61" si="205">A24</f>
        <v>360000</v>
      </c>
      <c r="B61" s="10">
        <f t="shared" si="205"/>
        <v>304</v>
      </c>
      <c r="C61" s="3" t="str">
        <f t="shared" si="184"/>
        <v>新手2500分1</v>
      </c>
      <c r="D61" s="14">
        <v>3</v>
      </c>
      <c r="E61" s="14">
        <v>141011</v>
      </c>
      <c r="F61" s="14">
        <v>0</v>
      </c>
      <c r="G61" s="14">
        <f t="shared" si="186"/>
        <v>22017</v>
      </c>
      <c r="H61" s="14"/>
      <c r="I61" s="14">
        <v>3</v>
      </c>
      <c r="J61" s="14">
        <v>140109</v>
      </c>
      <c r="K61" s="14">
        <v>1</v>
      </c>
      <c r="L61" s="14">
        <f t="shared" si="187"/>
        <v>22017</v>
      </c>
      <c r="M61" s="14"/>
      <c r="N61" s="14">
        <v>3</v>
      </c>
      <c r="O61" s="14">
        <v>140111</v>
      </c>
      <c r="P61" s="14">
        <v>2</v>
      </c>
      <c r="Q61" s="14">
        <f t="shared" si="188"/>
        <v>23017</v>
      </c>
      <c r="R61" s="14"/>
      <c r="S61" s="14">
        <v>3</v>
      </c>
      <c r="T61" s="14">
        <v>141006</v>
      </c>
      <c r="U61" s="14">
        <v>3</v>
      </c>
      <c r="V61" s="14">
        <f t="shared" si="189"/>
        <v>21017</v>
      </c>
      <c r="W61" s="14"/>
      <c r="X61" s="14">
        <v>3</v>
      </c>
      <c r="Y61" s="14">
        <v>141015</v>
      </c>
      <c r="Z61" s="14">
        <v>4</v>
      </c>
      <c r="AA61" s="14">
        <f t="shared" si="190"/>
        <v>21017</v>
      </c>
      <c r="AB61" s="14"/>
      <c r="AC61" s="15" t="s">
        <v>824</v>
      </c>
      <c r="AD61" s="10" t="s">
        <v>645</v>
      </c>
      <c r="AE61" s="10" t="s">
        <v>813</v>
      </c>
      <c r="AF61" s="10" t="s">
        <v>647</v>
      </c>
      <c r="AG61" s="10" t="s">
        <v>825</v>
      </c>
      <c r="AH61" s="10" t="s">
        <v>649</v>
      </c>
      <c r="AI61" s="10" t="s">
        <v>826</v>
      </c>
      <c r="AJ61" s="10" t="s">
        <v>645</v>
      </c>
      <c r="AK61" s="10" t="s">
        <v>671</v>
      </c>
      <c r="AL61" s="10" t="s">
        <v>652</v>
      </c>
      <c r="AM61" s="10" t="s">
        <v>825</v>
      </c>
      <c r="AN61" s="10" t="s">
        <v>649</v>
      </c>
      <c r="AO61" s="10" t="s">
        <v>827</v>
      </c>
      <c r="AP61" s="10" t="s">
        <v>645</v>
      </c>
      <c r="AQ61" s="10" t="s">
        <v>685</v>
      </c>
      <c r="AR61" s="10" t="s">
        <v>656</v>
      </c>
      <c r="AS61" s="10" t="s">
        <v>828</v>
      </c>
      <c r="AT61" s="10" t="s">
        <v>649</v>
      </c>
      <c r="AU61" s="10" t="s">
        <v>829</v>
      </c>
      <c r="AV61" s="10" t="s">
        <v>645</v>
      </c>
      <c r="AW61" s="10" t="s">
        <v>818</v>
      </c>
      <c r="AX61" s="10" t="s">
        <v>660</v>
      </c>
      <c r="AY61" s="10" t="s">
        <v>830</v>
      </c>
      <c r="AZ61" s="10" t="s">
        <v>649</v>
      </c>
      <c r="BA61" s="10" t="s">
        <v>831</v>
      </c>
      <c r="BB61" s="10" t="s">
        <v>645</v>
      </c>
      <c r="BC61" s="10" t="s">
        <v>663</v>
      </c>
      <c r="BD61" s="10" t="s">
        <v>664</v>
      </c>
      <c r="BE61" s="10" t="s">
        <v>830</v>
      </c>
      <c r="BF61" s="10" t="s">
        <v>649</v>
      </c>
      <c r="BG61" s="10" t="s">
        <v>832</v>
      </c>
    </row>
    <row r="62" spans="1:59" x14ac:dyDescent="0.15">
      <c r="A62" s="10">
        <f t="shared" ref="A62:B62" si="206">A25</f>
        <v>432000</v>
      </c>
      <c r="B62" s="10">
        <f t="shared" si="206"/>
        <v>301</v>
      </c>
      <c r="C62" s="3" t="str">
        <f t="shared" si="184"/>
        <v>正式1000分1</v>
      </c>
      <c r="D62" s="14">
        <v>3</v>
      </c>
      <c r="E62" s="14">
        <v>140104</v>
      </c>
      <c r="F62" s="14">
        <v>0</v>
      </c>
      <c r="G62" s="14">
        <f t="shared" si="186"/>
        <v>22018</v>
      </c>
      <c r="H62" s="14"/>
      <c r="I62" s="14">
        <v>3</v>
      </c>
      <c r="J62" s="14">
        <v>140101</v>
      </c>
      <c r="K62" s="14">
        <v>1</v>
      </c>
      <c r="L62" s="14">
        <f t="shared" si="187"/>
        <v>22018</v>
      </c>
      <c r="M62" s="14"/>
      <c r="N62" s="14">
        <v>3</v>
      </c>
      <c r="O62" s="14">
        <v>141003</v>
      </c>
      <c r="P62" s="14">
        <v>2</v>
      </c>
      <c r="Q62" s="14">
        <f t="shared" si="188"/>
        <v>23018</v>
      </c>
      <c r="R62" s="14"/>
      <c r="S62" s="14">
        <v>3</v>
      </c>
      <c r="T62" s="14">
        <v>141001</v>
      </c>
      <c r="U62" s="14">
        <v>3</v>
      </c>
      <c r="V62" s="14">
        <f t="shared" si="189"/>
        <v>21018</v>
      </c>
      <c r="W62" s="14"/>
      <c r="X62" s="14">
        <v>3</v>
      </c>
      <c r="Y62" s="14">
        <v>140103</v>
      </c>
      <c r="Z62" s="14">
        <v>4</v>
      </c>
      <c r="AA62" s="14">
        <f t="shared" si="190"/>
        <v>21018</v>
      </c>
      <c r="AB62" s="14"/>
      <c r="AC62" s="15" t="s">
        <v>833</v>
      </c>
      <c r="AD62" s="10" t="s">
        <v>645</v>
      </c>
      <c r="AE62" s="10" t="s">
        <v>790</v>
      </c>
      <c r="AF62" s="10" t="s">
        <v>647</v>
      </c>
      <c r="AG62" s="10" t="s">
        <v>834</v>
      </c>
      <c r="AH62" s="10" t="s">
        <v>649</v>
      </c>
      <c r="AI62" s="10" t="s">
        <v>835</v>
      </c>
      <c r="AJ62" s="10" t="s">
        <v>645</v>
      </c>
      <c r="AK62" s="10" t="s">
        <v>651</v>
      </c>
      <c r="AL62" s="10" t="s">
        <v>652</v>
      </c>
      <c r="AM62" s="10" t="s">
        <v>834</v>
      </c>
      <c r="AN62" s="10" t="s">
        <v>649</v>
      </c>
      <c r="AO62" s="10" t="s">
        <v>836</v>
      </c>
      <c r="AP62" s="10" t="s">
        <v>645</v>
      </c>
      <c r="AQ62" s="10" t="s">
        <v>697</v>
      </c>
      <c r="AR62" s="10" t="s">
        <v>656</v>
      </c>
      <c r="AS62" s="10" t="s">
        <v>837</v>
      </c>
      <c r="AT62" s="10" t="s">
        <v>649</v>
      </c>
      <c r="AU62" s="10" t="s">
        <v>838</v>
      </c>
      <c r="AV62" s="10" t="s">
        <v>645</v>
      </c>
      <c r="AW62" s="10" t="s">
        <v>796</v>
      </c>
      <c r="AX62" s="10" t="s">
        <v>660</v>
      </c>
      <c r="AY62" s="10" t="s">
        <v>839</v>
      </c>
      <c r="AZ62" s="10" t="s">
        <v>649</v>
      </c>
      <c r="BA62" s="10" t="s">
        <v>840</v>
      </c>
      <c r="BB62" s="10" t="s">
        <v>645</v>
      </c>
      <c r="BC62" s="10" t="s">
        <v>799</v>
      </c>
      <c r="BD62" s="10" t="s">
        <v>664</v>
      </c>
      <c r="BE62" s="10" t="s">
        <v>839</v>
      </c>
      <c r="BF62" s="10" t="s">
        <v>649</v>
      </c>
      <c r="BG62" s="10" t="s">
        <v>841</v>
      </c>
    </row>
    <row r="63" spans="1:59" x14ac:dyDescent="0.15">
      <c r="A63" s="10">
        <f t="shared" ref="A63:B63" si="207">A26</f>
        <v>518400</v>
      </c>
      <c r="B63" s="10">
        <f t="shared" si="207"/>
        <v>302</v>
      </c>
      <c r="C63" s="3" t="str">
        <f t="shared" si="184"/>
        <v>正式1050分1</v>
      </c>
      <c r="D63" s="14">
        <v>3</v>
      </c>
      <c r="E63" s="14">
        <v>140108</v>
      </c>
      <c r="F63" s="14">
        <v>0</v>
      </c>
      <c r="G63" s="14">
        <f t="shared" si="186"/>
        <v>22019</v>
      </c>
      <c r="H63" s="14"/>
      <c r="I63" s="14">
        <v>3</v>
      </c>
      <c r="J63" s="14">
        <v>140106</v>
      </c>
      <c r="K63" s="14">
        <v>1</v>
      </c>
      <c r="L63" s="14">
        <f t="shared" si="187"/>
        <v>22019</v>
      </c>
      <c r="M63" s="14"/>
      <c r="N63" s="14">
        <v>3</v>
      </c>
      <c r="O63" s="14">
        <v>141009</v>
      </c>
      <c r="P63" s="14">
        <v>2</v>
      </c>
      <c r="Q63" s="14">
        <f t="shared" si="188"/>
        <v>23019</v>
      </c>
      <c r="R63" s="14"/>
      <c r="S63" s="14">
        <v>3</v>
      </c>
      <c r="T63" s="14">
        <v>140105</v>
      </c>
      <c r="U63" s="14">
        <v>3</v>
      </c>
      <c r="V63" s="14">
        <f t="shared" si="189"/>
        <v>21019</v>
      </c>
      <c r="W63" s="14"/>
      <c r="X63" s="14">
        <v>3</v>
      </c>
      <c r="Y63" s="14">
        <v>141008</v>
      </c>
      <c r="Z63" s="14">
        <v>4</v>
      </c>
      <c r="AA63" s="14">
        <f t="shared" si="190"/>
        <v>21019</v>
      </c>
      <c r="AB63" s="14"/>
      <c r="AC63" s="15" t="s">
        <v>842</v>
      </c>
      <c r="AD63" s="10" t="s">
        <v>645</v>
      </c>
      <c r="AE63" s="10" t="s">
        <v>646</v>
      </c>
      <c r="AF63" s="10" t="s">
        <v>647</v>
      </c>
      <c r="AG63" s="10" t="s">
        <v>843</v>
      </c>
      <c r="AH63" s="10" t="s">
        <v>649</v>
      </c>
      <c r="AI63" s="10" t="s">
        <v>844</v>
      </c>
      <c r="AJ63" s="10" t="s">
        <v>645</v>
      </c>
      <c r="AK63" s="10" t="s">
        <v>655</v>
      </c>
      <c r="AL63" s="10" t="s">
        <v>652</v>
      </c>
      <c r="AM63" s="10" t="s">
        <v>843</v>
      </c>
      <c r="AN63" s="10" t="s">
        <v>649</v>
      </c>
      <c r="AO63" s="10" t="s">
        <v>845</v>
      </c>
      <c r="AP63" s="10" t="s">
        <v>645</v>
      </c>
      <c r="AQ63" s="10" t="s">
        <v>805</v>
      </c>
      <c r="AR63" s="10" t="s">
        <v>656</v>
      </c>
      <c r="AS63" s="10" t="s">
        <v>846</v>
      </c>
      <c r="AT63" s="10" t="s">
        <v>649</v>
      </c>
      <c r="AU63" s="10" t="s">
        <v>847</v>
      </c>
      <c r="AV63" s="10" t="s">
        <v>645</v>
      </c>
      <c r="AW63" s="10" t="s">
        <v>808</v>
      </c>
      <c r="AX63" s="10" t="s">
        <v>660</v>
      </c>
      <c r="AY63" s="10" t="s">
        <v>848</v>
      </c>
      <c r="AZ63" s="10" t="s">
        <v>649</v>
      </c>
      <c r="BA63" s="10" t="s">
        <v>849</v>
      </c>
      <c r="BB63" s="10" t="s">
        <v>645</v>
      </c>
      <c r="BC63" s="10" t="s">
        <v>675</v>
      </c>
      <c r="BD63" s="10" t="s">
        <v>664</v>
      </c>
      <c r="BE63" s="10" t="s">
        <v>848</v>
      </c>
      <c r="BF63" s="10" t="s">
        <v>649</v>
      </c>
      <c r="BG63" s="10" t="s">
        <v>850</v>
      </c>
    </row>
    <row r="64" spans="1:59" x14ac:dyDescent="0.15">
      <c r="A64" s="10">
        <f t="shared" ref="A64:B64" si="208">A27</f>
        <v>622080</v>
      </c>
      <c r="B64" s="10">
        <f t="shared" si="208"/>
        <v>303</v>
      </c>
      <c r="C64" s="3" t="str">
        <f t="shared" si="184"/>
        <v>正式1150分1</v>
      </c>
      <c r="D64" s="14">
        <v>3</v>
      </c>
      <c r="E64" s="14">
        <v>141011</v>
      </c>
      <c r="F64" s="14">
        <v>0</v>
      </c>
      <c r="G64" s="14">
        <f t="shared" si="186"/>
        <v>22020</v>
      </c>
      <c r="H64" s="14"/>
      <c r="I64" s="14">
        <v>3</v>
      </c>
      <c r="J64" s="14">
        <v>140113</v>
      </c>
      <c r="K64" s="14">
        <v>1</v>
      </c>
      <c r="L64" s="14">
        <f t="shared" si="187"/>
        <v>22020</v>
      </c>
      <c r="M64" s="14"/>
      <c r="N64" s="14">
        <v>3</v>
      </c>
      <c r="O64" s="14">
        <v>141006</v>
      </c>
      <c r="P64" s="14">
        <v>2</v>
      </c>
      <c r="Q64" s="14">
        <f t="shared" si="188"/>
        <v>23020</v>
      </c>
      <c r="R64" s="14"/>
      <c r="S64" s="14">
        <v>3</v>
      </c>
      <c r="T64" s="14">
        <v>141018</v>
      </c>
      <c r="U64" s="14">
        <v>3</v>
      </c>
      <c r="V64" s="14">
        <f t="shared" si="189"/>
        <v>21020</v>
      </c>
      <c r="W64" s="14"/>
      <c r="X64" s="14">
        <v>3</v>
      </c>
      <c r="Y64" s="14">
        <v>141015</v>
      </c>
      <c r="Z64" s="14">
        <v>4</v>
      </c>
      <c r="AA64" s="14">
        <f t="shared" si="190"/>
        <v>21020</v>
      </c>
      <c r="AB64" s="14"/>
      <c r="AC64" s="15" t="s">
        <v>851</v>
      </c>
      <c r="AD64" s="10" t="s">
        <v>645</v>
      </c>
      <c r="AE64" s="10" t="s">
        <v>813</v>
      </c>
      <c r="AF64" s="10" t="s">
        <v>647</v>
      </c>
      <c r="AG64" s="10" t="s">
        <v>852</v>
      </c>
      <c r="AH64" s="10" t="s">
        <v>649</v>
      </c>
      <c r="AI64" s="10" t="s">
        <v>853</v>
      </c>
      <c r="AJ64" s="10" t="s">
        <v>645</v>
      </c>
      <c r="AK64" s="10" t="s">
        <v>816</v>
      </c>
      <c r="AL64" s="10" t="s">
        <v>652</v>
      </c>
      <c r="AM64" s="10" t="s">
        <v>852</v>
      </c>
      <c r="AN64" s="10" t="s">
        <v>649</v>
      </c>
      <c r="AO64" s="10" t="s">
        <v>854</v>
      </c>
      <c r="AP64" s="10" t="s">
        <v>645</v>
      </c>
      <c r="AQ64" s="10" t="s">
        <v>818</v>
      </c>
      <c r="AR64" s="10" t="s">
        <v>656</v>
      </c>
      <c r="AS64" s="10" t="s">
        <v>855</v>
      </c>
      <c r="AT64" s="10" t="s">
        <v>649</v>
      </c>
      <c r="AU64" s="10" t="s">
        <v>856</v>
      </c>
      <c r="AV64" s="10" t="s">
        <v>645</v>
      </c>
      <c r="AW64" s="10" t="s">
        <v>659</v>
      </c>
      <c r="AX64" s="10" t="s">
        <v>660</v>
      </c>
      <c r="AY64" s="10" t="s">
        <v>857</v>
      </c>
      <c r="AZ64" s="10" t="s">
        <v>649</v>
      </c>
      <c r="BA64" s="10" t="s">
        <v>858</v>
      </c>
      <c r="BB64" s="10" t="s">
        <v>645</v>
      </c>
      <c r="BC64" s="10" t="s">
        <v>663</v>
      </c>
      <c r="BD64" s="10" t="s">
        <v>664</v>
      </c>
      <c r="BE64" s="10" t="s">
        <v>857</v>
      </c>
      <c r="BF64" s="10" t="s">
        <v>649</v>
      </c>
      <c r="BG64" s="10" t="s">
        <v>859</v>
      </c>
    </row>
    <row r="65" spans="1:59" x14ac:dyDescent="0.15">
      <c r="A65" s="10">
        <f t="shared" ref="A65:B65" si="209">A28</f>
        <v>746496</v>
      </c>
      <c r="B65" s="10">
        <f t="shared" si="209"/>
        <v>304</v>
      </c>
      <c r="C65" s="3" t="str">
        <f t="shared" si="184"/>
        <v>正式1300分1</v>
      </c>
      <c r="D65" s="14">
        <v>3</v>
      </c>
      <c r="E65" s="14">
        <v>141011</v>
      </c>
      <c r="F65" s="14">
        <v>0</v>
      </c>
      <c r="G65" s="14">
        <f t="shared" si="186"/>
        <v>22021</v>
      </c>
      <c r="H65" s="14"/>
      <c r="I65" s="14">
        <v>3</v>
      </c>
      <c r="J65" s="14">
        <v>140109</v>
      </c>
      <c r="K65" s="14">
        <v>1</v>
      </c>
      <c r="L65" s="14">
        <f t="shared" si="187"/>
        <v>22021</v>
      </c>
      <c r="M65" s="14"/>
      <c r="N65" s="14">
        <v>3</v>
      </c>
      <c r="O65" s="14">
        <v>140111</v>
      </c>
      <c r="P65" s="14">
        <v>2</v>
      </c>
      <c r="Q65" s="14">
        <f t="shared" si="188"/>
        <v>23021</v>
      </c>
      <c r="R65" s="14"/>
      <c r="S65" s="14">
        <v>3</v>
      </c>
      <c r="T65" s="14">
        <v>141006</v>
      </c>
      <c r="U65" s="14">
        <v>3</v>
      </c>
      <c r="V65" s="14">
        <f t="shared" si="189"/>
        <v>21021</v>
      </c>
      <c r="W65" s="14"/>
      <c r="X65" s="14">
        <v>3</v>
      </c>
      <c r="Y65" s="14">
        <v>141015</v>
      </c>
      <c r="Z65" s="14">
        <v>4</v>
      </c>
      <c r="AA65" s="14">
        <f t="shared" si="190"/>
        <v>21021</v>
      </c>
      <c r="AB65" s="14"/>
      <c r="AC65" s="15" t="s">
        <v>860</v>
      </c>
      <c r="AD65" s="10" t="s">
        <v>645</v>
      </c>
      <c r="AE65" s="10" t="s">
        <v>813</v>
      </c>
      <c r="AF65" s="10" t="s">
        <v>647</v>
      </c>
      <c r="AG65" s="10" t="s">
        <v>861</v>
      </c>
      <c r="AH65" s="10" t="s">
        <v>649</v>
      </c>
      <c r="AI65" s="10" t="s">
        <v>862</v>
      </c>
      <c r="AJ65" s="10" t="s">
        <v>645</v>
      </c>
      <c r="AK65" s="10" t="s">
        <v>671</v>
      </c>
      <c r="AL65" s="10" t="s">
        <v>652</v>
      </c>
      <c r="AM65" s="10" t="s">
        <v>861</v>
      </c>
      <c r="AN65" s="10" t="s">
        <v>649</v>
      </c>
      <c r="AO65" s="10" t="s">
        <v>863</v>
      </c>
      <c r="AP65" s="10" t="s">
        <v>645</v>
      </c>
      <c r="AQ65" s="10" t="s">
        <v>685</v>
      </c>
      <c r="AR65" s="10" t="s">
        <v>656</v>
      </c>
      <c r="AS65" s="10" t="s">
        <v>864</v>
      </c>
      <c r="AT65" s="10" t="s">
        <v>649</v>
      </c>
      <c r="AU65" s="10" t="s">
        <v>865</v>
      </c>
      <c r="AV65" s="10" t="s">
        <v>645</v>
      </c>
      <c r="AW65" s="10" t="s">
        <v>818</v>
      </c>
      <c r="AX65" s="10" t="s">
        <v>660</v>
      </c>
      <c r="AY65" s="10" t="s">
        <v>866</v>
      </c>
      <c r="AZ65" s="10" t="s">
        <v>649</v>
      </c>
      <c r="BA65" s="10" t="s">
        <v>867</v>
      </c>
      <c r="BB65" s="10" t="s">
        <v>645</v>
      </c>
      <c r="BC65" s="10" t="s">
        <v>663</v>
      </c>
      <c r="BD65" s="10" t="s">
        <v>664</v>
      </c>
      <c r="BE65" s="10" t="s">
        <v>866</v>
      </c>
      <c r="BF65" s="10" t="s">
        <v>649</v>
      </c>
      <c r="BG65" s="10" t="s">
        <v>868</v>
      </c>
    </row>
    <row r="66" spans="1:59" x14ac:dyDescent="0.15">
      <c r="A66" s="10">
        <f t="shared" ref="A66:B66" si="210">A29</f>
        <v>895795</v>
      </c>
      <c r="B66" s="10">
        <f t="shared" si="210"/>
        <v>301</v>
      </c>
      <c r="C66" s="3" t="str">
        <f t="shared" si="184"/>
        <v>正式1450分1</v>
      </c>
      <c r="D66" s="14">
        <v>3</v>
      </c>
      <c r="E66" s="14">
        <v>140104</v>
      </c>
      <c r="F66" s="14">
        <v>0</v>
      </c>
      <c r="G66" s="14">
        <f t="shared" si="186"/>
        <v>22022</v>
      </c>
      <c r="H66" s="14"/>
      <c r="I66" s="14">
        <v>3</v>
      </c>
      <c r="J66" s="14">
        <v>140101</v>
      </c>
      <c r="K66" s="14">
        <v>1</v>
      </c>
      <c r="L66" s="14">
        <f t="shared" si="187"/>
        <v>22022</v>
      </c>
      <c r="M66" s="14"/>
      <c r="N66" s="14">
        <v>3</v>
      </c>
      <c r="O66" s="14">
        <v>141003</v>
      </c>
      <c r="P66" s="14">
        <v>2</v>
      </c>
      <c r="Q66" s="14">
        <f t="shared" si="188"/>
        <v>23022</v>
      </c>
      <c r="R66" s="14"/>
      <c r="S66" s="14">
        <v>3</v>
      </c>
      <c r="T66" s="14">
        <v>141001</v>
      </c>
      <c r="U66" s="14">
        <v>3</v>
      </c>
      <c r="V66" s="14">
        <f t="shared" si="189"/>
        <v>21022</v>
      </c>
      <c r="W66" s="14"/>
      <c r="X66" s="14">
        <v>3</v>
      </c>
      <c r="Y66" s="14">
        <v>140103</v>
      </c>
      <c r="Z66" s="14">
        <v>4</v>
      </c>
      <c r="AA66" s="14">
        <f t="shared" si="190"/>
        <v>21022</v>
      </c>
      <c r="AB66" s="14"/>
      <c r="AC66" s="15" t="s">
        <v>869</v>
      </c>
      <c r="AD66" s="10" t="s">
        <v>645</v>
      </c>
      <c r="AE66" s="10" t="s">
        <v>790</v>
      </c>
      <c r="AF66" s="10" t="s">
        <v>647</v>
      </c>
      <c r="AG66" s="10" t="s">
        <v>870</v>
      </c>
      <c r="AH66" s="10" t="s">
        <v>649</v>
      </c>
      <c r="AI66" s="10" t="s">
        <v>871</v>
      </c>
      <c r="AJ66" s="10" t="s">
        <v>645</v>
      </c>
      <c r="AK66" s="10" t="s">
        <v>651</v>
      </c>
      <c r="AL66" s="10" t="s">
        <v>652</v>
      </c>
      <c r="AM66" s="10" t="s">
        <v>870</v>
      </c>
      <c r="AN66" s="10" t="s">
        <v>649</v>
      </c>
      <c r="AO66" s="10" t="s">
        <v>872</v>
      </c>
      <c r="AP66" s="10" t="s">
        <v>645</v>
      </c>
      <c r="AQ66" s="10" t="s">
        <v>697</v>
      </c>
      <c r="AR66" s="10" t="s">
        <v>656</v>
      </c>
      <c r="AS66" s="10" t="s">
        <v>873</v>
      </c>
      <c r="AT66" s="10" t="s">
        <v>649</v>
      </c>
      <c r="AU66" s="10" t="s">
        <v>874</v>
      </c>
      <c r="AV66" s="10" t="s">
        <v>645</v>
      </c>
      <c r="AW66" s="10" t="s">
        <v>796</v>
      </c>
      <c r="AX66" s="10" t="s">
        <v>660</v>
      </c>
      <c r="AY66" s="10" t="s">
        <v>875</v>
      </c>
      <c r="AZ66" s="10" t="s">
        <v>649</v>
      </c>
      <c r="BA66" s="10" t="s">
        <v>876</v>
      </c>
      <c r="BB66" s="10" t="s">
        <v>645</v>
      </c>
      <c r="BC66" s="10" t="s">
        <v>799</v>
      </c>
      <c r="BD66" s="10" t="s">
        <v>664</v>
      </c>
      <c r="BE66" s="10" t="s">
        <v>875</v>
      </c>
      <c r="BF66" s="10" t="s">
        <v>649</v>
      </c>
      <c r="BG66" s="10" t="s">
        <v>877</v>
      </c>
    </row>
    <row r="67" spans="1:59" x14ac:dyDescent="0.15">
      <c r="A67" s="10">
        <f t="shared" ref="A67:B67" si="211">A30</f>
        <v>1074954</v>
      </c>
      <c r="B67" s="10">
        <f t="shared" si="211"/>
        <v>302</v>
      </c>
      <c r="C67" s="3" t="str">
        <f t="shared" si="184"/>
        <v>正式1600分1</v>
      </c>
      <c r="D67" s="14">
        <v>3</v>
      </c>
      <c r="E67" s="14">
        <v>140108</v>
      </c>
      <c r="F67" s="14">
        <v>0</v>
      </c>
      <c r="G67" s="14">
        <f t="shared" si="186"/>
        <v>22023</v>
      </c>
      <c r="H67" s="14"/>
      <c r="I67" s="14">
        <v>3</v>
      </c>
      <c r="J67" s="14">
        <v>140106</v>
      </c>
      <c r="K67" s="14">
        <v>1</v>
      </c>
      <c r="L67" s="14">
        <f t="shared" si="187"/>
        <v>22023</v>
      </c>
      <c r="M67" s="14"/>
      <c r="N67" s="14">
        <v>3</v>
      </c>
      <c r="O67" s="14">
        <v>141009</v>
      </c>
      <c r="P67" s="14">
        <v>2</v>
      </c>
      <c r="Q67" s="14">
        <f t="shared" si="188"/>
        <v>23023</v>
      </c>
      <c r="R67" s="14"/>
      <c r="S67" s="14">
        <v>3</v>
      </c>
      <c r="T67" s="14">
        <v>140105</v>
      </c>
      <c r="U67" s="14">
        <v>3</v>
      </c>
      <c r="V67" s="14">
        <f t="shared" si="189"/>
        <v>21023</v>
      </c>
      <c r="W67" s="14"/>
      <c r="X67" s="14">
        <v>3</v>
      </c>
      <c r="Y67" s="14">
        <v>141008</v>
      </c>
      <c r="Z67" s="14">
        <v>4</v>
      </c>
      <c r="AA67" s="14">
        <f t="shared" si="190"/>
        <v>21023</v>
      </c>
      <c r="AB67" s="14"/>
      <c r="AC67" s="15" t="s">
        <v>878</v>
      </c>
      <c r="AD67" s="10" t="s">
        <v>645</v>
      </c>
      <c r="AE67" s="10" t="s">
        <v>646</v>
      </c>
      <c r="AF67" s="10" t="s">
        <v>647</v>
      </c>
      <c r="AG67" s="10" t="s">
        <v>879</v>
      </c>
      <c r="AH67" s="10" t="s">
        <v>649</v>
      </c>
      <c r="AI67" s="10" t="s">
        <v>880</v>
      </c>
      <c r="AJ67" s="10" t="s">
        <v>645</v>
      </c>
      <c r="AK67" s="10" t="s">
        <v>655</v>
      </c>
      <c r="AL67" s="10" t="s">
        <v>652</v>
      </c>
      <c r="AM67" s="10" t="s">
        <v>879</v>
      </c>
      <c r="AN67" s="10" t="s">
        <v>649</v>
      </c>
      <c r="AO67" s="10" t="s">
        <v>881</v>
      </c>
      <c r="AP67" s="10" t="s">
        <v>645</v>
      </c>
      <c r="AQ67" s="10" t="s">
        <v>805</v>
      </c>
      <c r="AR67" s="10" t="s">
        <v>656</v>
      </c>
      <c r="AS67" s="10" t="s">
        <v>882</v>
      </c>
      <c r="AT67" s="10" t="s">
        <v>649</v>
      </c>
      <c r="AU67" s="10" t="s">
        <v>883</v>
      </c>
      <c r="AV67" s="10" t="s">
        <v>645</v>
      </c>
      <c r="AW67" s="10" t="s">
        <v>808</v>
      </c>
      <c r="AX67" s="10" t="s">
        <v>660</v>
      </c>
      <c r="AY67" s="10" t="s">
        <v>884</v>
      </c>
      <c r="AZ67" s="10" t="s">
        <v>649</v>
      </c>
      <c r="BA67" s="10" t="s">
        <v>885</v>
      </c>
      <c r="BB67" s="10" t="s">
        <v>645</v>
      </c>
      <c r="BC67" s="10" t="s">
        <v>675</v>
      </c>
      <c r="BD67" s="10" t="s">
        <v>664</v>
      </c>
      <c r="BE67" s="10" t="s">
        <v>884</v>
      </c>
      <c r="BF67" s="10" t="s">
        <v>649</v>
      </c>
      <c r="BG67" s="10" t="s">
        <v>886</v>
      </c>
    </row>
    <row r="68" spans="1:59" x14ac:dyDescent="0.15">
      <c r="A68" s="10">
        <f t="shared" ref="A68:B68" si="212">A31</f>
        <v>1289944</v>
      </c>
      <c r="B68" s="10">
        <f t="shared" si="212"/>
        <v>303</v>
      </c>
      <c r="C68" s="3" t="str">
        <f t="shared" si="184"/>
        <v>正式1750分1</v>
      </c>
      <c r="D68" s="14">
        <v>3</v>
      </c>
      <c r="E68" s="14">
        <v>141011</v>
      </c>
      <c r="F68" s="14">
        <v>0</v>
      </c>
      <c r="G68" s="14">
        <f t="shared" si="186"/>
        <v>22024</v>
      </c>
      <c r="H68" s="14"/>
      <c r="I68" s="14">
        <v>3</v>
      </c>
      <c r="J68" s="14">
        <v>140113</v>
      </c>
      <c r="K68" s="14">
        <v>1</v>
      </c>
      <c r="L68" s="14">
        <f t="shared" si="187"/>
        <v>22024</v>
      </c>
      <c r="M68" s="14"/>
      <c r="N68" s="14">
        <v>3</v>
      </c>
      <c r="O68" s="14">
        <v>141006</v>
      </c>
      <c r="P68" s="14">
        <v>2</v>
      </c>
      <c r="Q68" s="14">
        <f t="shared" si="188"/>
        <v>23024</v>
      </c>
      <c r="R68" s="14"/>
      <c r="S68" s="14">
        <v>3</v>
      </c>
      <c r="T68" s="14">
        <v>141018</v>
      </c>
      <c r="U68" s="14">
        <v>3</v>
      </c>
      <c r="V68" s="14">
        <f t="shared" si="189"/>
        <v>21024</v>
      </c>
      <c r="W68" s="14"/>
      <c r="X68" s="14">
        <v>3</v>
      </c>
      <c r="Y68" s="14">
        <v>141015</v>
      </c>
      <c r="Z68" s="14">
        <v>4</v>
      </c>
      <c r="AA68" s="14">
        <f t="shared" si="190"/>
        <v>21024</v>
      </c>
      <c r="AB68" s="14"/>
      <c r="AC68" s="15" t="s">
        <v>887</v>
      </c>
      <c r="AD68" s="10" t="s">
        <v>645</v>
      </c>
      <c r="AE68" s="10" t="s">
        <v>813</v>
      </c>
      <c r="AF68" s="10" t="s">
        <v>647</v>
      </c>
      <c r="AG68" s="10" t="s">
        <v>888</v>
      </c>
      <c r="AH68" s="10" t="s">
        <v>649</v>
      </c>
      <c r="AI68" s="10" t="s">
        <v>889</v>
      </c>
      <c r="AJ68" s="10" t="s">
        <v>645</v>
      </c>
      <c r="AK68" s="10" t="s">
        <v>816</v>
      </c>
      <c r="AL68" s="10" t="s">
        <v>652</v>
      </c>
      <c r="AM68" s="10" t="s">
        <v>888</v>
      </c>
      <c r="AN68" s="10" t="s">
        <v>649</v>
      </c>
      <c r="AO68" s="10" t="s">
        <v>890</v>
      </c>
      <c r="AP68" s="10" t="s">
        <v>645</v>
      </c>
      <c r="AQ68" s="10" t="s">
        <v>818</v>
      </c>
      <c r="AR68" s="10" t="s">
        <v>656</v>
      </c>
      <c r="AS68" s="10" t="s">
        <v>891</v>
      </c>
      <c r="AT68" s="10" t="s">
        <v>649</v>
      </c>
      <c r="AU68" s="10" t="s">
        <v>892</v>
      </c>
      <c r="AV68" s="10" t="s">
        <v>645</v>
      </c>
      <c r="AW68" s="10" t="s">
        <v>659</v>
      </c>
      <c r="AX68" s="10" t="s">
        <v>660</v>
      </c>
      <c r="AY68" s="10" t="s">
        <v>893</v>
      </c>
      <c r="AZ68" s="10" t="s">
        <v>649</v>
      </c>
      <c r="BA68" s="10" t="s">
        <v>894</v>
      </c>
      <c r="BB68" s="10" t="s">
        <v>645</v>
      </c>
      <c r="BC68" s="10" t="s">
        <v>663</v>
      </c>
      <c r="BD68" s="10" t="s">
        <v>664</v>
      </c>
      <c r="BE68" s="10" t="s">
        <v>893</v>
      </c>
      <c r="BF68" s="10" t="s">
        <v>649</v>
      </c>
      <c r="BG68" s="10" t="s">
        <v>895</v>
      </c>
    </row>
    <row r="69" spans="1:59" x14ac:dyDescent="0.15">
      <c r="A69" s="10">
        <f t="shared" ref="A69:B69" si="213">A32</f>
        <v>1547932</v>
      </c>
      <c r="B69" s="10">
        <f t="shared" si="213"/>
        <v>304</v>
      </c>
      <c r="C69" s="3" t="str">
        <f t="shared" si="184"/>
        <v>正式1900分1</v>
      </c>
      <c r="D69" s="14">
        <v>3</v>
      </c>
      <c r="E69" s="14">
        <v>141011</v>
      </c>
      <c r="F69" s="14">
        <v>0</v>
      </c>
      <c r="G69" s="14">
        <f t="shared" si="186"/>
        <v>22025</v>
      </c>
      <c r="H69" s="14"/>
      <c r="I69" s="14">
        <v>3</v>
      </c>
      <c r="J69" s="14">
        <v>140109</v>
      </c>
      <c r="K69" s="14">
        <v>1</v>
      </c>
      <c r="L69" s="14">
        <f t="shared" si="187"/>
        <v>22025</v>
      </c>
      <c r="M69" s="14"/>
      <c r="N69" s="14">
        <v>3</v>
      </c>
      <c r="O69" s="14">
        <v>140111</v>
      </c>
      <c r="P69" s="14">
        <v>2</v>
      </c>
      <c r="Q69" s="14">
        <f t="shared" si="188"/>
        <v>23025</v>
      </c>
      <c r="R69" s="14"/>
      <c r="S69" s="14">
        <v>3</v>
      </c>
      <c r="T69" s="14">
        <v>141006</v>
      </c>
      <c r="U69" s="14">
        <v>3</v>
      </c>
      <c r="V69" s="14">
        <f t="shared" si="189"/>
        <v>21025</v>
      </c>
      <c r="W69" s="14"/>
      <c r="X69" s="14">
        <v>3</v>
      </c>
      <c r="Y69" s="14">
        <v>141015</v>
      </c>
      <c r="Z69" s="14">
        <v>4</v>
      </c>
      <c r="AA69" s="14">
        <f t="shared" si="190"/>
        <v>21025</v>
      </c>
      <c r="AB69" s="14"/>
      <c r="AC69" s="15" t="s">
        <v>896</v>
      </c>
      <c r="AD69" s="10" t="s">
        <v>645</v>
      </c>
      <c r="AE69" s="10" t="s">
        <v>813</v>
      </c>
      <c r="AF69" s="10" t="s">
        <v>647</v>
      </c>
      <c r="AG69" s="10" t="s">
        <v>897</v>
      </c>
      <c r="AH69" s="10" t="s">
        <v>649</v>
      </c>
      <c r="AI69" s="10" t="s">
        <v>898</v>
      </c>
      <c r="AJ69" s="10" t="s">
        <v>645</v>
      </c>
      <c r="AK69" s="10" t="s">
        <v>671</v>
      </c>
      <c r="AL69" s="10" t="s">
        <v>652</v>
      </c>
      <c r="AM69" s="10" t="s">
        <v>897</v>
      </c>
      <c r="AN69" s="10" t="s">
        <v>649</v>
      </c>
      <c r="AO69" s="10" t="s">
        <v>899</v>
      </c>
      <c r="AP69" s="10" t="s">
        <v>645</v>
      </c>
      <c r="AQ69" s="10" t="s">
        <v>685</v>
      </c>
      <c r="AR69" s="10" t="s">
        <v>656</v>
      </c>
      <c r="AS69" s="10" t="s">
        <v>900</v>
      </c>
      <c r="AT69" s="10" t="s">
        <v>649</v>
      </c>
      <c r="AU69" s="10" t="s">
        <v>901</v>
      </c>
      <c r="AV69" s="10" t="s">
        <v>645</v>
      </c>
      <c r="AW69" s="10" t="s">
        <v>818</v>
      </c>
      <c r="AX69" s="10" t="s">
        <v>660</v>
      </c>
      <c r="AY69" s="10" t="s">
        <v>902</v>
      </c>
      <c r="AZ69" s="10" t="s">
        <v>649</v>
      </c>
      <c r="BA69" s="10" t="s">
        <v>903</v>
      </c>
      <c r="BB69" s="10" t="s">
        <v>645</v>
      </c>
      <c r="BC69" s="10" t="s">
        <v>663</v>
      </c>
      <c r="BD69" s="10" t="s">
        <v>664</v>
      </c>
      <c r="BE69" s="10" t="s">
        <v>902</v>
      </c>
      <c r="BF69" s="10" t="s">
        <v>649</v>
      </c>
      <c r="BG69" s="10" t="s">
        <v>904</v>
      </c>
    </row>
    <row r="70" spans="1:59" x14ac:dyDescent="0.15">
      <c r="A70" s="10">
        <f t="shared" ref="A70:B70" si="214">A33</f>
        <v>1857518</v>
      </c>
      <c r="B70" s="10">
        <f t="shared" si="214"/>
        <v>301</v>
      </c>
      <c r="C70" s="3" t="str">
        <f t="shared" si="184"/>
        <v>正式2050分1</v>
      </c>
      <c r="D70" s="14">
        <v>3</v>
      </c>
      <c r="E70" s="14">
        <v>140104</v>
      </c>
      <c r="F70" s="14">
        <v>0</v>
      </c>
      <c r="G70" s="14">
        <f t="shared" si="186"/>
        <v>22026</v>
      </c>
      <c r="H70" s="14"/>
      <c r="I70" s="14">
        <v>3</v>
      </c>
      <c r="J70" s="14">
        <v>140101</v>
      </c>
      <c r="K70" s="14">
        <v>1</v>
      </c>
      <c r="L70" s="14">
        <f t="shared" si="187"/>
        <v>22026</v>
      </c>
      <c r="M70" s="14"/>
      <c r="N70" s="14">
        <v>3</v>
      </c>
      <c r="O70" s="14">
        <v>141003</v>
      </c>
      <c r="P70" s="14">
        <v>2</v>
      </c>
      <c r="Q70" s="14">
        <f t="shared" si="188"/>
        <v>23026</v>
      </c>
      <c r="R70" s="14"/>
      <c r="S70" s="14">
        <v>3</v>
      </c>
      <c r="T70" s="14">
        <v>141001</v>
      </c>
      <c r="U70" s="14">
        <v>3</v>
      </c>
      <c r="V70" s="14">
        <f t="shared" si="189"/>
        <v>21026</v>
      </c>
      <c r="W70" s="14"/>
      <c r="X70" s="14">
        <v>3</v>
      </c>
      <c r="Y70" s="14">
        <v>140103</v>
      </c>
      <c r="Z70" s="14">
        <v>4</v>
      </c>
      <c r="AA70" s="14">
        <f t="shared" si="190"/>
        <v>21026</v>
      </c>
      <c r="AB70" s="14"/>
      <c r="AC70" s="15" t="s">
        <v>905</v>
      </c>
      <c r="AD70" s="10" t="s">
        <v>645</v>
      </c>
      <c r="AE70" s="10" t="s">
        <v>790</v>
      </c>
      <c r="AF70" s="10" t="s">
        <v>647</v>
      </c>
      <c r="AG70" s="10" t="s">
        <v>906</v>
      </c>
      <c r="AH70" s="10" t="s">
        <v>649</v>
      </c>
      <c r="AI70" s="10" t="s">
        <v>907</v>
      </c>
      <c r="AJ70" s="10" t="s">
        <v>645</v>
      </c>
      <c r="AK70" s="10" t="s">
        <v>651</v>
      </c>
      <c r="AL70" s="10" t="s">
        <v>652</v>
      </c>
      <c r="AM70" s="10" t="s">
        <v>906</v>
      </c>
      <c r="AN70" s="10" t="s">
        <v>649</v>
      </c>
      <c r="AO70" s="10" t="s">
        <v>908</v>
      </c>
      <c r="AP70" s="10" t="s">
        <v>645</v>
      </c>
      <c r="AQ70" s="10" t="s">
        <v>697</v>
      </c>
      <c r="AR70" s="10" t="s">
        <v>656</v>
      </c>
      <c r="AS70" s="10" t="s">
        <v>909</v>
      </c>
      <c r="AT70" s="10" t="s">
        <v>649</v>
      </c>
      <c r="AU70" s="10" t="s">
        <v>910</v>
      </c>
      <c r="AV70" s="10" t="s">
        <v>645</v>
      </c>
      <c r="AW70" s="10" t="s">
        <v>796</v>
      </c>
      <c r="AX70" s="10" t="s">
        <v>660</v>
      </c>
      <c r="AY70" s="10" t="s">
        <v>911</v>
      </c>
      <c r="AZ70" s="10" t="s">
        <v>649</v>
      </c>
      <c r="BA70" s="10" t="s">
        <v>912</v>
      </c>
      <c r="BB70" s="10" t="s">
        <v>645</v>
      </c>
      <c r="BC70" s="10" t="s">
        <v>799</v>
      </c>
      <c r="BD70" s="10" t="s">
        <v>664</v>
      </c>
      <c r="BE70" s="10" t="s">
        <v>911</v>
      </c>
      <c r="BF70" s="10" t="s">
        <v>649</v>
      </c>
      <c r="BG70" s="10" t="s">
        <v>913</v>
      </c>
    </row>
    <row r="71" spans="1:59" x14ac:dyDescent="0.15">
      <c r="A71" s="10">
        <f t="shared" ref="A71:B71" si="215">A34</f>
        <v>2229021</v>
      </c>
      <c r="B71" s="10">
        <f t="shared" si="215"/>
        <v>302</v>
      </c>
      <c r="C71" s="3" t="str">
        <f t="shared" si="184"/>
        <v>正式2200分1</v>
      </c>
      <c r="D71" s="14">
        <v>3</v>
      </c>
      <c r="E71" s="14">
        <v>140108</v>
      </c>
      <c r="F71" s="14">
        <v>0</v>
      </c>
      <c r="G71" s="14">
        <f t="shared" si="186"/>
        <v>22027</v>
      </c>
      <c r="H71" s="14"/>
      <c r="I71" s="14">
        <v>3</v>
      </c>
      <c r="J71" s="14">
        <v>140106</v>
      </c>
      <c r="K71" s="14">
        <v>1</v>
      </c>
      <c r="L71" s="14">
        <f t="shared" si="187"/>
        <v>22027</v>
      </c>
      <c r="M71" s="14"/>
      <c r="N71" s="14">
        <v>3</v>
      </c>
      <c r="O71" s="14">
        <v>141009</v>
      </c>
      <c r="P71" s="14">
        <v>2</v>
      </c>
      <c r="Q71" s="14">
        <f t="shared" si="188"/>
        <v>23027</v>
      </c>
      <c r="R71" s="14"/>
      <c r="S71" s="14">
        <v>3</v>
      </c>
      <c r="T71" s="14">
        <v>140105</v>
      </c>
      <c r="U71" s="14">
        <v>3</v>
      </c>
      <c r="V71" s="14">
        <f t="shared" si="189"/>
        <v>21027</v>
      </c>
      <c r="W71" s="14"/>
      <c r="X71" s="14">
        <v>3</v>
      </c>
      <c r="Y71" s="14">
        <v>141008</v>
      </c>
      <c r="Z71" s="14">
        <v>4</v>
      </c>
      <c r="AA71" s="14">
        <f t="shared" si="190"/>
        <v>21027</v>
      </c>
      <c r="AB71" s="14"/>
      <c r="AC71" s="15" t="s">
        <v>914</v>
      </c>
      <c r="AD71" s="10" t="s">
        <v>645</v>
      </c>
      <c r="AE71" s="10" t="s">
        <v>646</v>
      </c>
      <c r="AF71" s="10" t="s">
        <v>647</v>
      </c>
      <c r="AG71" s="10" t="s">
        <v>915</v>
      </c>
      <c r="AH71" s="10" t="s">
        <v>649</v>
      </c>
      <c r="AI71" s="10" t="s">
        <v>916</v>
      </c>
      <c r="AJ71" s="10" t="s">
        <v>645</v>
      </c>
      <c r="AK71" s="10" t="s">
        <v>655</v>
      </c>
      <c r="AL71" s="10" t="s">
        <v>652</v>
      </c>
      <c r="AM71" s="10" t="s">
        <v>915</v>
      </c>
      <c r="AN71" s="10" t="s">
        <v>649</v>
      </c>
      <c r="AO71" s="10" t="s">
        <v>917</v>
      </c>
      <c r="AP71" s="10" t="s">
        <v>645</v>
      </c>
      <c r="AQ71" s="10" t="s">
        <v>805</v>
      </c>
      <c r="AR71" s="10" t="s">
        <v>656</v>
      </c>
      <c r="AS71" s="10" t="s">
        <v>918</v>
      </c>
      <c r="AT71" s="10" t="s">
        <v>649</v>
      </c>
      <c r="AU71" s="10" t="s">
        <v>919</v>
      </c>
      <c r="AV71" s="10" t="s">
        <v>645</v>
      </c>
      <c r="AW71" s="10" t="s">
        <v>808</v>
      </c>
      <c r="AX71" s="10" t="s">
        <v>660</v>
      </c>
      <c r="AY71" s="10" t="s">
        <v>920</v>
      </c>
      <c r="AZ71" s="10" t="s">
        <v>649</v>
      </c>
      <c r="BA71" s="10" t="s">
        <v>921</v>
      </c>
      <c r="BB71" s="10" t="s">
        <v>645</v>
      </c>
      <c r="BC71" s="10" t="s">
        <v>675</v>
      </c>
      <c r="BD71" s="10" t="s">
        <v>664</v>
      </c>
      <c r="BE71" s="10" t="s">
        <v>920</v>
      </c>
      <c r="BF71" s="10" t="s">
        <v>649</v>
      </c>
      <c r="BG71" s="10" t="s">
        <v>922</v>
      </c>
    </row>
    <row r="72" spans="1:59" x14ac:dyDescent="0.15">
      <c r="A72" s="10">
        <f t="shared" ref="A72:B72" si="216">A35</f>
        <v>2674825</v>
      </c>
      <c r="B72" s="10">
        <f t="shared" si="216"/>
        <v>303</v>
      </c>
      <c r="C72" s="3" t="str">
        <f t="shared" si="184"/>
        <v>正式2350分1</v>
      </c>
      <c r="D72" s="14">
        <v>3</v>
      </c>
      <c r="E72" s="14">
        <v>141011</v>
      </c>
      <c r="F72" s="14">
        <v>0</v>
      </c>
      <c r="G72" s="14">
        <f t="shared" si="186"/>
        <v>22028</v>
      </c>
      <c r="H72" s="14"/>
      <c r="I72" s="14">
        <v>3</v>
      </c>
      <c r="J72" s="14">
        <v>140113</v>
      </c>
      <c r="K72" s="14">
        <v>1</v>
      </c>
      <c r="L72" s="14">
        <f t="shared" si="187"/>
        <v>22028</v>
      </c>
      <c r="M72" s="14"/>
      <c r="N72" s="14">
        <v>3</v>
      </c>
      <c r="O72" s="14">
        <v>141006</v>
      </c>
      <c r="P72" s="14">
        <v>2</v>
      </c>
      <c r="Q72" s="14">
        <f t="shared" si="188"/>
        <v>23028</v>
      </c>
      <c r="R72" s="14"/>
      <c r="S72" s="14">
        <v>3</v>
      </c>
      <c r="T72" s="14">
        <v>141018</v>
      </c>
      <c r="U72" s="14">
        <v>3</v>
      </c>
      <c r="V72" s="14">
        <f t="shared" si="189"/>
        <v>21028</v>
      </c>
      <c r="W72" s="14"/>
      <c r="X72" s="14">
        <v>3</v>
      </c>
      <c r="Y72" s="14">
        <v>141015</v>
      </c>
      <c r="Z72" s="14">
        <v>4</v>
      </c>
      <c r="AA72" s="14">
        <f t="shared" si="190"/>
        <v>21028</v>
      </c>
      <c r="AB72" s="14"/>
      <c r="AC72" s="15" t="s">
        <v>923</v>
      </c>
      <c r="AD72" s="10" t="s">
        <v>645</v>
      </c>
      <c r="AE72" s="10" t="s">
        <v>813</v>
      </c>
      <c r="AF72" s="10" t="s">
        <v>647</v>
      </c>
      <c r="AG72" s="10" t="s">
        <v>924</v>
      </c>
      <c r="AH72" s="10" t="s">
        <v>649</v>
      </c>
      <c r="AI72" s="10" t="s">
        <v>925</v>
      </c>
      <c r="AJ72" s="10" t="s">
        <v>645</v>
      </c>
      <c r="AK72" s="10" t="s">
        <v>816</v>
      </c>
      <c r="AL72" s="10" t="s">
        <v>652</v>
      </c>
      <c r="AM72" s="10" t="s">
        <v>924</v>
      </c>
      <c r="AN72" s="10" t="s">
        <v>649</v>
      </c>
      <c r="AO72" s="10" t="s">
        <v>926</v>
      </c>
      <c r="AP72" s="10" t="s">
        <v>645</v>
      </c>
      <c r="AQ72" s="10" t="s">
        <v>818</v>
      </c>
      <c r="AR72" s="10" t="s">
        <v>656</v>
      </c>
      <c r="AS72" s="10" t="s">
        <v>927</v>
      </c>
      <c r="AT72" s="10" t="s">
        <v>649</v>
      </c>
      <c r="AU72" s="10" t="s">
        <v>928</v>
      </c>
      <c r="AV72" s="10" t="s">
        <v>645</v>
      </c>
      <c r="AW72" s="10" t="s">
        <v>659</v>
      </c>
      <c r="AX72" s="10" t="s">
        <v>660</v>
      </c>
      <c r="AY72" s="10" t="s">
        <v>929</v>
      </c>
      <c r="AZ72" s="10" t="s">
        <v>649</v>
      </c>
      <c r="BA72" s="10" t="s">
        <v>930</v>
      </c>
      <c r="BB72" s="10" t="s">
        <v>645</v>
      </c>
      <c r="BC72" s="10" t="s">
        <v>663</v>
      </c>
      <c r="BD72" s="10" t="s">
        <v>664</v>
      </c>
      <c r="BE72" s="10" t="s">
        <v>929</v>
      </c>
      <c r="BF72" s="10" t="s">
        <v>649</v>
      </c>
      <c r="BG72" s="10" t="s">
        <v>931</v>
      </c>
    </row>
    <row r="73" spans="1:59" x14ac:dyDescent="0.15">
      <c r="A73" s="10">
        <f t="shared" ref="A73:B73" si="217">A36</f>
        <v>3209790</v>
      </c>
      <c r="B73" s="10">
        <f t="shared" si="217"/>
        <v>304</v>
      </c>
      <c r="C73" s="3" t="str">
        <f t="shared" si="184"/>
        <v>正式2500分1</v>
      </c>
      <c r="D73" s="14">
        <v>3</v>
      </c>
      <c r="E73" s="14">
        <v>141011</v>
      </c>
      <c r="F73" s="14">
        <v>0</v>
      </c>
      <c r="G73" s="14">
        <f t="shared" si="186"/>
        <v>22029</v>
      </c>
      <c r="H73" s="14"/>
      <c r="I73" s="14">
        <v>3</v>
      </c>
      <c r="J73" s="14">
        <v>140109</v>
      </c>
      <c r="K73" s="14">
        <v>1</v>
      </c>
      <c r="L73" s="14">
        <f t="shared" si="187"/>
        <v>22029</v>
      </c>
      <c r="M73" s="14"/>
      <c r="N73" s="14">
        <v>3</v>
      </c>
      <c r="O73" s="14">
        <v>140111</v>
      </c>
      <c r="P73" s="14">
        <v>2</v>
      </c>
      <c r="Q73" s="14">
        <f t="shared" si="188"/>
        <v>23029</v>
      </c>
      <c r="R73" s="14"/>
      <c r="S73" s="14">
        <v>3</v>
      </c>
      <c r="T73" s="14">
        <v>141006</v>
      </c>
      <c r="U73" s="14">
        <v>3</v>
      </c>
      <c r="V73" s="14">
        <f t="shared" si="189"/>
        <v>21029</v>
      </c>
      <c r="W73" s="14"/>
      <c r="X73" s="14">
        <v>3</v>
      </c>
      <c r="Y73" s="14">
        <v>141015</v>
      </c>
      <c r="Z73" s="14">
        <v>4</v>
      </c>
      <c r="AA73" s="14">
        <f t="shared" si="190"/>
        <v>21029</v>
      </c>
      <c r="AB73" s="14"/>
      <c r="AC73" s="15" t="s">
        <v>932</v>
      </c>
      <c r="AD73" s="10" t="s">
        <v>645</v>
      </c>
      <c r="AE73" s="10" t="s">
        <v>813</v>
      </c>
      <c r="AF73" s="10" t="s">
        <v>647</v>
      </c>
      <c r="AG73" s="10" t="s">
        <v>933</v>
      </c>
      <c r="AH73" s="10" t="s">
        <v>649</v>
      </c>
      <c r="AI73" s="10" t="s">
        <v>934</v>
      </c>
      <c r="AJ73" s="10" t="s">
        <v>645</v>
      </c>
      <c r="AK73" s="10" t="s">
        <v>671</v>
      </c>
      <c r="AL73" s="10" t="s">
        <v>652</v>
      </c>
      <c r="AM73" s="10" t="s">
        <v>933</v>
      </c>
      <c r="AN73" s="10" t="s">
        <v>649</v>
      </c>
      <c r="AO73" s="10" t="s">
        <v>935</v>
      </c>
      <c r="AP73" s="10" t="s">
        <v>645</v>
      </c>
      <c r="AQ73" s="10" t="s">
        <v>685</v>
      </c>
      <c r="AR73" s="10" t="s">
        <v>656</v>
      </c>
      <c r="AS73" s="10" t="s">
        <v>936</v>
      </c>
      <c r="AT73" s="10" t="s">
        <v>649</v>
      </c>
      <c r="AU73" s="10" t="s">
        <v>937</v>
      </c>
      <c r="AV73" s="10" t="s">
        <v>645</v>
      </c>
      <c r="AW73" s="10" t="s">
        <v>818</v>
      </c>
      <c r="AX73" s="10" t="s">
        <v>660</v>
      </c>
      <c r="AY73" s="10" t="s">
        <v>938</v>
      </c>
      <c r="AZ73" s="10" t="s">
        <v>649</v>
      </c>
      <c r="BA73" s="10" t="s">
        <v>939</v>
      </c>
      <c r="BB73" s="10" t="s">
        <v>645</v>
      </c>
      <c r="BC73" s="10" t="s">
        <v>663</v>
      </c>
      <c r="BD73" s="10" t="s">
        <v>664</v>
      </c>
      <c r="BE73" s="10" t="s">
        <v>938</v>
      </c>
      <c r="BF73" s="10" t="s">
        <v>649</v>
      </c>
      <c r="BG73" s="10" t="s">
        <v>940</v>
      </c>
    </row>
    <row r="74" spans="1:59" x14ac:dyDescent="0.15">
      <c r="A74" s="10">
        <f t="shared" ref="A74:B74" si="218">A37</f>
        <v>3851748</v>
      </c>
      <c r="B74" s="10">
        <f t="shared" si="218"/>
        <v>401</v>
      </c>
      <c r="C74" s="3" t="str">
        <f t="shared" si="184"/>
        <v>正式2650分1</v>
      </c>
      <c r="D74" s="14">
        <v>3</v>
      </c>
      <c r="E74" s="14">
        <v>140115</v>
      </c>
      <c r="F74" s="14">
        <v>0</v>
      </c>
      <c r="G74" s="14">
        <f t="shared" si="186"/>
        <v>22030</v>
      </c>
      <c r="H74" s="14"/>
      <c r="I74" s="14">
        <v>3</v>
      </c>
      <c r="J74" s="14">
        <v>141019</v>
      </c>
      <c r="K74" s="14">
        <v>1</v>
      </c>
      <c r="L74" s="14">
        <f t="shared" si="187"/>
        <v>22030</v>
      </c>
      <c r="M74" s="14"/>
      <c r="N74" s="14">
        <v>3</v>
      </c>
      <c r="O74" s="14">
        <v>140113</v>
      </c>
      <c r="P74" s="14">
        <v>2</v>
      </c>
      <c r="Q74" s="14">
        <f t="shared" si="188"/>
        <v>23030</v>
      </c>
      <c r="R74" s="14"/>
      <c r="S74" s="14">
        <v>3</v>
      </c>
      <c r="T74" s="14">
        <v>140116</v>
      </c>
      <c r="U74" s="14">
        <v>3</v>
      </c>
      <c r="V74" s="14">
        <f t="shared" si="189"/>
        <v>21030</v>
      </c>
      <c r="W74" s="14"/>
      <c r="X74" s="14">
        <v>3</v>
      </c>
      <c r="Y74" s="14">
        <v>141018</v>
      </c>
      <c r="Z74" s="14">
        <v>4</v>
      </c>
      <c r="AA74" s="14">
        <f t="shared" si="190"/>
        <v>21030</v>
      </c>
      <c r="AB74" s="14"/>
      <c r="AC74" s="15" t="s">
        <v>941</v>
      </c>
      <c r="AD74" s="10" t="s">
        <v>645</v>
      </c>
      <c r="AE74" s="10" t="s">
        <v>942</v>
      </c>
      <c r="AF74" s="10" t="s">
        <v>647</v>
      </c>
      <c r="AG74" s="10" t="s">
        <v>943</v>
      </c>
      <c r="AH74" s="10" t="s">
        <v>649</v>
      </c>
      <c r="AI74" s="10" t="s">
        <v>944</v>
      </c>
      <c r="AJ74" s="10" t="s">
        <v>645</v>
      </c>
      <c r="AK74" s="10" t="s">
        <v>668</v>
      </c>
      <c r="AL74" s="10" t="s">
        <v>652</v>
      </c>
      <c r="AM74" s="10" t="s">
        <v>943</v>
      </c>
      <c r="AN74" s="10" t="s">
        <v>649</v>
      </c>
      <c r="AO74" s="10" t="s">
        <v>945</v>
      </c>
      <c r="AP74" s="10" t="s">
        <v>645</v>
      </c>
      <c r="AQ74" s="10" t="s">
        <v>816</v>
      </c>
      <c r="AR74" s="10" t="s">
        <v>656</v>
      </c>
      <c r="AS74" s="10" t="s">
        <v>946</v>
      </c>
      <c r="AT74" s="10" t="s">
        <v>649</v>
      </c>
      <c r="AU74" s="10" t="s">
        <v>947</v>
      </c>
      <c r="AV74" s="10" t="s">
        <v>645</v>
      </c>
      <c r="AW74" s="10" t="s">
        <v>948</v>
      </c>
      <c r="AX74" s="10" t="s">
        <v>660</v>
      </c>
      <c r="AY74" s="10" t="s">
        <v>949</v>
      </c>
      <c r="AZ74" s="10" t="s">
        <v>649</v>
      </c>
      <c r="BA74" s="10" t="s">
        <v>950</v>
      </c>
      <c r="BB74" s="10" t="s">
        <v>645</v>
      </c>
      <c r="BC74" s="10" t="s">
        <v>659</v>
      </c>
      <c r="BD74" s="10" t="s">
        <v>664</v>
      </c>
      <c r="BE74" s="10" t="s">
        <v>949</v>
      </c>
      <c r="BF74" s="10" t="s">
        <v>649</v>
      </c>
      <c r="BG74" s="10" t="s">
        <v>951</v>
      </c>
    </row>
    <row r="75" spans="1:59" x14ac:dyDescent="0.15">
      <c r="A75" s="10">
        <f t="shared" ref="A75:B75" si="219">A38</f>
        <v>4622097</v>
      </c>
      <c r="B75" s="10">
        <f t="shared" si="219"/>
        <v>301</v>
      </c>
      <c r="C75" s="3" t="str">
        <f t="shared" si="184"/>
        <v>正式2800分1</v>
      </c>
      <c r="D75" s="14">
        <v>3</v>
      </c>
      <c r="E75" s="14">
        <v>140104</v>
      </c>
      <c r="F75" s="14">
        <v>0</v>
      </c>
      <c r="G75" s="14">
        <f t="shared" si="186"/>
        <v>22031</v>
      </c>
      <c r="H75" s="14"/>
      <c r="I75" s="14">
        <v>3</v>
      </c>
      <c r="J75" s="14">
        <v>140101</v>
      </c>
      <c r="K75" s="14">
        <v>1</v>
      </c>
      <c r="L75" s="14">
        <f t="shared" si="187"/>
        <v>22031</v>
      </c>
      <c r="M75" s="14"/>
      <c r="N75" s="14">
        <v>3</v>
      </c>
      <c r="O75" s="14">
        <v>141003</v>
      </c>
      <c r="P75" s="14">
        <v>2</v>
      </c>
      <c r="Q75" s="14">
        <f t="shared" si="188"/>
        <v>23031</v>
      </c>
      <c r="R75" s="14"/>
      <c r="S75" s="14">
        <v>3</v>
      </c>
      <c r="T75" s="14">
        <v>141001</v>
      </c>
      <c r="U75" s="14">
        <v>3</v>
      </c>
      <c r="V75" s="14">
        <f t="shared" si="189"/>
        <v>21031</v>
      </c>
      <c r="W75" s="14"/>
      <c r="X75" s="14">
        <v>3</v>
      </c>
      <c r="Y75" s="14">
        <v>140103</v>
      </c>
      <c r="Z75" s="14">
        <v>4</v>
      </c>
      <c r="AA75" s="14">
        <f t="shared" si="190"/>
        <v>21031</v>
      </c>
      <c r="AB75" s="14"/>
      <c r="AC75" s="15" t="s">
        <v>952</v>
      </c>
      <c r="AD75" s="10" t="s">
        <v>645</v>
      </c>
      <c r="AE75" s="10" t="s">
        <v>790</v>
      </c>
      <c r="AF75" s="10" t="s">
        <v>647</v>
      </c>
      <c r="AG75" s="10" t="s">
        <v>953</v>
      </c>
      <c r="AH75" s="10" t="s">
        <v>649</v>
      </c>
      <c r="AI75" s="10" t="s">
        <v>954</v>
      </c>
      <c r="AJ75" s="10" t="s">
        <v>645</v>
      </c>
      <c r="AK75" s="10" t="s">
        <v>651</v>
      </c>
      <c r="AL75" s="10" t="s">
        <v>652</v>
      </c>
      <c r="AM75" s="10" t="s">
        <v>953</v>
      </c>
      <c r="AN75" s="10" t="s">
        <v>649</v>
      </c>
      <c r="AO75" s="10" t="s">
        <v>955</v>
      </c>
      <c r="AP75" s="10" t="s">
        <v>645</v>
      </c>
      <c r="AQ75" s="10" t="s">
        <v>697</v>
      </c>
      <c r="AR75" s="10" t="s">
        <v>656</v>
      </c>
      <c r="AS75" s="10" t="s">
        <v>956</v>
      </c>
      <c r="AT75" s="10" t="s">
        <v>649</v>
      </c>
      <c r="AU75" s="10" t="s">
        <v>957</v>
      </c>
      <c r="AV75" s="10" t="s">
        <v>645</v>
      </c>
      <c r="AW75" s="10" t="s">
        <v>796</v>
      </c>
      <c r="AX75" s="10" t="s">
        <v>660</v>
      </c>
      <c r="AY75" s="10" t="s">
        <v>958</v>
      </c>
      <c r="AZ75" s="10" t="s">
        <v>649</v>
      </c>
      <c r="BA75" s="10" t="s">
        <v>959</v>
      </c>
      <c r="BB75" s="10" t="s">
        <v>645</v>
      </c>
      <c r="BC75" s="10" t="s">
        <v>799</v>
      </c>
      <c r="BD75" s="10" t="s">
        <v>664</v>
      </c>
      <c r="BE75" s="10" t="s">
        <v>958</v>
      </c>
      <c r="BF75" s="10" t="s">
        <v>649</v>
      </c>
      <c r="BG75" s="10" t="s">
        <v>960</v>
      </c>
    </row>
    <row r="76" spans="1:59" x14ac:dyDescent="0.15">
      <c r="A76" s="10">
        <f t="shared" ref="A76:B76" si="220">A39</f>
        <v>5546516</v>
      </c>
      <c r="B76" s="10">
        <f t="shared" si="220"/>
        <v>302</v>
      </c>
      <c r="C76" s="3" t="str">
        <f t="shared" si="184"/>
        <v>正式3000分1</v>
      </c>
      <c r="D76" s="14">
        <v>3</v>
      </c>
      <c r="E76" s="14">
        <v>140108</v>
      </c>
      <c r="F76" s="14">
        <v>0</v>
      </c>
      <c r="G76" s="14">
        <f t="shared" si="186"/>
        <v>22032</v>
      </c>
      <c r="H76" s="14"/>
      <c r="I76" s="14">
        <v>3</v>
      </c>
      <c r="J76" s="14">
        <v>140106</v>
      </c>
      <c r="K76" s="14">
        <v>1</v>
      </c>
      <c r="L76" s="14">
        <f t="shared" si="187"/>
        <v>22032</v>
      </c>
      <c r="M76" s="14"/>
      <c r="N76" s="14">
        <v>3</v>
      </c>
      <c r="O76" s="14">
        <v>141009</v>
      </c>
      <c r="P76" s="14">
        <v>2</v>
      </c>
      <c r="Q76" s="14">
        <f t="shared" si="188"/>
        <v>23032</v>
      </c>
      <c r="R76" s="14"/>
      <c r="S76" s="14">
        <v>3</v>
      </c>
      <c r="T76" s="14">
        <v>140105</v>
      </c>
      <c r="U76" s="14">
        <v>3</v>
      </c>
      <c r="V76" s="14">
        <f t="shared" si="189"/>
        <v>21032</v>
      </c>
      <c r="W76" s="14"/>
      <c r="X76" s="14">
        <v>3</v>
      </c>
      <c r="Y76" s="14">
        <v>141008</v>
      </c>
      <c r="Z76" s="14">
        <v>4</v>
      </c>
      <c r="AA76" s="14">
        <f t="shared" si="190"/>
        <v>21032</v>
      </c>
      <c r="AB76" s="14"/>
      <c r="AC76" s="15" t="s">
        <v>961</v>
      </c>
      <c r="AD76" s="10" t="s">
        <v>645</v>
      </c>
      <c r="AE76" s="10" t="s">
        <v>646</v>
      </c>
      <c r="AF76" s="10" t="s">
        <v>647</v>
      </c>
      <c r="AG76" s="10" t="s">
        <v>962</v>
      </c>
      <c r="AH76" s="10" t="s">
        <v>649</v>
      </c>
      <c r="AI76" s="10" t="s">
        <v>963</v>
      </c>
      <c r="AJ76" s="10" t="s">
        <v>645</v>
      </c>
      <c r="AK76" s="10" t="s">
        <v>655</v>
      </c>
      <c r="AL76" s="10" t="s">
        <v>652</v>
      </c>
      <c r="AM76" s="10" t="s">
        <v>962</v>
      </c>
      <c r="AN76" s="10" t="s">
        <v>649</v>
      </c>
      <c r="AO76" s="10" t="s">
        <v>964</v>
      </c>
      <c r="AP76" s="10" t="s">
        <v>645</v>
      </c>
      <c r="AQ76" s="10" t="s">
        <v>805</v>
      </c>
      <c r="AR76" s="10" t="s">
        <v>656</v>
      </c>
      <c r="AS76" s="10" t="s">
        <v>965</v>
      </c>
      <c r="AT76" s="10" t="s">
        <v>649</v>
      </c>
      <c r="AU76" s="10" t="s">
        <v>966</v>
      </c>
      <c r="AV76" s="10" t="s">
        <v>645</v>
      </c>
      <c r="AW76" s="10" t="s">
        <v>808</v>
      </c>
      <c r="AX76" s="10" t="s">
        <v>660</v>
      </c>
      <c r="AY76" s="10" t="s">
        <v>967</v>
      </c>
      <c r="AZ76" s="10" t="s">
        <v>649</v>
      </c>
      <c r="BA76" s="10" t="s">
        <v>968</v>
      </c>
      <c r="BB76" s="10" t="s">
        <v>645</v>
      </c>
      <c r="BC76" s="10" t="s">
        <v>675</v>
      </c>
      <c r="BD76" s="10" t="s">
        <v>664</v>
      </c>
      <c r="BE76" s="10" t="s">
        <v>967</v>
      </c>
      <c r="BF76" s="10" t="s">
        <v>649</v>
      </c>
      <c r="BG76" s="10" t="s">
        <v>969</v>
      </c>
    </row>
    <row r="77" spans="1:59" x14ac:dyDescent="0.15">
      <c r="A77" s="10">
        <f t="shared" ref="A77:B77" si="221">A40</f>
        <v>6655819</v>
      </c>
      <c r="B77" s="10">
        <f t="shared" si="221"/>
        <v>303</v>
      </c>
      <c r="C77" s="3" t="str">
        <f t="shared" si="184"/>
        <v>王者200名1</v>
      </c>
      <c r="D77" s="14">
        <v>3</v>
      </c>
      <c r="E77" s="14">
        <v>141011</v>
      </c>
      <c r="F77" s="14">
        <v>0</v>
      </c>
      <c r="G77" s="14">
        <f t="shared" si="186"/>
        <v>22033</v>
      </c>
      <c r="H77" s="14"/>
      <c r="I77" s="14">
        <v>3</v>
      </c>
      <c r="J77" s="14">
        <v>140113</v>
      </c>
      <c r="K77" s="14">
        <v>1</v>
      </c>
      <c r="L77" s="14">
        <f t="shared" si="187"/>
        <v>22033</v>
      </c>
      <c r="M77" s="14"/>
      <c r="N77" s="14">
        <v>3</v>
      </c>
      <c r="O77" s="14">
        <v>141006</v>
      </c>
      <c r="P77" s="14">
        <v>2</v>
      </c>
      <c r="Q77" s="14">
        <f t="shared" si="188"/>
        <v>23033</v>
      </c>
      <c r="R77" s="14"/>
      <c r="S77" s="14">
        <v>3</v>
      </c>
      <c r="T77" s="14">
        <v>141018</v>
      </c>
      <c r="U77" s="14">
        <v>3</v>
      </c>
      <c r="V77" s="14">
        <f t="shared" si="189"/>
        <v>21033</v>
      </c>
      <c r="W77" s="14"/>
      <c r="X77" s="14">
        <v>3</v>
      </c>
      <c r="Y77" s="14">
        <v>141015</v>
      </c>
      <c r="Z77" s="14">
        <v>4</v>
      </c>
      <c r="AA77" s="14">
        <f t="shared" si="190"/>
        <v>21033</v>
      </c>
      <c r="AB77" s="14"/>
      <c r="AC77" s="15" t="s">
        <v>970</v>
      </c>
      <c r="AD77" s="10" t="s">
        <v>645</v>
      </c>
      <c r="AE77" s="10" t="s">
        <v>813</v>
      </c>
      <c r="AF77" s="10" t="s">
        <v>647</v>
      </c>
      <c r="AG77" s="10" t="s">
        <v>971</v>
      </c>
      <c r="AH77" s="10" t="s">
        <v>649</v>
      </c>
      <c r="AI77" s="10" t="s">
        <v>972</v>
      </c>
      <c r="AJ77" s="10" t="s">
        <v>645</v>
      </c>
      <c r="AK77" s="10" t="s">
        <v>816</v>
      </c>
      <c r="AL77" s="10" t="s">
        <v>652</v>
      </c>
      <c r="AM77" s="10" t="s">
        <v>971</v>
      </c>
      <c r="AN77" s="10" t="s">
        <v>649</v>
      </c>
      <c r="AO77" s="10" t="s">
        <v>973</v>
      </c>
      <c r="AP77" s="10" t="s">
        <v>645</v>
      </c>
      <c r="AQ77" s="10" t="s">
        <v>818</v>
      </c>
      <c r="AR77" s="10" t="s">
        <v>656</v>
      </c>
      <c r="AS77" s="10" t="s">
        <v>974</v>
      </c>
      <c r="AT77" s="10" t="s">
        <v>649</v>
      </c>
      <c r="AU77" s="10" t="s">
        <v>975</v>
      </c>
      <c r="AV77" s="10" t="s">
        <v>645</v>
      </c>
      <c r="AW77" s="10" t="s">
        <v>659</v>
      </c>
      <c r="AX77" s="10" t="s">
        <v>660</v>
      </c>
      <c r="AY77" s="10" t="s">
        <v>976</v>
      </c>
      <c r="AZ77" s="10" t="s">
        <v>649</v>
      </c>
      <c r="BA77" s="10" t="s">
        <v>977</v>
      </c>
      <c r="BB77" s="10" t="s">
        <v>645</v>
      </c>
      <c r="BC77" s="10" t="s">
        <v>663</v>
      </c>
      <c r="BD77" s="10" t="s">
        <v>664</v>
      </c>
      <c r="BE77" s="10" t="s">
        <v>976</v>
      </c>
      <c r="BF77" s="10" t="s">
        <v>649</v>
      </c>
      <c r="BG77" s="10" t="s">
        <v>978</v>
      </c>
    </row>
    <row r="78" spans="1:59" x14ac:dyDescent="0.15">
      <c r="A78" s="10">
        <f t="shared" ref="A78:B78" si="222">A41</f>
        <v>7986982</v>
      </c>
      <c r="B78" s="10">
        <f t="shared" si="222"/>
        <v>304</v>
      </c>
      <c r="C78" s="3" t="str">
        <f t="shared" si="184"/>
        <v>王者100名1</v>
      </c>
      <c r="D78" s="14">
        <v>3</v>
      </c>
      <c r="E78" s="14">
        <v>141011</v>
      </c>
      <c r="F78" s="14">
        <v>0</v>
      </c>
      <c r="G78" s="14">
        <f t="shared" si="186"/>
        <v>22034</v>
      </c>
      <c r="H78" s="14"/>
      <c r="I78" s="14">
        <v>3</v>
      </c>
      <c r="J78" s="14">
        <v>140109</v>
      </c>
      <c r="K78" s="14">
        <v>1</v>
      </c>
      <c r="L78" s="14">
        <f t="shared" si="187"/>
        <v>22034</v>
      </c>
      <c r="M78" s="14"/>
      <c r="N78" s="14">
        <v>3</v>
      </c>
      <c r="O78" s="14">
        <v>140111</v>
      </c>
      <c r="P78" s="14">
        <v>2</v>
      </c>
      <c r="Q78" s="14">
        <f t="shared" si="188"/>
        <v>23034</v>
      </c>
      <c r="R78" s="14"/>
      <c r="S78" s="14">
        <v>3</v>
      </c>
      <c r="T78" s="14">
        <v>141006</v>
      </c>
      <c r="U78" s="14">
        <v>3</v>
      </c>
      <c r="V78" s="14">
        <f t="shared" si="189"/>
        <v>21034</v>
      </c>
      <c r="W78" s="14"/>
      <c r="X78" s="14">
        <v>3</v>
      </c>
      <c r="Y78" s="14">
        <v>141015</v>
      </c>
      <c r="Z78" s="14">
        <v>4</v>
      </c>
      <c r="AA78" s="14">
        <f t="shared" si="190"/>
        <v>21034</v>
      </c>
      <c r="AB78" s="14"/>
      <c r="AC78" s="15" t="s">
        <v>979</v>
      </c>
      <c r="AD78" s="10" t="s">
        <v>645</v>
      </c>
      <c r="AE78" s="10" t="s">
        <v>813</v>
      </c>
      <c r="AF78" s="10" t="s">
        <v>647</v>
      </c>
      <c r="AG78" s="10" t="s">
        <v>980</v>
      </c>
      <c r="AH78" s="10" t="s">
        <v>649</v>
      </c>
      <c r="AI78" s="10" t="s">
        <v>981</v>
      </c>
      <c r="AJ78" s="10" t="s">
        <v>645</v>
      </c>
      <c r="AK78" s="10" t="s">
        <v>671</v>
      </c>
      <c r="AL78" s="10" t="s">
        <v>652</v>
      </c>
      <c r="AM78" s="10" t="s">
        <v>980</v>
      </c>
      <c r="AN78" s="10" t="s">
        <v>649</v>
      </c>
      <c r="AO78" s="10" t="s">
        <v>982</v>
      </c>
      <c r="AP78" s="10" t="s">
        <v>645</v>
      </c>
      <c r="AQ78" s="10" t="s">
        <v>685</v>
      </c>
      <c r="AR78" s="10" t="s">
        <v>656</v>
      </c>
      <c r="AS78" s="10" t="s">
        <v>983</v>
      </c>
      <c r="AT78" s="10" t="s">
        <v>649</v>
      </c>
      <c r="AU78" s="10" t="s">
        <v>984</v>
      </c>
      <c r="AV78" s="10" t="s">
        <v>645</v>
      </c>
      <c r="AW78" s="10" t="s">
        <v>818</v>
      </c>
      <c r="AX78" s="10" t="s">
        <v>660</v>
      </c>
      <c r="AY78" s="10" t="s">
        <v>985</v>
      </c>
      <c r="AZ78" s="10" t="s">
        <v>649</v>
      </c>
      <c r="BA78" s="10" t="s">
        <v>986</v>
      </c>
      <c r="BB78" s="10" t="s">
        <v>645</v>
      </c>
      <c r="BC78" s="10" t="s">
        <v>663</v>
      </c>
      <c r="BD78" s="10" t="s">
        <v>664</v>
      </c>
      <c r="BE78" s="10" t="s">
        <v>985</v>
      </c>
      <c r="BF78" s="10" t="s">
        <v>649</v>
      </c>
      <c r="BG78" s="10" t="s">
        <v>987</v>
      </c>
    </row>
    <row r="79" spans="1:59" x14ac:dyDescent="0.15">
      <c r="A79" s="10">
        <f t="shared" ref="A79:B79" si="223">A42</f>
        <v>9584378</v>
      </c>
      <c r="B79" s="10">
        <f t="shared" si="223"/>
        <v>301</v>
      </c>
      <c r="C79" s="3" t="str">
        <f t="shared" si="184"/>
        <v>王者20名1</v>
      </c>
      <c r="D79" s="14">
        <v>3</v>
      </c>
      <c r="E79" s="14">
        <v>140104</v>
      </c>
      <c r="F79" s="14">
        <v>0</v>
      </c>
      <c r="G79" s="14">
        <f t="shared" si="186"/>
        <v>22035</v>
      </c>
      <c r="H79" s="14"/>
      <c r="I79" s="14">
        <v>3</v>
      </c>
      <c r="J79" s="14">
        <v>140101</v>
      </c>
      <c r="K79" s="14">
        <v>1</v>
      </c>
      <c r="L79" s="14">
        <f t="shared" si="187"/>
        <v>22035</v>
      </c>
      <c r="M79" s="14"/>
      <c r="N79" s="14">
        <v>3</v>
      </c>
      <c r="O79" s="14">
        <v>141003</v>
      </c>
      <c r="P79" s="14">
        <v>2</v>
      </c>
      <c r="Q79" s="14">
        <f t="shared" si="188"/>
        <v>23035</v>
      </c>
      <c r="R79" s="14"/>
      <c r="S79" s="14">
        <v>3</v>
      </c>
      <c r="T79" s="14">
        <v>141001</v>
      </c>
      <c r="U79" s="14">
        <v>3</v>
      </c>
      <c r="V79" s="14">
        <f t="shared" si="189"/>
        <v>21035</v>
      </c>
      <c r="W79" s="14"/>
      <c r="X79" s="14">
        <v>3</v>
      </c>
      <c r="Y79" s="14">
        <v>140103</v>
      </c>
      <c r="Z79" s="14">
        <v>4</v>
      </c>
      <c r="AA79" s="14">
        <f t="shared" si="190"/>
        <v>21035</v>
      </c>
      <c r="AB79" s="14"/>
      <c r="AC79" s="15" t="s">
        <v>988</v>
      </c>
      <c r="AD79" s="10" t="s">
        <v>645</v>
      </c>
      <c r="AE79" s="10" t="s">
        <v>790</v>
      </c>
      <c r="AF79" s="10" t="s">
        <v>647</v>
      </c>
      <c r="AG79" s="10" t="s">
        <v>989</v>
      </c>
      <c r="AH79" s="10" t="s">
        <v>649</v>
      </c>
      <c r="AI79" s="10" t="s">
        <v>990</v>
      </c>
      <c r="AJ79" s="10" t="s">
        <v>645</v>
      </c>
      <c r="AK79" s="10" t="s">
        <v>651</v>
      </c>
      <c r="AL79" s="10" t="s">
        <v>652</v>
      </c>
      <c r="AM79" s="10" t="s">
        <v>989</v>
      </c>
      <c r="AN79" s="10" t="s">
        <v>649</v>
      </c>
      <c r="AO79" s="10" t="s">
        <v>991</v>
      </c>
      <c r="AP79" s="10" t="s">
        <v>645</v>
      </c>
      <c r="AQ79" s="10" t="s">
        <v>697</v>
      </c>
      <c r="AR79" s="10" t="s">
        <v>656</v>
      </c>
      <c r="AS79" s="10" t="s">
        <v>992</v>
      </c>
      <c r="AT79" s="10" t="s">
        <v>649</v>
      </c>
      <c r="AU79" s="10" t="s">
        <v>993</v>
      </c>
      <c r="AV79" s="10" t="s">
        <v>645</v>
      </c>
      <c r="AW79" s="10" t="s">
        <v>796</v>
      </c>
      <c r="AX79" s="10" t="s">
        <v>660</v>
      </c>
      <c r="AY79" s="10" t="s">
        <v>994</v>
      </c>
      <c r="AZ79" s="10" t="s">
        <v>649</v>
      </c>
      <c r="BA79" s="10" t="s">
        <v>995</v>
      </c>
      <c r="BB79" s="10" t="s">
        <v>645</v>
      </c>
      <c r="BC79" s="10" t="s">
        <v>799</v>
      </c>
      <c r="BD79" s="10" t="s">
        <v>664</v>
      </c>
      <c r="BE79" s="10" t="s">
        <v>994</v>
      </c>
      <c r="BF79" s="10" t="s">
        <v>649</v>
      </c>
      <c r="BG79" s="10" t="s">
        <v>996</v>
      </c>
    </row>
    <row r="80" spans="1:59" x14ac:dyDescent="0.15">
      <c r="A80" s="10">
        <f t="shared" ref="A80:B80" si="224">A43</f>
        <v>11501253</v>
      </c>
      <c r="B80" s="10">
        <f t="shared" si="224"/>
        <v>401</v>
      </c>
      <c r="C80" s="3" t="str">
        <f t="shared" si="184"/>
        <v>王者5名1</v>
      </c>
      <c r="D80" s="14">
        <v>3</v>
      </c>
      <c r="E80" s="14">
        <v>140115</v>
      </c>
      <c r="F80" s="14">
        <v>0</v>
      </c>
      <c r="G80" s="14">
        <f t="shared" si="186"/>
        <v>22036</v>
      </c>
      <c r="H80" s="14"/>
      <c r="I80" s="14">
        <v>3</v>
      </c>
      <c r="J80" s="14">
        <v>141019</v>
      </c>
      <c r="K80" s="14">
        <v>1</v>
      </c>
      <c r="L80" s="14">
        <f t="shared" si="187"/>
        <v>22036</v>
      </c>
      <c r="M80" s="14"/>
      <c r="N80" s="14">
        <v>3</v>
      </c>
      <c r="O80" s="14">
        <v>140113</v>
      </c>
      <c r="P80" s="14">
        <v>2</v>
      </c>
      <c r="Q80" s="14">
        <f t="shared" si="188"/>
        <v>23036</v>
      </c>
      <c r="R80" s="14"/>
      <c r="S80" s="14">
        <v>3</v>
      </c>
      <c r="T80" s="14">
        <v>140116</v>
      </c>
      <c r="U80" s="14">
        <v>3</v>
      </c>
      <c r="V80" s="14">
        <f t="shared" si="189"/>
        <v>21036</v>
      </c>
      <c r="W80" s="14"/>
      <c r="X80" s="14">
        <v>3</v>
      </c>
      <c r="Y80" s="14">
        <v>141018</v>
      </c>
      <c r="Z80" s="14">
        <v>4</v>
      </c>
      <c r="AA80" s="14">
        <f t="shared" si="190"/>
        <v>21036</v>
      </c>
      <c r="AB80" s="14"/>
      <c r="AC80" s="15" t="s">
        <v>997</v>
      </c>
      <c r="AD80" s="10" t="s">
        <v>645</v>
      </c>
      <c r="AE80" s="10" t="s">
        <v>942</v>
      </c>
      <c r="AF80" s="10" t="s">
        <v>647</v>
      </c>
      <c r="AG80" s="10" t="s">
        <v>998</v>
      </c>
      <c r="AH80" s="10" t="s">
        <v>649</v>
      </c>
      <c r="AI80" s="10" t="s">
        <v>999</v>
      </c>
      <c r="AJ80" s="10" t="s">
        <v>645</v>
      </c>
      <c r="AK80" s="10" t="s">
        <v>668</v>
      </c>
      <c r="AL80" s="10" t="s">
        <v>652</v>
      </c>
      <c r="AM80" s="10" t="s">
        <v>998</v>
      </c>
      <c r="AN80" s="10" t="s">
        <v>649</v>
      </c>
      <c r="AO80" s="10" t="s">
        <v>1000</v>
      </c>
      <c r="AP80" s="10" t="s">
        <v>645</v>
      </c>
      <c r="AQ80" s="10" t="s">
        <v>816</v>
      </c>
      <c r="AR80" s="10" t="s">
        <v>656</v>
      </c>
      <c r="AS80" s="10" t="s">
        <v>1001</v>
      </c>
      <c r="AT80" s="10" t="s">
        <v>649</v>
      </c>
      <c r="AU80" s="10" t="s">
        <v>1002</v>
      </c>
      <c r="AV80" s="10" t="s">
        <v>645</v>
      </c>
      <c r="AW80" s="10" t="s">
        <v>948</v>
      </c>
      <c r="AX80" s="10" t="s">
        <v>660</v>
      </c>
      <c r="AY80" s="10" t="s">
        <v>1003</v>
      </c>
      <c r="AZ80" s="10" t="s">
        <v>649</v>
      </c>
      <c r="BA80" s="10" t="s">
        <v>1004</v>
      </c>
      <c r="BB80" s="10" t="s">
        <v>645</v>
      </c>
      <c r="BC80" s="10" t="s">
        <v>659</v>
      </c>
      <c r="BD80" s="10" t="s">
        <v>664</v>
      </c>
      <c r="BE80" s="10" t="s">
        <v>1003</v>
      </c>
      <c r="BF80" s="10" t="s">
        <v>649</v>
      </c>
      <c r="BG80" s="10" t="s">
        <v>1005</v>
      </c>
    </row>
    <row r="81" spans="1:59" x14ac:dyDescent="0.15">
      <c r="A81" s="10">
        <f t="shared" ref="A81:B81" si="225">A44</f>
        <v>3000</v>
      </c>
      <c r="B81" s="10">
        <f t="shared" si="225"/>
        <v>101</v>
      </c>
      <c r="C81" s="3" t="str">
        <f>C7&amp;2</f>
        <v>新手1000分2</v>
      </c>
      <c r="D81" s="14">
        <v>3</v>
      </c>
      <c r="E81" s="14">
        <v>140108</v>
      </c>
      <c r="F81" s="14">
        <v>0</v>
      </c>
      <c r="G81" s="3">
        <v>20011</v>
      </c>
      <c r="H81" s="14"/>
      <c r="I81" s="14">
        <v>3</v>
      </c>
      <c r="J81" s="14">
        <v>140101</v>
      </c>
      <c r="K81" s="14">
        <v>1</v>
      </c>
      <c r="L81" s="3">
        <v>20021</v>
      </c>
      <c r="M81" s="14"/>
      <c r="N81" s="14">
        <v>3</v>
      </c>
      <c r="O81" s="14">
        <v>140106</v>
      </c>
      <c r="P81" s="14">
        <v>2</v>
      </c>
      <c r="Q81" s="3">
        <v>20031</v>
      </c>
      <c r="R81" s="14"/>
      <c r="S81" s="14">
        <v>3</v>
      </c>
      <c r="T81" s="14">
        <v>141018</v>
      </c>
      <c r="U81" s="14">
        <v>3</v>
      </c>
      <c r="V81" s="3">
        <v>20041</v>
      </c>
      <c r="W81" s="14"/>
      <c r="X81" s="14">
        <v>3</v>
      </c>
      <c r="Y81" s="14">
        <v>141015</v>
      </c>
      <c r="Z81" s="14">
        <v>4</v>
      </c>
      <c r="AA81" s="3">
        <v>20051</v>
      </c>
      <c r="AB81" s="14"/>
      <c r="AC81" s="15" t="s">
        <v>644</v>
      </c>
      <c r="AD81" s="10" t="s">
        <v>645</v>
      </c>
      <c r="AE81" s="10" t="s">
        <v>646</v>
      </c>
      <c r="AF81" s="10" t="s">
        <v>647</v>
      </c>
      <c r="AG81" s="10" t="s">
        <v>648</v>
      </c>
      <c r="AH81" s="10" t="s">
        <v>649</v>
      </c>
      <c r="AI81" s="10" t="s">
        <v>650</v>
      </c>
      <c r="AJ81" s="10" t="s">
        <v>645</v>
      </c>
      <c r="AK81" s="10" t="s">
        <v>651</v>
      </c>
      <c r="AL81" s="10" t="s">
        <v>652</v>
      </c>
      <c r="AM81" s="10" t="s">
        <v>653</v>
      </c>
      <c r="AN81" s="10" t="s">
        <v>649</v>
      </c>
      <c r="AO81" s="10" t="s">
        <v>654</v>
      </c>
      <c r="AP81" s="10" t="s">
        <v>645</v>
      </c>
      <c r="AQ81" s="10" t="s">
        <v>655</v>
      </c>
      <c r="AR81" s="10" t="s">
        <v>656</v>
      </c>
      <c r="AS81" s="10" t="s">
        <v>657</v>
      </c>
      <c r="AT81" s="10" t="s">
        <v>649</v>
      </c>
      <c r="AU81" s="10" t="s">
        <v>658</v>
      </c>
      <c r="AV81" s="10" t="s">
        <v>645</v>
      </c>
      <c r="AW81" s="10" t="s">
        <v>659</v>
      </c>
      <c r="AX81" s="10" t="s">
        <v>660</v>
      </c>
      <c r="AY81" s="10" t="s">
        <v>661</v>
      </c>
      <c r="AZ81" s="10" t="s">
        <v>649</v>
      </c>
      <c r="BA81" s="10" t="s">
        <v>662</v>
      </c>
      <c r="BB81" s="10" t="s">
        <v>645</v>
      </c>
      <c r="BC81" s="10" t="s">
        <v>663</v>
      </c>
      <c r="BD81" s="10" t="s">
        <v>664</v>
      </c>
      <c r="BE81" s="10" t="s">
        <v>665</v>
      </c>
      <c r="BF81" s="10" t="s">
        <v>649</v>
      </c>
      <c r="BG81" s="10" t="s">
        <v>666</v>
      </c>
    </row>
    <row r="82" spans="1:59" x14ac:dyDescent="0.15">
      <c r="A82" s="10">
        <f t="shared" ref="A82:B82" si="226">A45</f>
        <v>3250</v>
      </c>
      <c r="B82" s="10">
        <f t="shared" si="226"/>
        <v>102</v>
      </c>
      <c r="C82" s="3" t="str">
        <f t="shared" ref="C82:C117" si="227">C8&amp;2</f>
        <v>新手1025分2</v>
      </c>
      <c r="D82" s="14">
        <v>3</v>
      </c>
      <c r="E82" s="14">
        <v>141019</v>
      </c>
      <c r="F82" s="14">
        <v>0</v>
      </c>
      <c r="G82" s="3">
        <v>20041</v>
      </c>
      <c r="H82" s="14"/>
      <c r="I82" s="14">
        <v>3</v>
      </c>
      <c r="J82" s="14">
        <v>140109</v>
      </c>
      <c r="K82" s="14">
        <v>1</v>
      </c>
      <c r="L82" s="3">
        <v>20041</v>
      </c>
      <c r="M82" s="14"/>
      <c r="N82" s="14">
        <v>3</v>
      </c>
      <c r="O82" s="14">
        <v>141015</v>
      </c>
      <c r="P82" s="14">
        <v>2</v>
      </c>
      <c r="Q82" s="3">
        <v>20041</v>
      </c>
      <c r="R82" s="14"/>
      <c r="S82" s="14">
        <v>3</v>
      </c>
      <c r="T82" s="14">
        <v>141008</v>
      </c>
      <c r="U82" s="14">
        <v>3</v>
      </c>
      <c r="V82" s="3">
        <v>20041</v>
      </c>
      <c r="W82" s="14"/>
      <c r="X82" s="14">
        <v>3</v>
      </c>
      <c r="Y82" s="14">
        <v>140106</v>
      </c>
      <c r="Z82" s="14">
        <v>4</v>
      </c>
      <c r="AA82" s="3">
        <v>20041</v>
      </c>
      <c r="AB82" s="14"/>
      <c r="AC82" s="15" t="s">
        <v>667</v>
      </c>
      <c r="AD82" s="10" t="s">
        <v>645</v>
      </c>
      <c r="AE82" s="10" t="s">
        <v>668</v>
      </c>
      <c r="AF82" s="10" t="s">
        <v>647</v>
      </c>
      <c r="AG82" s="10" t="s">
        <v>669</v>
      </c>
      <c r="AH82" s="10" t="s">
        <v>649</v>
      </c>
      <c r="AI82" s="10" t="s">
        <v>670</v>
      </c>
      <c r="AJ82" s="10" t="s">
        <v>645</v>
      </c>
      <c r="AK82" s="10" t="s">
        <v>671</v>
      </c>
      <c r="AL82" s="10" t="s">
        <v>652</v>
      </c>
      <c r="AM82" s="10" t="s">
        <v>669</v>
      </c>
      <c r="AN82" s="10" t="s">
        <v>649</v>
      </c>
      <c r="AO82" s="10" t="s">
        <v>672</v>
      </c>
      <c r="AP82" s="10" t="s">
        <v>645</v>
      </c>
      <c r="AQ82" s="10" t="s">
        <v>663</v>
      </c>
      <c r="AR82" s="10" t="s">
        <v>656</v>
      </c>
      <c r="AS82" s="10" t="s">
        <v>673</v>
      </c>
      <c r="AT82" s="10" t="s">
        <v>649</v>
      </c>
      <c r="AU82" s="10" t="s">
        <v>674</v>
      </c>
      <c r="AV82" s="10" t="s">
        <v>645</v>
      </c>
      <c r="AW82" s="10" t="s">
        <v>675</v>
      </c>
      <c r="AX82" s="10" t="s">
        <v>660</v>
      </c>
      <c r="AY82" s="10" t="s">
        <v>676</v>
      </c>
      <c r="AZ82" s="10" t="s">
        <v>649</v>
      </c>
      <c r="BA82" s="10" t="s">
        <v>677</v>
      </c>
      <c r="BB82" s="10" t="s">
        <v>645</v>
      </c>
      <c r="BC82" s="10" t="s">
        <v>655</v>
      </c>
      <c r="BD82" s="10" t="s">
        <v>664</v>
      </c>
      <c r="BE82" s="10" t="s">
        <v>676</v>
      </c>
      <c r="BF82" s="10" t="s">
        <v>649</v>
      </c>
      <c r="BG82" s="10" t="s">
        <v>678</v>
      </c>
    </row>
    <row r="83" spans="1:59" x14ac:dyDescent="0.15">
      <c r="A83" s="10">
        <f t="shared" ref="A83:B83" si="228">A46</f>
        <v>3500</v>
      </c>
      <c r="B83" s="10">
        <f t="shared" si="228"/>
        <v>103</v>
      </c>
      <c r="C83" s="3" t="str">
        <f t="shared" si="227"/>
        <v>新手1050分2</v>
      </c>
      <c r="D83" s="14">
        <v>3</v>
      </c>
      <c r="E83" s="14">
        <v>141015</v>
      </c>
      <c r="F83" s="14">
        <v>0</v>
      </c>
      <c r="G83" s="14">
        <f t="shared" ref="G83:G117" si="229">G46-1</f>
        <v>22001</v>
      </c>
      <c r="H83" s="14"/>
      <c r="I83" s="14">
        <v>3</v>
      </c>
      <c r="J83" s="14">
        <v>141019</v>
      </c>
      <c r="K83" s="14">
        <v>1</v>
      </c>
      <c r="L83" s="14">
        <f t="shared" ref="L83:L117" si="230">L46-1</f>
        <v>22001</v>
      </c>
      <c r="M83" s="14"/>
      <c r="N83" s="14">
        <v>3</v>
      </c>
      <c r="O83" s="14">
        <v>141018</v>
      </c>
      <c r="P83" s="14">
        <v>2</v>
      </c>
      <c r="Q83" s="14">
        <f t="shared" ref="Q83:Q117" si="231">Q46-1</f>
        <v>23001</v>
      </c>
      <c r="R83" s="14"/>
      <c r="S83" s="14">
        <v>3</v>
      </c>
      <c r="T83" s="14">
        <v>140111</v>
      </c>
      <c r="U83" s="14">
        <v>3</v>
      </c>
      <c r="V83" s="14">
        <f t="shared" ref="V83:V117" si="232">V46-1</f>
        <v>21001</v>
      </c>
      <c r="W83" s="14"/>
      <c r="X83" s="14">
        <v>3</v>
      </c>
      <c r="Y83" s="14">
        <v>140106</v>
      </c>
      <c r="Z83" s="14">
        <v>4</v>
      </c>
      <c r="AA83" s="14">
        <f t="shared" ref="AA83:AA117" si="233">AA46-1</f>
        <v>21001</v>
      </c>
      <c r="AB83" s="14"/>
      <c r="AC83" s="15" t="s">
        <v>679</v>
      </c>
      <c r="AD83" s="10" t="s">
        <v>645</v>
      </c>
      <c r="AE83" s="10" t="s">
        <v>663</v>
      </c>
      <c r="AF83" s="10" t="s">
        <v>647</v>
      </c>
      <c r="AG83" s="10" t="s">
        <v>680</v>
      </c>
      <c r="AH83" s="10" t="s">
        <v>649</v>
      </c>
      <c r="AI83" s="10" t="s">
        <v>681</v>
      </c>
      <c r="AJ83" s="10" t="s">
        <v>645</v>
      </c>
      <c r="AK83" s="10" t="s">
        <v>668</v>
      </c>
      <c r="AL83" s="10" t="s">
        <v>652</v>
      </c>
      <c r="AM83" s="10" t="s">
        <v>680</v>
      </c>
      <c r="AN83" s="10" t="s">
        <v>649</v>
      </c>
      <c r="AO83" s="10" t="s">
        <v>682</v>
      </c>
      <c r="AP83" s="10" t="s">
        <v>645</v>
      </c>
      <c r="AQ83" s="10" t="s">
        <v>659</v>
      </c>
      <c r="AR83" s="10" t="s">
        <v>656</v>
      </c>
      <c r="AS83" s="10" t="s">
        <v>683</v>
      </c>
      <c r="AT83" s="10" t="s">
        <v>649</v>
      </c>
      <c r="AU83" s="10" t="s">
        <v>684</v>
      </c>
      <c r="AV83" s="10" t="s">
        <v>645</v>
      </c>
      <c r="AW83" s="10" t="s">
        <v>685</v>
      </c>
      <c r="AX83" s="10" t="s">
        <v>660</v>
      </c>
      <c r="AY83" s="10" t="s">
        <v>686</v>
      </c>
      <c r="AZ83" s="10" t="s">
        <v>649</v>
      </c>
      <c r="BA83" s="10" t="s">
        <v>687</v>
      </c>
      <c r="BB83" s="10" t="s">
        <v>645</v>
      </c>
      <c r="BC83" s="10" t="s">
        <v>655</v>
      </c>
      <c r="BD83" s="10" t="s">
        <v>664</v>
      </c>
      <c r="BE83" s="10" t="s">
        <v>686</v>
      </c>
      <c r="BF83" s="10" t="s">
        <v>649</v>
      </c>
      <c r="BG83" s="10" t="s">
        <v>688</v>
      </c>
    </row>
    <row r="84" spans="1:59" x14ac:dyDescent="0.15">
      <c r="A84" s="10">
        <f t="shared" ref="A84:B84" si="234">A47</f>
        <v>3750</v>
      </c>
      <c r="B84" s="10">
        <f t="shared" si="234"/>
        <v>104</v>
      </c>
      <c r="C84" s="3" t="str">
        <f t="shared" si="227"/>
        <v>新手1075分2</v>
      </c>
      <c r="D84" s="14">
        <v>3</v>
      </c>
      <c r="E84" s="14">
        <v>140108</v>
      </c>
      <c r="F84" s="14">
        <v>0</v>
      </c>
      <c r="G84" s="14">
        <f t="shared" si="229"/>
        <v>22002</v>
      </c>
      <c r="H84" s="14"/>
      <c r="I84" s="14">
        <v>3</v>
      </c>
      <c r="J84" s="14">
        <v>140106</v>
      </c>
      <c r="K84" s="14">
        <v>1</v>
      </c>
      <c r="L84" s="14">
        <f t="shared" si="230"/>
        <v>22002</v>
      </c>
      <c r="M84" s="14"/>
      <c r="N84" s="14">
        <v>3</v>
      </c>
      <c r="O84" s="14">
        <v>141015</v>
      </c>
      <c r="P84" s="14">
        <v>2</v>
      </c>
      <c r="Q84" s="14">
        <f t="shared" si="231"/>
        <v>23002</v>
      </c>
      <c r="R84" s="14"/>
      <c r="S84" s="14">
        <v>3</v>
      </c>
      <c r="T84" s="14">
        <v>140109</v>
      </c>
      <c r="U84" s="14">
        <v>3</v>
      </c>
      <c r="V84" s="14">
        <f t="shared" si="232"/>
        <v>21002</v>
      </c>
      <c r="W84" s="14"/>
      <c r="X84" s="14">
        <v>3</v>
      </c>
      <c r="Y84" s="14">
        <v>141003</v>
      </c>
      <c r="Z84" s="14">
        <v>4</v>
      </c>
      <c r="AA84" s="14">
        <f t="shared" si="233"/>
        <v>21002</v>
      </c>
      <c r="AB84" s="14"/>
      <c r="AC84" s="15" t="s">
        <v>689</v>
      </c>
      <c r="AD84" s="10" t="s">
        <v>645</v>
      </c>
      <c r="AE84" s="10" t="s">
        <v>646</v>
      </c>
      <c r="AF84" s="10" t="s">
        <v>647</v>
      </c>
      <c r="AG84" s="10" t="s">
        <v>690</v>
      </c>
      <c r="AH84" s="10" t="s">
        <v>649</v>
      </c>
      <c r="AI84" s="10" t="s">
        <v>691</v>
      </c>
      <c r="AJ84" s="10" t="s">
        <v>645</v>
      </c>
      <c r="AK84" s="10" t="s">
        <v>655</v>
      </c>
      <c r="AL84" s="10" t="s">
        <v>652</v>
      </c>
      <c r="AM84" s="10" t="s">
        <v>690</v>
      </c>
      <c r="AN84" s="10" t="s">
        <v>649</v>
      </c>
      <c r="AO84" s="10" t="s">
        <v>692</v>
      </c>
      <c r="AP84" s="10" t="s">
        <v>645</v>
      </c>
      <c r="AQ84" s="10" t="s">
        <v>663</v>
      </c>
      <c r="AR84" s="10" t="s">
        <v>656</v>
      </c>
      <c r="AS84" s="10" t="s">
        <v>693</v>
      </c>
      <c r="AT84" s="10" t="s">
        <v>649</v>
      </c>
      <c r="AU84" s="10" t="s">
        <v>694</v>
      </c>
      <c r="AV84" s="10" t="s">
        <v>645</v>
      </c>
      <c r="AW84" s="10" t="s">
        <v>671</v>
      </c>
      <c r="AX84" s="10" t="s">
        <v>660</v>
      </c>
      <c r="AY84" s="10" t="s">
        <v>695</v>
      </c>
      <c r="AZ84" s="10" t="s">
        <v>649</v>
      </c>
      <c r="BA84" s="10" t="s">
        <v>696</v>
      </c>
      <c r="BB84" s="10" t="s">
        <v>645</v>
      </c>
      <c r="BC84" s="10" t="s">
        <v>697</v>
      </c>
      <c r="BD84" s="10" t="s">
        <v>664</v>
      </c>
      <c r="BE84" s="10" t="s">
        <v>695</v>
      </c>
      <c r="BF84" s="10" t="s">
        <v>649</v>
      </c>
      <c r="BG84" s="10" t="s">
        <v>698</v>
      </c>
    </row>
    <row r="85" spans="1:59" x14ac:dyDescent="0.15">
      <c r="A85" s="10">
        <f t="shared" ref="A85:B85" si="235">A48</f>
        <v>4000</v>
      </c>
      <c r="B85" s="10">
        <f t="shared" si="235"/>
        <v>105</v>
      </c>
      <c r="C85" s="3" t="str">
        <f t="shared" si="227"/>
        <v>新手1150分2</v>
      </c>
      <c r="D85" s="14">
        <v>3</v>
      </c>
      <c r="E85" s="14">
        <v>141019</v>
      </c>
      <c r="F85" s="14">
        <v>0</v>
      </c>
      <c r="G85" s="14">
        <f t="shared" si="229"/>
        <v>22003</v>
      </c>
      <c r="H85" s="14"/>
      <c r="I85" s="14">
        <v>3</v>
      </c>
      <c r="J85" s="14">
        <v>140109</v>
      </c>
      <c r="K85" s="14">
        <v>1</v>
      </c>
      <c r="L85" s="14">
        <f t="shared" si="230"/>
        <v>22003</v>
      </c>
      <c r="M85" s="14"/>
      <c r="N85" s="14">
        <v>3</v>
      </c>
      <c r="O85" s="14">
        <v>141018</v>
      </c>
      <c r="P85" s="14">
        <v>2</v>
      </c>
      <c r="Q85" s="14">
        <f t="shared" si="231"/>
        <v>23003</v>
      </c>
      <c r="R85" s="14"/>
      <c r="S85" s="14">
        <v>3</v>
      </c>
      <c r="T85" s="14">
        <v>140111</v>
      </c>
      <c r="U85" s="14">
        <v>3</v>
      </c>
      <c r="V85" s="14">
        <f t="shared" si="232"/>
        <v>21003</v>
      </c>
      <c r="W85" s="14"/>
      <c r="X85" s="14">
        <v>3</v>
      </c>
      <c r="Y85" s="14">
        <v>141003</v>
      </c>
      <c r="Z85" s="14">
        <v>4</v>
      </c>
      <c r="AA85" s="14">
        <f t="shared" si="233"/>
        <v>21003</v>
      </c>
      <c r="AB85" s="14"/>
      <c r="AC85" s="15" t="s">
        <v>699</v>
      </c>
      <c r="AD85" s="10" t="s">
        <v>645</v>
      </c>
      <c r="AE85" s="10" t="s">
        <v>668</v>
      </c>
      <c r="AF85" s="10" t="s">
        <v>647</v>
      </c>
      <c r="AG85" s="10" t="s">
        <v>700</v>
      </c>
      <c r="AH85" s="10" t="s">
        <v>649</v>
      </c>
      <c r="AI85" s="10" t="s">
        <v>701</v>
      </c>
      <c r="AJ85" s="10" t="s">
        <v>645</v>
      </c>
      <c r="AK85" s="10" t="s">
        <v>671</v>
      </c>
      <c r="AL85" s="10" t="s">
        <v>652</v>
      </c>
      <c r="AM85" s="10" t="s">
        <v>700</v>
      </c>
      <c r="AN85" s="10" t="s">
        <v>649</v>
      </c>
      <c r="AO85" s="10" t="s">
        <v>702</v>
      </c>
      <c r="AP85" s="10" t="s">
        <v>645</v>
      </c>
      <c r="AQ85" s="10" t="s">
        <v>659</v>
      </c>
      <c r="AR85" s="10" t="s">
        <v>656</v>
      </c>
      <c r="AS85" s="10" t="s">
        <v>703</v>
      </c>
      <c r="AT85" s="10" t="s">
        <v>649</v>
      </c>
      <c r="AU85" s="10" t="s">
        <v>704</v>
      </c>
      <c r="AV85" s="10" t="s">
        <v>645</v>
      </c>
      <c r="AW85" s="10" t="s">
        <v>685</v>
      </c>
      <c r="AX85" s="10" t="s">
        <v>660</v>
      </c>
      <c r="AY85" s="10" t="s">
        <v>705</v>
      </c>
      <c r="AZ85" s="10" t="s">
        <v>649</v>
      </c>
      <c r="BA85" s="10" t="s">
        <v>706</v>
      </c>
      <c r="BB85" s="10" t="s">
        <v>645</v>
      </c>
      <c r="BC85" s="10" t="s">
        <v>697</v>
      </c>
      <c r="BD85" s="10" t="s">
        <v>664</v>
      </c>
      <c r="BE85" s="10" t="s">
        <v>705</v>
      </c>
      <c r="BF85" s="10" t="s">
        <v>649</v>
      </c>
      <c r="BG85" s="10" t="s">
        <v>707</v>
      </c>
    </row>
    <row r="86" spans="1:59" x14ac:dyDescent="0.15">
      <c r="A86" s="10">
        <f t="shared" ref="A86:B86" si="236">A49</f>
        <v>4250</v>
      </c>
      <c r="B86" s="10">
        <f t="shared" si="236"/>
        <v>106</v>
      </c>
      <c r="C86" s="3" t="str">
        <f t="shared" si="227"/>
        <v>新手1225分2</v>
      </c>
      <c r="D86" s="14">
        <v>3</v>
      </c>
      <c r="E86" s="14">
        <v>140111</v>
      </c>
      <c r="F86" s="14">
        <v>0</v>
      </c>
      <c r="G86" s="14">
        <f t="shared" si="229"/>
        <v>22004</v>
      </c>
      <c r="H86" s="14"/>
      <c r="I86" s="14">
        <v>3</v>
      </c>
      <c r="J86" s="14">
        <v>141003</v>
      </c>
      <c r="K86" s="14">
        <v>1</v>
      </c>
      <c r="L86" s="14">
        <f t="shared" si="230"/>
        <v>22004</v>
      </c>
      <c r="M86" s="14"/>
      <c r="N86" s="14">
        <v>3</v>
      </c>
      <c r="O86" s="14">
        <v>141008</v>
      </c>
      <c r="P86" s="14">
        <v>2</v>
      </c>
      <c r="Q86" s="14">
        <f t="shared" si="231"/>
        <v>23004</v>
      </c>
      <c r="R86" s="14"/>
      <c r="S86" s="14">
        <v>3</v>
      </c>
      <c r="T86" s="14">
        <v>140106</v>
      </c>
      <c r="U86" s="14">
        <v>3</v>
      </c>
      <c r="V86" s="14">
        <f t="shared" si="232"/>
        <v>21004</v>
      </c>
      <c r="W86" s="14"/>
      <c r="X86" s="14">
        <v>3</v>
      </c>
      <c r="Y86" s="14">
        <v>141018</v>
      </c>
      <c r="Z86" s="14">
        <v>4</v>
      </c>
      <c r="AA86" s="14">
        <f t="shared" si="233"/>
        <v>21004</v>
      </c>
      <c r="AB86" s="14"/>
      <c r="AC86" s="15" t="s">
        <v>708</v>
      </c>
      <c r="AD86" s="10" t="s">
        <v>645</v>
      </c>
      <c r="AE86" s="10" t="s">
        <v>685</v>
      </c>
      <c r="AF86" s="10" t="s">
        <v>647</v>
      </c>
      <c r="AG86" s="10" t="s">
        <v>709</v>
      </c>
      <c r="AH86" s="10" t="s">
        <v>649</v>
      </c>
      <c r="AI86" s="10" t="s">
        <v>710</v>
      </c>
      <c r="AJ86" s="10" t="s">
        <v>645</v>
      </c>
      <c r="AK86" s="10" t="s">
        <v>697</v>
      </c>
      <c r="AL86" s="10" t="s">
        <v>652</v>
      </c>
      <c r="AM86" s="10" t="s">
        <v>709</v>
      </c>
      <c r="AN86" s="10" t="s">
        <v>649</v>
      </c>
      <c r="AO86" s="10" t="s">
        <v>711</v>
      </c>
      <c r="AP86" s="10" t="s">
        <v>645</v>
      </c>
      <c r="AQ86" s="10" t="s">
        <v>675</v>
      </c>
      <c r="AR86" s="10" t="s">
        <v>656</v>
      </c>
      <c r="AS86" s="10" t="s">
        <v>712</v>
      </c>
      <c r="AT86" s="10" t="s">
        <v>649</v>
      </c>
      <c r="AU86" s="10" t="s">
        <v>713</v>
      </c>
      <c r="AV86" s="10" t="s">
        <v>645</v>
      </c>
      <c r="AW86" s="10" t="s">
        <v>655</v>
      </c>
      <c r="AX86" s="10" t="s">
        <v>660</v>
      </c>
      <c r="AY86" s="10" t="s">
        <v>714</v>
      </c>
      <c r="AZ86" s="10" t="s">
        <v>649</v>
      </c>
      <c r="BA86" s="10" t="s">
        <v>715</v>
      </c>
      <c r="BB86" s="10" t="s">
        <v>645</v>
      </c>
      <c r="BC86" s="10" t="s">
        <v>659</v>
      </c>
      <c r="BD86" s="10" t="s">
        <v>664</v>
      </c>
      <c r="BE86" s="10" t="s">
        <v>714</v>
      </c>
      <c r="BF86" s="10" t="s">
        <v>649</v>
      </c>
      <c r="BG86" s="10" t="s">
        <v>716</v>
      </c>
    </row>
    <row r="87" spans="1:59" x14ac:dyDescent="0.15">
      <c r="A87" s="10">
        <f t="shared" ref="A87:B87" si="237">A50</f>
        <v>4500</v>
      </c>
      <c r="B87" s="10">
        <f t="shared" si="237"/>
        <v>201</v>
      </c>
      <c r="C87" s="3" t="str">
        <f t="shared" si="227"/>
        <v>新手1300分2</v>
      </c>
      <c r="D87" s="14">
        <v>3</v>
      </c>
      <c r="E87" s="14">
        <v>140108</v>
      </c>
      <c r="F87" s="14">
        <v>0</v>
      </c>
      <c r="G87" s="14">
        <f t="shared" si="229"/>
        <v>22005</v>
      </c>
      <c r="H87" s="14"/>
      <c r="I87" s="14">
        <v>3</v>
      </c>
      <c r="J87" s="14">
        <v>140101</v>
      </c>
      <c r="K87" s="14">
        <v>1</v>
      </c>
      <c r="L87" s="14">
        <f t="shared" si="230"/>
        <v>22005</v>
      </c>
      <c r="M87" s="14"/>
      <c r="N87" s="14">
        <v>3</v>
      </c>
      <c r="O87" s="14">
        <v>141018</v>
      </c>
      <c r="P87" s="14">
        <v>2</v>
      </c>
      <c r="Q87" s="14">
        <f t="shared" si="231"/>
        <v>23005</v>
      </c>
      <c r="R87" s="14"/>
      <c r="S87" s="14">
        <v>3</v>
      </c>
      <c r="T87" s="14">
        <v>140109</v>
      </c>
      <c r="U87" s="14">
        <v>3</v>
      </c>
      <c r="V87" s="14">
        <f t="shared" si="232"/>
        <v>21005</v>
      </c>
      <c r="W87" s="14"/>
      <c r="X87" s="14">
        <v>3</v>
      </c>
      <c r="Y87" s="14">
        <v>141008</v>
      </c>
      <c r="Z87" s="14">
        <v>4</v>
      </c>
      <c r="AA87" s="14">
        <f t="shared" si="233"/>
        <v>21005</v>
      </c>
      <c r="AB87" s="14"/>
      <c r="AC87" s="15" t="s">
        <v>717</v>
      </c>
      <c r="AD87" s="10" t="s">
        <v>645</v>
      </c>
      <c r="AE87" s="10" t="s">
        <v>646</v>
      </c>
      <c r="AF87" s="10" t="s">
        <v>647</v>
      </c>
      <c r="AG87" s="10" t="s">
        <v>718</v>
      </c>
      <c r="AH87" s="10" t="s">
        <v>649</v>
      </c>
      <c r="AI87" s="10" t="s">
        <v>719</v>
      </c>
      <c r="AJ87" s="10" t="s">
        <v>645</v>
      </c>
      <c r="AK87" s="10" t="s">
        <v>651</v>
      </c>
      <c r="AL87" s="10" t="s">
        <v>652</v>
      </c>
      <c r="AM87" s="10" t="s">
        <v>718</v>
      </c>
      <c r="AN87" s="10" t="s">
        <v>649</v>
      </c>
      <c r="AO87" s="10" t="s">
        <v>720</v>
      </c>
      <c r="AP87" s="10" t="s">
        <v>645</v>
      </c>
      <c r="AQ87" s="10" t="s">
        <v>659</v>
      </c>
      <c r="AR87" s="10" t="s">
        <v>656</v>
      </c>
      <c r="AS87" s="10" t="s">
        <v>721</v>
      </c>
      <c r="AT87" s="10" t="s">
        <v>649</v>
      </c>
      <c r="AU87" s="10" t="s">
        <v>722</v>
      </c>
      <c r="AV87" s="10" t="s">
        <v>645</v>
      </c>
      <c r="AW87" s="10" t="s">
        <v>671</v>
      </c>
      <c r="AX87" s="10" t="s">
        <v>660</v>
      </c>
      <c r="AY87" s="10" t="s">
        <v>723</v>
      </c>
      <c r="AZ87" s="10" t="s">
        <v>649</v>
      </c>
      <c r="BA87" s="10" t="s">
        <v>724</v>
      </c>
      <c r="BB87" s="10" t="s">
        <v>645</v>
      </c>
      <c r="BC87" s="10" t="s">
        <v>675</v>
      </c>
      <c r="BD87" s="10" t="s">
        <v>664</v>
      </c>
      <c r="BE87" s="10" t="s">
        <v>723</v>
      </c>
      <c r="BF87" s="10" t="s">
        <v>649</v>
      </c>
      <c r="BG87" s="10" t="s">
        <v>725</v>
      </c>
    </row>
    <row r="88" spans="1:59" x14ac:dyDescent="0.15">
      <c r="A88" s="10">
        <f t="shared" ref="A88:B88" si="238">A51</f>
        <v>4750</v>
      </c>
      <c r="B88" s="10">
        <f t="shared" si="238"/>
        <v>202</v>
      </c>
      <c r="C88" s="3" t="str">
        <f t="shared" si="227"/>
        <v>新手1375分2</v>
      </c>
      <c r="D88" s="14">
        <v>3</v>
      </c>
      <c r="E88" s="14">
        <v>141019</v>
      </c>
      <c r="F88" s="14">
        <v>0</v>
      </c>
      <c r="G88" s="14">
        <f t="shared" si="229"/>
        <v>22006</v>
      </c>
      <c r="H88" s="14"/>
      <c r="I88" s="14">
        <v>3</v>
      </c>
      <c r="J88" s="14">
        <v>141003</v>
      </c>
      <c r="K88" s="14">
        <v>1</v>
      </c>
      <c r="L88" s="14">
        <f t="shared" si="230"/>
        <v>22006</v>
      </c>
      <c r="M88" s="14"/>
      <c r="N88" s="14">
        <v>3</v>
      </c>
      <c r="O88" s="14">
        <v>140111</v>
      </c>
      <c r="P88" s="14">
        <v>2</v>
      </c>
      <c r="Q88" s="14">
        <f t="shared" si="231"/>
        <v>23006</v>
      </c>
      <c r="R88" s="14"/>
      <c r="S88" s="14">
        <v>3</v>
      </c>
      <c r="T88" s="14">
        <v>141015</v>
      </c>
      <c r="U88" s="14">
        <v>3</v>
      </c>
      <c r="V88" s="14">
        <f t="shared" si="232"/>
        <v>21006</v>
      </c>
      <c r="W88" s="14"/>
      <c r="X88" s="14">
        <v>3</v>
      </c>
      <c r="Y88" s="14">
        <v>140106</v>
      </c>
      <c r="Z88" s="14">
        <v>4</v>
      </c>
      <c r="AA88" s="14">
        <f t="shared" si="233"/>
        <v>21006</v>
      </c>
      <c r="AB88" s="14"/>
      <c r="AC88" s="15" t="s">
        <v>726</v>
      </c>
      <c r="AD88" s="10" t="s">
        <v>645</v>
      </c>
      <c r="AE88" s="10" t="s">
        <v>668</v>
      </c>
      <c r="AF88" s="10" t="s">
        <v>647</v>
      </c>
      <c r="AG88" s="10" t="s">
        <v>727</v>
      </c>
      <c r="AH88" s="10" t="s">
        <v>649</v>
      </c>
      <c r="AI88" s="10" t="s">
        <v>728</v>
      </c>
      <c r="AJ88" s="10" t="s">
        <v>645</v>
      </c>
      <c r="AK88" s="10" t="s">
        <v>697</v>
      </c>
      <c r="AL88" s="10" t="s">
        <v>652</v>
      </c>
      <c r="AM88" s="10" t="s">
        <v>727</v>
      </c>
      <c r="AN88" s="10" t="s">
        <v>649</v>
      </c>
      <c r="AO88" s="10" t="s">
        <v>729</v>
      </c>
      <c r="AP88" s="10" t="s">
        <v>645</v>
      </c>
      <c r="AQ88" s="10" t="s">
        <v>685</v>
      </c>
      <c r="AR88" s="10" t="s">
        <v>656</v>
      </c>
      <c r="AS88" s="10" t="s">
        <v>730</v>
      </c>
      <c r="AT88" s="10" t="s">
        <v>649</v>
      </c>
      <c r="AU88" s="10" t="s">
        <v>731</v>
      </c>
      <c r="AV88" s="10" t="s">
        <v>645</v>
      </c>
      <c r="AW88" s="10" t="s">
        <v>663</v>
      </c>
      <c r="AX88" s="10" t="s">
        <v>660</v>
      </c>
      <c r="AY88" s="10" t="s">
        <v>732</v>
      </c>
      <c r="AZ88" s="10" t="s">
        <v>649</v>
      </c>
      <c r="BA88" s="10" t="s">
        <v>733</v>
      </c>
      <c r="BB88" s="10" t="s">
        <v>645</v>
      </c>
      <c r="BC88" s="10" t="s">
        <v>655</v>
      </c>
      <c r="BD88" s="10" t="s">
        <v>664</v>
      </c>
      <c r="BE88" s="10" t="s">
        <v>732</v>
      </c>
      <c r="BF88" s="10" t="s">
        <v>649</v>
      </c>
      <c r="BG88" s="10" t="s">
        <v>734</v>
      </c>
    </row>
    <row r="89" spans="1:59" x14ac:dyDescent="0.15">
      <c r="A89" s="10">
        <f t="shared" ref="A89:B89" si="239">A52</f>
        <v>5000</v>
      </c>
      <c r="B89" s="10">
        <f t="shared" si="239"/>
        <v>203</v>
      </c>
      <c r="C89" s="3" t="str">
        <f t="shared" si="227"/>
        <v>新手1450分2</v>
      </c>
      <c r="D89" s="14">
        <v>3</v>
      </c>
      <c r="E89" s="14">
        <v>140108</v>
      </c>
      <c r="F89" s="14">
        <v>0</v>
      </c>
      <c r="G89" s="14">
        <f t="shared" si="229"/>
        <v>22007</v>
      </c>
      <c r="H89" s="14"/>
      <c r="I89" s="14">
        <v>3</v>
      </c>
      <c r="J89" s="14">
        <v>140101</v>
      </c>
      <c r="K89" s="14">
        <v>1</v>
      </c>
      <c r="L89" s="14">
        <f t="shared" si="230"/>
        <v>22007</v>
      </c>
      <c r="M89" s="14"/>
      <c r="N89" s="14">
        <v>3</v>
      </c>
      <c r="O89" s="14">
        <v>140111</v>
      </c>
      <c r="P89" s="14">
        <v>2</v>
      </c>
      <c r="Q89" s="14">
        <f t="shared" si="231"/>
        <v>23007</v>
      </c>
      <c r="R89" s="14"/>
      <c r="S89" s="14">
        <v>3</v>
      </c>
      <c r="T89" s="14">
        <v>141015</v>
      </c>
      <c r="U89" s="14">
        <v>3</v>
      </c>
      <c r="V89" s="14">
        <f t="shared" si="232"/>
        <v>21007</v>
      </c>
      <c r="W89" s="14"/>
      <c r="X89" s="14">
        <v>3</v>
      </c>
      <c r="Y89" s="14">
        <v>140106</v>
      </c>
      <c r="Z89" s="14">
        <v>4</v>
      </c>
      <c r="AA89" s="14">
        <f t="shared" si="233"/>
        <v>21007</v>
      </c>
      <c r="AB89" s="14"/>
      <c r="AC89" s="15" t="s">
        <v>735</v>
      </c>
      <c r="AD89" s="10" t="s">
        <v>645</v>
      </c>
      <c r="AE89" s="10" t="s">
        <v>646</v>
      </c>
      <c r="AF89" s="10" t="s">
        <v>647</v>
      </c>
      <c r="AG89" s="10" t="s">
        <v>736</v>
      </c>
      <c r="AH89" s="10" t="s">
        <v>649</v>
      </c>
      <c r="AI89" s="10" t="s">
        <v>737</v>
      </c>
      <c r="AJ89" s="10" t="s">
        <v>645</v>
      </c>
      <c r="AK89" s="10" t="s">
        <v>651</v>
      </c>
      <c r="AL89" s="10" t="s">
        <v>652</v>
      </c>
      <c r="AM89" s="10" t="s">
        <v>736</v>
      </c>
      <c r="AN89" s="10" t="s">
        <v>649</v>
      </c>
      <c r="AO89" s="10" t="s">
        <v>738</v>
      </c>
      <c r="AP89" s="10" t="s">
        <v>645</v>
      </c>
      <c r="AQ89" s="10" t="s">
        <v>685</v>
      </c>
      <c r="AR89" s="10" t="s">
        <v>656</v>
      </c>
      <c r="AS89" s="10" t="s">
        <v>739</v>
      </c>
      <c r="AT89" s="10" t="s">
        <v>649</v>
      </c>
      <c r="AU89" s="10" t="s">
        <v>740</v>
      </c>
      <c r="AV89" s="10" t="s">
        <v>645</v>
      </c>
      <c r="AW89" s="10" t="s">
        <v>663</v>
      </c>
      <c r="AX89" s="10" t="s">
        <v>660</v>
      </c>
      <c r="AY89" s="10" t="s">
        <v>741</v>
      </c>
      <c r="AZ89" s="10" t="s">
        <v>649</v>
      </c>
      <c r="BA89" s="10" t="s">
        <v>742</v>
      </c>
      <c r="BB89" s="10" t="s">
        <v>645</v>
      </c>
      <c r="BC89" s="10" t="s">
        <v>655</v>
      </c>
      <c r="BD89" s="10" t="s">
        <v>664</v>
      </c>
      <c r="BE89" s="10" t="s">
        <v>741</v>
      </c>
      <c r="BF89" s="10" t="s">
        <v>649</v>
      </c>
      <c r="BG89" s="10" t="s">
        <v>743</v>
      </c>
    </row>
    <row r="90" spans="1:59" x14ac:dyDescent="0.15">
      <c r="A90" s="10">
        <f t="shared" ref="A90:B90" si="240">A53</f>
        <v>5500</v>
      </c>
      <c r="B90" s="10">
        <f t="shared" si="240"/>
        <v>204</v>
      </c>
      <c r="C90" s="3" t="str">
        <f t="shared" si="227"/>
        <v>新手1500分2</v>
      </c>
      <c r="D90" s="14">
        <v>3</v>
      </c>
      <c r="E90" s="14">
        <v>141019</v>
      </c>
      <c r="F90" s="14">
        <v>0</v>
      </c>
      <c r="G90" s="14">
        <f t="shared" si="229"/>
        <v>22008</v>
      </c>
      <c r="H90" s="14"/>
      <c r="I90" s="14">
        <v>3</v>
      </c>
      <c r="J90" s="14">
        <v>141003</v>
      </c>
      <c r="K90" s="14">
        <v>1</v>
      </c>
      <c r="L90" s="14">
        <f t="shared" si="230"/>
        <v>22008</v>
      </c>
      <c r="M90" s="14"/>
      <c r="N90" s="14">
        <v>3</v>
      </c>
      <c r="O90" s="14">
        <v>141018</v>
      </c>
      <c r="P90" s="14">
        <v>2</v>
      </c>
      <c r="Q90" s="14">
        <f t="shared" si="231"/>
        <v>23008</v>
      </c>
      <c r="R90" s="14"/>
      <c r="S90" s="14">
        <v>3</v>
      </c>
      <c r="T90" s="14">
        <v>140109</v>
      </c>
      <c r="U90" s="14">
        <v>3</v>
      </c>
      <c r="V90" s="14">
        <f t="shared" si="232"/>
        <v>21008</v>
      </c>
      <c r="W90" s="14"/>
      <c r="X90" s="14">
        <v>3</v>
      </c>
      <c r="Y90" s="14">
        <v>141008</v>
      </c>
      <c r="Z90" s="14">
        <v>4</v>
      </c>
      <c r="AA90" s="14">
        <f t="shared" si="233"/>
        <v>21008</v>
      </c>
      <c r="AB90" s="14"/>
      <c r="AC90" s="15" t="s">
        <v>744</v>
      </c>
      <c r="AD90" s="10" t="s">
        <v>645</v>
      </c>
      <c r="AE90" s="10" t="s">
        <v>668</v>
      </c>
      <c r="AF90" s="10" t="s">
        <v>647</v>
      </c>
      <c r="AG90" s="10" t="s">
        <v>745</v>
      </c>
      <c r="AH90" s="10" t="s">
        <v>649</v>
      </c>
      <c r="AI90" s="10" t="s">
        <v>746</v>
      </c>
      <c r="AJ90" s="10" t="s">
        <v>645</v>
      </c>
      <c r="AK90" s="10" t="s">
        <v>697</v>
      </c>
      <c r="AL90" s="10" t="s">
        <v>652</v>
      </c>
      <c r="AM90" s="10" t="s">
        <v>745</v>
      </c>
      <c r="AN90" s="10" t="s">
        <v>649</v>
      </c>
      <c r="AO90" s="10" t="s">
        <v>747</v>
      </c>
      <c r="AP90" s="10" t="s">
        <v>645</v>
      </c>
      <c r="AQ90" s="10" t="s">
        <v>659</v>
      </c>
      <c r="AR90" s="10" t="s">
        <v>656</v>
      </c>
      <c r="AS90" s="10" t="s">
        <v>748</v>
      </c>
      <c r="AT90" s="10" t="s">
        <v>649</v>
      </c>
      <c r="AU90" s="10" t="s">
        <v>749</v>
      </c>
      <c r="AV90" s="10" t="s">
        <v>645</v>
      </c>
      <c r="AW90" s="10" t="s">
        <v>671</v>
      </c>
      <c r="AX90" s="10" t="s">
        <v>660</v>
      </c>
      <c r="AY90" s="10" t="s">
        <v>750</v>
      </c>
      <c r="AZ90" s="10" t="s">
        <v>649</v>
      </c>
      <c r="BA90" s="10" t="s">
        <v>751</v>
      </c>
      <c r="BB90" s="10" t="s">
        <v>645</v>
      </c>
      <c r="BC90" s="10" t="s">
        <v>675</v>
      </c>
      <c r="BD90" s="10" t="s">
        <v>664</v>
      </c>
      <c r="BE90" s="10" t="s">
        <v>750</v>
      </c>
      <c r="BF90" s="10" t="s">
        <v>649</v>
      </c>
      <c r="BG90" s="10" t="s">
        <v>752</v>
      </c>
    </row>
    <row r="91" spans="1:59" x14ac:dyDescent="0.15">
      <c r="A91" s="10">
        <f t="shared" ref="A91:B91" si="241">A54</f>
        <v>6000</v>
      </c>
      <c r="B91" s="10">
        <f t="shared" si="241"/>
        <v>205</v>
      </c>
      <c r="C91" s="3" t="str">
        <f t="shared" si="227"/>
        <v>新手1550分2</v>
      </c>
      <c r="D91" s="14">
        <v>3</v>
      </c>
      <c r="E91" s="14">
        <v>140111</v>
      </c>
      <c r="F91" s="14">
        <v>0</v>
      </c>
      <c r="G91" s="14">
        <f t="shared" si="229"/>
        <v>22009</v>
      </c>
      <c r="H91" s="14"/>
      <c r="I91" s="14">
        <v>3</v>
      </c>
      <c r="J91" s="14">
        <v>141015</v>
      </c>
      <c r="K91" s="14">
        <v>1</v>
      </c>
      <c r="L91" s="14">
        <f t="shared" si="230"/>
        <v>22009</v>
      </c>
      <c r="M91" s="14"/>
      <c r="N91" s="14">
        <v>3</v>
      </c>
      <c r="O91" s="14">
        <v>141018</v>
      </c>
      <c r="P91" s="14">
        <v>2</v>
      </c>
      <c r="Q91" s="14">
        <f t="shared" si="231"/>
        <v>23009</v>
      </c>
      <c r="R91" s="14"/>
      <c r="S91" s="14">
        <v>3</v>
      </c>
      <c r="T91" s="14">
        <v>140109</v>
      </c>
      <c r="U91" s="14">
        <v>3</v>
      </c>
      <c r="V91" s="14">
        <f t="shared" si="232"/>
        <v>21009</v>
      </c>
      <c r="W91" s="14"/>
      <c r="X91" s="14">
        <v>3</v>
      </c>
      <c r="Y91" s="14">
        <v>141008</v>
      </c>
      <c r="Z91" s="14">
        <v>4</v>
      </c>
      <c r="AA91" s="14">
        <f t="shared" si="233"/>
        <v>21009</v>
      </c>
      <c r="AB91" s="14"/>
      <c r="AC91" s="15" t="s">
        <v>753</v>
      </c>
      <c r="AD91" s="10" t="s">
        <v>645</v>
      </c>
      <c r="AE91" s="10" t="s">
        <v>685</v>
      </c>
      <c r="AF91" s="10" t="s">
        <v>647</v>
      </c>
      <c r="AG91" s="10" t="s">
        <v>754</v>
      </c>
      <c r="AH91" s="10" t="s">
        <v>649</v>
      </c>
      <c r="AI91" s="10" t="s">
        <v>755</v>
      </c>
      <c r="AJ91" s="10" t="s">
        <v>645</v>
      </c>
      <c r="AK91" s="10" t="s">
        <v>663</v>
      </c>
      <c r="AL91" s="10" t="s">
        <v>652</v>
      </c>
      <c r="AM91" s="10" t="s">
        <v>754</v>
      </c>
      <c r="AN91" s="10" t="s">
        <v>649</v>
      </c>
      <c r="AO91" s="10" t="s">
        <v>756</v>
      </c>
      <c r="AP91" s="10" t="s">
        <v>645</v>
      </c>
      <c r="AQ91" s="10" t="s">
        <v>659</v>
      </c>
      <c r="AR91" s="10" t="s">
        <v>656</v>
      </c>
      <c r="AS91" s="10" t="s">
        <v>757</v>
      </c>
      <c r="AT91" s="10" t="s">
        <v>649</v>
      </c>
      <c r="AU91" s="10" t="s">
        <v>758</v>
      </c>
      <c r="AV91" s="10" t="s">
        <v>645</v>
      </c>
      <c r="AW91" s="10" t="s">
        <v>671</v>
      </c>
      <c r="AX91" s="10" t="s">
        <v>660</v>
      </c>
      <c r="AY91" s="10" t="s">
        <v>759</v>
      </c>
      <c r="AZ91" s="10" t="s">
        <v>649</v>
      </c>
      <c r="BA91" s="10" t="s">
        <v>760</v>
      </c>
      <c r="BB91" s="10" t="s">
        <v>645</v>
      </c>
      <c r="BC91" s="10" t="s">
        <v>675</v>
      </c>
      <c r="BD91" s="10" t="s">
        <v>664</v>
      </c>
      <c r="BE91" s="10" t="s">
        <v>759</v>
      </c>
      <c r="BF91" s="10" t="s">
        <v>649</v>
      </c>
      <c r="BG91" s="10" t="s">
        <v>761</v>
      </c>
    </row>
    <row r="92" spans="1:59" x14ac:dyDescent="0.15">
      <c r="A92" s="10">
        <f t="shared" ref="A92:B92" si="242">A55</f>
        <v>7500</v>
      </c>
      <c r="B92" s="10">
        <f t="shared" si="242"/>
        <v>206</v>
      </c>
      <c r="C92" s="3" t="str">
        <f t="shared" si="227"/>
        <v>新手1600分2</v>
      </c>
      <c r="D92" s="14">
        <v>3</v>
      </c>
      <c r="E92" s="14">
        <v>141018</v>
      </c>
      <c r="F92" s="14">
        <v>0</v>
      </c>
      <c r="G92" s="14">
        <f t="shared" si="229"/>
        <v>22010</v>
      </c>
      <c r="H92" s="14"/>
      <c r="I92" s="14">
        <v>3</v>
      </c>
      <c r="J92" s="14">
        <v>140109</v>
      </c>
      <c r="K92" s="14">
        <v>1</v>
      </c>
      <c r="L92" s="14">
        <f t="shared" si="230"/>
        <v>22010</v>
      </c>
      <c r="M92" s="14"/>
      <c r="N92" s="14">
        <v>3</v>
      </c>
      <c r="O92" s="14">
        <v>140111</v>
      </c>
      <c r="P92" s="14">
        <v>2</v>
      </c>
      <c r="Q92" s="14">
        <f t="shared" si="231"/>
        <v>23010</v>
      </c>
      <c r="R92" s="14"/>
      <c r="S92" s="14">
        <v>3</v>
      </c>
      <c r="T92" s="14">
        <v>141015</v>
      </c>
      <c r="U92" s="14">
        <v>3</v>
      </c>
      <c r="V92" s="14">
        <f t="shared" si="232"/>
        <v>21010</v>
      </c>
      <c r="W92" s="14"/>
      <c r="X92" s="14">
        <v>3</v>
      </c>
      <c r="Y92" s="14">
        <v>140106</v>
      </c>
      <c r="Z92" s="14">
        <v>4</v>
      </c>
      <c r="AA92" s="14">
        <f t="shared" si="233"/>
        <v>21010</v>
      </c>
      <c r="AB92" s="14"/>
      <c r="AC92" s="15" t="s">
        <v>762</v>
      </c>
      <c r="AD92" s="10" t="s">
        <v>645</v>
      </c>
      <c r="AE92" s="10" t="s">
        <v>659</v>
      </c>
      <c r="AF92" s="10" t="s">
        <v>647</v>
      </c>
      <c r="AG92" s="10" t="s">
        <v>763</v>
      </c>
      <c r="AH92" s="10" t="s">
        <v>649</v>
      </c>
      <c r="AI92" s="10" t="s">
        <v>764</v>
      </c>
      <c r="AJ92" s="10" t="s">
        <v>645</v>
      </c>
      <c r="AK92" s="10" t="s">
        <v>671</v>
      </c>
      <c r="AL92" s="10" t="s">
        <v>652</v>
      </c>
      <c r="AM92" s="10" t="s">
        <v>763</v>
      </c>
      <c r="AN92" s="10" t="s">
        <v>649</v>
      </c>
      <c r="AO92" s="10" t="s">
        <v>765</v>
      </c>
      <c r="AP92" s="10" t="s">
        <v>645</v>
      </c>
      <c r="AQ92" s="10" t="s">
        <v>685</v>
      </c>
      <c r="AR92" s="10" t="s">
        <v>656</v>
      </c>
      <c r="AS92" s="10" t="s">
        <v>766</v>
      </c>
      <c r="AT92" s="10" t="s">
        <v>649</v>
      </c>
      <c r="AU92" s="10" t="s">
        <v>767</v>
      </c>
      <c r="AV92" s="10" t="s">
        <v>645</v>
      </c>
      <c r="AW92" s="10" t="s">
        <v>663</v>
      </c>
      <c r="AX92" s="10" t="s">
        <v>660</v>
      </c>
      <c r="AY92" s="10" t="s">
        <v>768</v>
      </c>
      <c r="AZ92" s="10" t="s">
        <v>649</v>
      </c>
      <c r="BA92" s="10" t="s">
        <v>769</v>
      </c>
      <c r="BB92" s="10" t="s">
        <v>645</v>
      </c>
      <c r="BC92" s="10" t="s">
        <v>655</v>
      </c>
      <c r="BD92" s="10" t="s">
        <v>664</v>
      </c>
      <c r="BE92" s="10" t="s">
        <v>768</v>
      </c>
      <c r="BF92" s="10" t="s">
        <v>649</v>
      </c>
      <c r="BG92" s="10" t="s">
        <v>770</v>
      </c>
    </row>
    <row r="93" spans="1:59" x14ac:dyDescent="0.15">
      <c r="A93" s="10">
        <f t="shared" ref="A93:B93" si="243">A56</f>
        <v>11250</v>
      </c>
      <c r="B93" s="10">
        <f t="shared" si="243"/>
        <v>207</v>
      </c>
      <c r="C93" s="3" t="str">
        <f t="shared" si="227"/>
        <v>新手1750分2</v>
      </c>
      <c r="D93" s="14">
        <v>3</v>
      </c>
      <c r="E93" s="14">
        <v>141019</v>
      </c>
      <c r="F93" s="14">
        <v>0</v>
      </c>
      <c r="G93" s="14">
        <f t="shared" si="229"/>
        <v>22011</v>
      </c>
      <c r="H93" s="14"/>
      <c r="I93" s="14">
        <v>3</v>
      </c>
      <c r="J93" s="14">
        <v>140101</v>
      </c>
      <c r="K93" s="14">
        <v>1</v>
      </c>
      <c r="L93" s="14">
        <f t="shared" si="230"/>
        <v>22011</v>
      </c>
      <c r="M93" s="14"/>
      <c r="N93" s="14">
        <v>3</v>
      </c>
      <c r="O93" s="14">
        <v>140111</v>
      </c>
      <c r="P93" s="14">
        <v>2</v>
      </c>
      <c r="Q93" s="14">
        <f t="shared" si="231"/>
        <v>23011</v>
      </c>
      <c r="R93" s="14"/>
      <c r="S93" s="14">
        <v>3</v>
      </c>
      <c r="T93" s="14">
        <v>141015</v>
      </c>
      <c r="U93" s="14">
        <v>3</v>
      </c>
      <c r="V93" s="14">
        <f t="shared" si="232"/>
        <v>21011</v>
      </c>
      <c r="W93" s="14"/>
      <c r="X93" s="14">
        <v>3</v>
      </c>
      <c r="Y93" s="14">
        <v>140106</v>
      </c>
      <c r="Z93" s="14">
        <v>4</v>
      </c>
      <c r="AA93" s="14">
        <f t="shared" si="233"/>
        <v>21011</v>
      </c>
      <c r="AB93" s="14"/>
      <c r="AC93" s="15" t="s">
        <v>771</v>
      </c>
      <c r="AD93" s="10" t="s">
        <v>645</v>
      </c>
      <c r="AE93" s="10" t="s">
        <v>668</v>
      </c>
      <c r="AF93" s="10" t="s">
        <v>647</v>
      </c>
      <c r="AG93" s="10" t="s">
        <v>772</v>
      </c>
      <c r="AH93" s="10" t="s">
        <v>649</v>
      </c>
      <c r="AI93" s="10" t="s">
        <v>773</v>
      </c>
      <c r="AJ93" s="10" t="s">
        <v>645</v>
      </c>
      <c r="AK93" s="10" t="s">
        <v>651</v>
      </c>
      <c r="AL93" s="10" t="s">
        <v>652</v>
      </c>
      <c r="AM93" s="10" t="s">
        <v>772</v>
      </c>
      <c r="AN93" s="10" t="s">
        <v>649</v>
      </c>
      <c r="AO93" s="10" t="s">
        <v>774</v>
      </c>
      <c r="AP93" s="10" t="s">
        <v>645</v>
      </c>
      <c r="AQ93" s="10" t="s">
        <v>685</v>
      </c>
      <c r="AR93" s="10" t="s">
        <v>656</v>
      </c>
      <c r="AS93" s="10" t="s">
        <v>775</v>
      </c>
      <c r="AT93" s="10" t="s">
        <v>649</v>
      </c>
      <c r="AU93" s="10" t="s">
        <v>776</v>
      </c>
      <c r="AV93" s="10" t="s">
        <v>645</v>
      </c>
      <c r="AW93" s="10" t="s">
        <v>663</v>
      </c>
      <c r="AX93" s="10" t="s">
        <v>660</v>
      </c>
      <c r="AY93" s="10" t="s">
        <v>777</v>
      </c>
      <c r="AZ93" s="10" t="s">
        <v>649</v>
      </c>
      <c r="BA93" s="10" t="s">
        <v>778</v>
      </c>
      <c r="BB93" s="10" t="s">
        <v>645</v>
      </c>
      <c r="BC93" s="10" t="s">
        <v>655</v>
      </c>
      <c r="BD93" s="10" t="s">
        <v>664</v>
      </c>
      <c r="BE93" s="10" t="s">
        <v>777</v>
      </c>
      <c r="BF93" s="10" t="s">
        <v>649</v>
      </c>
      <c r="BG93" s="10" t="s">
        <v>779</v>
      </c>
    </row>
    <row r="94" spans="1:59" x14ac:dyDescent="0.15">
      <c r="A94" s="10">
        <f t="shared" ref="A94:B94" si="244">A57</f>
        <v>22500</v>
      </c>
      <c r="B94" s="10">
        <f t="shared" si="244"/>
        <v>208</v>
      </c>
      <c r="C94" s="3" t="str">
        <f t="shared" si="227"/>
        <v>新手1900分2</v>
      </c>
      <c r="D94" s="14">
        <v>3</v>
      </c>
      <c r="E94" s="14">
        <v>140108</v>
      </c>
      <c r="F94" s="14">
        <v>0</v>
      </c>
      <c r="G94" s="14">
        <f t="shared" si="229"/>
        <v>22012</v>
      </c>
      <c r="H94" s="14"/>
      <c r="I94" s="14">
        <v>3</v>
      </c>
      <c r="J94" s="14">
        <v>141003</v>
      </c>
      <c r="K94" s="14">
        <v>1</v>
      </c>
      <c r="L94" s="14">
        <f t="shared" si="230"/>
        <v>22012</v>
      </c>
      <c r="M94" s="14"/>
      <c r="N94" s="14">
        <v>3</v>
      </c>
      <c r="O94" s="14">
        <v>141018</v>
      </c>
      <c r="P94" s="14">
        <v>2</v>
      </c>
      <c r="Q94" s="14">
        <f t="shared" si="231"/>
        <v>23012</v>
      </c>
      <c r="R94" s="14"/>
      <c r="S94" s="14">
        <v>3</v>
      </c>
      <c r="T94" s="14">
        <v>140109</v>
      </c>
      <c r="U94" s="14">
        <v>3</v>
      </c>
      <c r="V94" s="14">
        <f t="shared" si="232"/>
        <v>21012</v>
      </c>
      <c r="W94" s="14"/>
      <c r="X94" s="14">
        <v>3</v>
      </c>
      <c r="Y94" s="14">
        <v>141008</v>
      </c>
      <c r="Z94" s="14">
        <v>4</v>
      </c>
      <c r="AA94" s="14">
        <f t="shared" si="233"/>
        <v>21012</v>
      </c>
      <c r="AB94" s="14"/>
      <c r="AC94" s="15" t="s">
        <v>780</v>
      </c>
      <c r="AD94" s="10" t="s">
        <v>645</v>
      </c>
      <c r="AE94" s="10" t="s">
        <v>646</v>
      </c>
      <c r="AF94" s="10" t="s">
        <v>647</v>
      </c>
      <c r="AG94" s="10" t="s">
        <v>781</v>
      </c>
      <c r="AH94" s="10" t="s">
        <v>649</v>
      </c>
      <c r="AI94" s="10" t="s">
        <v>782</v>
      </c>
      <c r="AJ94" s="10" t="s">
        <v>645</v>
      </c>
      <c r="AK94" s="10" t="s">
        <v>697</v>
      </c>
      <c r="AL94" s="10" t="s">
        <v>652</v>
      </c>
      <c r="AM94" s="10" t="s">
        <v>781</v>
      </c>
      <c r="AN94" s="10" t="s">
        <v>649</v>
      </c>
      <c r="AO94" s="10" t="s">
        <v>783</v>
      </c>
      <c r="AP94" s="10" t="s">
        <v>645</v>
      </c>
      <c r="AQ94" s="10" t="s">
        <v>659</v>
      </c>
      <c r="AR94" s="10" t="s">
        <v>656</v>
      </c>
      <c r="AS94" s="10" t="s">
        <v>784</v>
      </c>
      <c r="AT94" s="10" t="s">
        <v>649</v>
      </c>
      <c r="AU94" s="10" t="s">
        <v>785</v>
      </c>
      <c r="AV94" s="10" t="s">
        <v>645</v>
      </c>
      <c r="AW94" s="10" t="s">
        <v>671</v>
      </c>
      <c r="AX94" s="10" t="s">
        <v>660</v>
      </c>
      <c r="AY94" s="10" t="s">
        <v>786</v>
      </c>
      <c r="AZ94" s="10" t="s">
        <v>649</v>
      </c>
      <c r="BA94" s="10" t="s">
        <v>787</v>
      </c>
      <c r="BB94" s="10" t="s">
        <v>645</v>
      </c>
      <c r="BC94" s="10" t="s">
        <v>675</v>
      </c>
      <c r="BD94" s="10" t="s">
        <v>664</v>
      </c>
      <c r="BE94" s="10" t="s">
        <v>786</v>
      </c>
      <c r="BF94" s="10" t="s">
        <v>649</v>
      </c>
      <c r="BG94" s="10" t="s">
        <v>788</v>
      </c>
    </row>
    <row r="95" spans="1:59" x14ac:dyDescent="0.15">
      <c r="A95" s="10">
        <f t="shared" ref="A95:B95" si="245">A58</f>
        <v>45000</v>
      </c>
      <c r="B95" s="10">
        <f t="shared" si="245"/>
        <v>301</v>
      </c>
      <c r="C95" s="3" t="str">
        <f t="shared" si="227"/>
        <v>新手2050分2</v>
      </c>
      <c r="D95" s="14">
        <v>3</v>
      </c>
      <c r="E95" s="14">
        <v>140104</v>
      </c>
      <c r="F95" s="14">
        <v>0</v>
      </c>
      <c r="G95" s="14">
        <f t="shared" si="229"/>
        <v>22013</v>
      </c>
      <c r="H95" s="14"/>
      <c r="I95" s="14">
        <v>3</v>
      </c>
      <c r="J95" s="14">
        <v>140101</v>
      </c>
      <c r="K95" s="14">
        <v>1</v>
      </c>
      <c r="L95" s="14">
        <f t="shared" si="230"/>
        <v>22013</v>
      </c>
      <c r="M95" s="14"/>
      <c r="N95" s="14">
        <v>3</v>
      </c>
      <c r="O95" s="14">
        <v>141003</v>
      </c>
      <c r="P95" s="14">
        <v>2</v>
      </c>
      <c r="Q95" s="14">
        <f t="shared" si="231"/>
        <v>23013</v>
      </c>
      <c r="R95" s="14"/>
      <c r="S95" s="14">
        <v>3</v>
      </c>
      <c r="T95" s="14">
        <v>141001</v>
      </c>
      <c r="U95" s="14">
        <v>3</v>
      </c>
      <c r="V95" s="14">
        <f t="shared" si="232"/>
        <v>21013</v>
      </c>
      <c r="W95" s="14"/>
      <c r="X95" s="14">
        <v>3</v>
      </c>
      <c r="Y95" s="14">
        <v>140103</v>
      </c>
      <c r="Z95" s="14">
        <v>4</v>
      </c>
      <c r="AA95" s="14">
        <f t="shared" si="233"/>
        <v>21013</v>
      </c>
      <c r="AB95" s="14"/>
      <c r="AC95" s="15" t="s">
        <v>789</v>
      </c>
      <c r="AD95" s="10" t="s">
        <v>645</v>
      </c>
      <c r="AE95" s="10" t="s">
        <v>790</v>
      </c>
      <c r="AF95" s="10" t="s">
        <v>647</v>
      </c>
      <c r="AG95" s="10" t="s">
        <v>791</v>
      </c>
      <c r="AH95" s="10" t="s">
        <v>649</v>
      </c>
      <c r="AI95" s="10" t="s">
        <v>792</v>
      </c>
      <c r="AJ95" s="10" t="s">
        <v>645</v>
      </c>
      <c r="AK95" s="10" t="s">
        <v>651</v>
      </c>
      <c r="AL95" s="10" t="s">
        <v>652</v>
      </c>
      <c r="AM95" s="10" t="s">
        <v>791</v>
      </c>
      <c r="AN95" s="10" t="s">
        <v>649</v>
      </c>
      <c r="AO95" s="10" t="s">
        <v>793</v>
      </c>
      <c r="AP95" s="10" t="s">
        <v>645</v>
      </c>
      <c r="AQ95" s="10" t="s">
        <v>697</v>
      </c>
      <c r="AR95" s="10" t="s">
        <v>656</v>
      </c>
      <c r="AS95" s="10" t="s">
        <v>794</v>
      </c>
      <c r="AT95" s="10" t="s">
        <v>649</v>
      </c>
      <c r="AU95" s="10" t="s">
        <v>795</v>
      </c>
      <c r="AV95" s="10" t="s">
        <v>645</v>
      </c>
      <c r="AW95" s="10" t="s">
        <v>796</v>
      </c>
      <c r="AX95" s="10" t="s">
        <v>660</v>
      </c>
      <c r="AY95" s="10" t="s">
        <v>797</v>
      </c>
      <c r="AZ95" s="10" t="s">
        <v>649</v>
      </c>
      <c r="BA95" s="10" t="s">
        <v>798</v>
      </c>
      <c r="BB95" s="10" t="s">
        <v>645</v>
      </c>
      <c r="BC95" s="10" t="s">
        <v>799</v>
      </c>
      <c r="BD95" s="10" t="s">
        <v>664</v>
      </c>
      <c r="BE95" s="10" t="s">
        <v>797</v>
      </c>
      <c r="BF95" s="10" t="s">
        <v>649</v>
      </c>
      <c r="BG95" s="10" t="s">
        <v>800</v>
      </c>
    </row>
    <row r="96" spans="1:59" x14ac:dyDescent="0.15">
      <c r="A96" s="10">
        <f t="shared" ref="A96:B96" si="246">A59</f>
        <v>90000</v>
      </c>
      <c r="B96" s="10">
        <f t="shared" si="246"/>
        <v>302</v>
      </c>
      <c r="C96" s="3" t="str">
        <f t="shared" si="227"/>
        <v>新手2200分2</v>
      </c>
      <c r="D96" s="14">
        <v>3</v>
      </c>
      <c r="E96" s="14">
        <v>140108</v>
      </c>
      <c r="F96" s="14">
        <v>0</v>
      </c>
      <c r="G96" s="14">
        <f t="shared" si="229"/>
        <v>22014</v>
      </c>
      <c r="H96" s="14"/>
      <c r="I96" s="14">
        <v>3</v>
      </c>
      <c r="J96" s="14">
        <v>140106</v>
      </c>
      <c r="K96" s="14">
        <v>1</v>
      </c>
      <c r="L96" s="14">
        <f t="shared" si="230"/>
        <v>22014</v>
      </c>
      <c r="M96" s="14"/>
      <c r="N96" s="14">
        <v>3</v>
      </c>
      <c r="O96" s="14">
        <v>141009</v>
      </c>
      <c r="P96" s="14">
        <v>2</v>
      </c>
      <c r="Q96" s="14">
        <f t="shared" si="231"/>
        <v>23014</v>
      </c>
      <c r="R96" s="14"/>
      <c r="S96" s="14">
        <v>3</v>
      </c>
      <c r="T96" s="14">
        <v>140105</v>
      </c>
      <c r="U96" s="14">
        <v>3</v>
      </c>
      <c r="V96" s="14">
        <f t="shared" si="232"/>
        <v>21014</v>
      </c>
      <c r="W96" s="14"/>
      <c r="X96" s="14">
        <v>3</v>
      </c>
      <c r="Y96" s="14">
        <v>141008</v>
      </c>
      <c r="Z96" s="14">
        <v>4</v>
      </c>
      <c r="AA96" s="14">
        <f t="shared" si="233"/>
        <v>21014</v>
      </c>
      <c r="AB96" s="14"/>
      <c r="AC96" s="15" t="s">
        <v>801</v>
      </c>
      <c r="AD96" s="10" t="s">
        <v>645</v>
      </c>
      <c r="AE96" s="10" t="s">
        <v>646</v>
      </c>
      <c r="AF96" s="10" t="s">
        <v>647</v>
      </c>
      <c r="AG96" s="10" t="s">
        <v>802</v>
      </c>
      <c r="AH96" s="10" t="s">
        <v>649</v>
      </c>
      <c r="AI96" s="10" t="s">
        <v>803</v>
      </c>
      <c r="AJ96" s="10" t="s">
        <v>645</v>
      </c>
      <c r="AK96" s="10" t="s">
        <v>655</v>
      </c>
      <c r="AL96" s="10" t="s">
        <v>652</v>
      </c>
      <c r="AM96" s="10" t="s">
        <v>802</v>
      </c>
      <c r="AN96" s="10" t="s">
        <v>649</v>
      </c>
      <c r="AO96" s="10" t="s">
        <v>804</v>
      </c>
      <c r="AP96" s="10" t="s">
        <v>645</v>
      </c>
      <c r="AQ96" s="10" t="s">
        <v>805</v>
      </c>
      <c r="AR96" s="10" t="s">
        <v>656</v>
      </c>
      <c r="AS96" s="10" t="s">
        <v>806</v>
      </c>
      <c r="AT96" s="10" t="s">
        <v>649</v>
      </c>
      <c r="AU96" s="10" t="s">
        <v>807</v>
      </c>
      <c r="AV96" s="10" t="s">
        <v>645</v>
      </c>
      <c r="AW96" s="10" t="s">
        <v>808</v>
      </c>
      <c r="AX96" s="10" t="s">
        <v>660</v>
      </c>
      <c r="AY96" s="10" t="s">
        <v>809</v>
      </c>
      <c r="AZ96" s="10" t="s">
        <v>649</v>
      </c>
      <c r="BA96" s="10" t="s">
        <v>810</v>
      </c>
      <c r="BB96" s="10" t="s">
        <v>645</v>
      </c>
      <c r="BC96" s="10" t="s">
        <v>675</v>
      </c>
      <c r="BD96" s="10" t="s">
        <v>664</v>
      </c>
      <c r="BE96" s="10" t="s">
        <v>809</v>
      </c>
      <c r="BF96" s="10" t="s">
        <v>649</v>
      </c>
      <c r="BG96" s="10" t="s">
        <v>811</v>
      </c>
    </row>
    <row r="97" spans="1:59" x14ac:dyDescent="0.15">
      <c r="A97" s="10">
        <f t="shared" ref="A97:B97" si="247">A60</f>
        <v>180000</v>
      </c>
      <c r="B97" s="10">
        <f t="shared" si="247"/>
        <v>303</v>
      </c>
      <c r="C97" s="3" t="str">
        <f t="shared" si="227"/>
        <v>新手2350分2</v>
      </c>
      <c r="D97" s="14">
        <v>3</v>
      </c>
      <c r="E97" s="14">
        <v>141011</v>
      </c>
      <c r="F97" s="14">
        <v>0</v>
      </c>
      <c r="G97" s="14">
        <f t="shared" si="229"/>
        <v>22015</v>
      </c>
      <c r="H97" s="14"/>
      <c r="I97" s="14">
        <v>3</v>
      </c>
      <c r="J97" s="14">
        <v>140113</v>
      </c>
      <c r="K97" s="14">
        <v>1</v>
      </c>
      <c r="L97" s="14">
        <f t="shared" si="230"/>
        <v>22015</v>
      </c>
      <c r="M97" s="14"/>
      <c r="N97" s="14">
        <v>3</v>
      </c>
      <c r="O97" s="14">
        <v>141006</v>
      </c>
      <c r="P97" s="14">
        <v>2</v>
      </c>
      <c r="Q97" s="14">
        <f t="shared" si="231"/>
        <v>23015</v>
      </c>
      <c r="R97" s="14"/>
      <c r="S97" s="14">
        <v>3</v>
      </c>
      <c r="T97" s="14">
        <v>141018</v>
      </c>
      <c r="U97" s="14">
        <v>3</v>
      </c>
      <c r="V97" s="14">
        <f t="shared" si="232"/>
        <v>21015</v>
      </c>
      <c r="W97" s="14"/>
      <c r="X97" s="14">
        <v>3</v>
      </c>
      <c r="Y97" s="14">
        <v>141015</v>
      </c>
      <c r="Z97" s="14">
        <v>4</v>
      </c>
      <c r="AA97" s="14">
        <f t="shared" si="233"/>
        <v>21015</v>
      </c>
      <c r="AB97" s="14"/>
      <c r="AC97" s="15" t="s">
        <v>812</v>
      </c>
      <c r="AD97" s="10" t="s">
        <v>645</v>
      </c>
      <c r="AE97" s="10" t="s">
        <v>813</v>
      </c>
      <c r="AF97" s="10" t="s">
        <v>647</v>
      </c>
      <c r="AG97" s="10" t="s">
        <v>814</v>
      </c>
      <c r="AH97" s="10" t="s">
        <v>649</v>
      </c>
      <c r="AI97" s="10" t="s">
        <v>815</v>
      </c>
      <c r="AJ97" s="10" t="s">
        <v>645</v>
      </c>
      <c r="AK97" s="10" t="s">
        <v>816</v>
      </c>
      <c r="AL97" s="10" t="s">
        <v>652</v>
      </c>
      <c r="AM97" s="10" t="s">
        <v>814</v>
      </c>
      <c r="AN97" s="10" t="s">
        <v>649</v>
      </c>
      <c r="AO97" s="10" t="s">
        <v>817</v>
      </c>
      <c r="AP97" s="10" t="s">
        <v>645</v>
      </c>
      <c r="AQ97" s="10" t="s">
        <v>818</v>
      </c>
      <c r="AR97" s="10" t="s">
        <v>656</v>
      </c>
      <c r="AS97" s="10" t="s">
        <v>819</v>
      </c>
      <c r="AT97" s="10" t="s">
        <v>649</v>
      </c>
      <c r="AU97" s="10" t="s">
        <v>820</v>
      </c>
      <c r="AV97" s="10" t="s">
        <v>645</v>
      </c>
      <c r="AW97" s="10" t="s">
        <v>659</v>
      </c>
      <c r="AX97" s="10" t="s">
        <v>660</v>
      </c>
      <c r="AY97" s="10" t="s">
        <v>821</v>
      </c>
      <c r="AZ97" s="10" t="s">
        <v>649</v>
      </c>
      <c r="BA97" s="10" t="s">
        <v>822</v>
      </c>
      <c r="BB97" s="10" t="s">
        <v>645</v>
      </c>
      <c r="BC97" s="10" t="s">
        <v>663</v>
      </c>
      <c r="BD97" s="10" t="s">
        <v>664</v>
      </c>
      <c r="BE97" s="10" t="s">
        <v>821</v>
      </c>
      <c r="BF97" s="10" t="s">
        <v>649</v>
      </c>
      <c r="BG97" s="10" t="s">
        <v>823</v>
      </c>
    </row>
    <row r="98" spans="1:59" x14ac:dyDescent="0.15">
      <c r="A98" s="10">
        <f t="shared" ref="A98:B98" si="248">A61</f>
        <v>360000</v>
      </c>
      <c r="B98" s="10">
        <f t="shared" si="248"/>
        <v>304</v>
      </c>
      <c r="C98" s="3" t="str">
        <f t="shared" si="227"/>
        <v>新手2500分2</v>
      </c>
      <c r="D98" s="14">
        <v>3</v>
      </c>
      <c r="E98" s="14">
        <v>141011</v>
      </c>
      <c r="F98" s="14">
        <v>0</v>
      </c>
      <c r="G98" s="14">
        <f t="shared" si="229"/>
        <v>22016</v>
      </c>
      <c r="H98" s="14"/>
      <c r="I98" s="14">
        <v>3</v>
      </c>
      <c r="J98" s="14">
        <v>140109</v>
      </c>
      <c r="K98" s="14">
        <v>1</v>
      </c>
      <c r="L98" s="14">
        <f t="shared" si="230"/>
        <v>22016</v>
      </c>
      <c r="M98" s="14"/>
      <c r="N98" s="14">
        <v>3</v>
      </c>
      <c r="O98" s="14">
        <v>140111</v>
      </c>
      <c r="P98" s="14">
        <v>2</v>
      </c>
      <c r="Q98" s="14">
        <f t="shared" si="231"/>
        <v>23016</v>
      </c>
      <c r="R98" s="14"/>
      <c r="S98" s="14">
        <v>3</v>
      </c>
      <c r="T98" s="14">
        <v>141006</v>
      </c>
      <c r="U98" s="14">
        <v>3</v>
      </c>
      <c r="V98" s="14">
        <f t="shared" si="232"/>
        <v>21016</v>
      </c>
      <c r="W98" s="14"/>
      <c r="X98" s="14">
        <v>3</v>
      </c>
      <c r="Y98" s="14">
        <v>141015</v>
      </c>
      <c r="Z98" s="14">
        <v>4</v>
      </c>
      <c r="AA98" s="14">
        <f t="shared" si="233"/>
        <v>21016</v>
      </c>
      <c r="AB98" s="14"/>
      <c r="AC98" s="15" t="s">
        <v>824</v>
      </c>
      <c r="AD98" s="10" t="s">
        <v>645</v>
      </c>
      <c r="AE98" s="10" t="s">
        <v>813</v>
      </c>
      <c r="AF98" s="10" t="s">
        <v>647</v>
      </c>
      <c r="AG98" s="10" t="s">
        <v>825</v>
      </c>
      <c r="AH98" s="10" t="s">
        <v>649</v>
      </c>
      <c r="AI98" s="10" t="s">
        <v>826</v>
      </c>
      <c r="AJ98" s="10" t="s">
        <v>645</v>
      </c>
      <c r="AK98" s="10" t="s">
        <v>671</v>
      </c>
      <c r="AL98" s="10" t="s">
        <v>652</v>
      </c>
      <c r="AM98" s="10" t="s">
        <v>825</v>
      </c>
      <c r="AN98" s="10" t="s">
        <v>649</v>
      </c>
      <c r="AO98" s="10" t="s">
        <v>827</v>
      </c>
      <c r="AP98" s="10" t="s">
        <v>645</v>
      </c>
      <c r="AQ98" s="10" t="s">
        <v>685</v>
      </c>
      <c r="AR98" s="10" t="s">
        <v>656</v>
      </c>
      <c r="AS98" s="10" t="s">
        <v>828</v>
      </c>
      <c r="AT98" s="10" t="s">
        <v>649</v>
      </c>
      <c r="AU98" s="10" t="s">
        <v>829</v>
      </c>
      <c r="AV98" s="10" t="s">
        <v>645</v>
      </c>
      <c r="AW98" s="10" t="s">
        <v>818</v>
      </c>
      <c r="AX98" s="10" t="s">
        <v>660</v>
      </c>
      <c r="AY98" s="10" t="s">
        <v>830</v>
      </c>
      <c r="AZ98" s="10" t="s">
        <v>649</v>
      </c>
      <c r="BA98" s="10" t="s">
        <v>831</v>
      </c>
      <c r="BB98" s="10" t="s">
        <v>645</v>
      </c>
      <c r="BC98" s="10" t="s">
        <v>663</v>
      </c>
      <c r="BD98" s="10" t="s">
        <v>664</v>
      </c>
      <c r="BE98" s="10" t="s">
        <v>830</v>
      </c>
      <c r="BF98" s="10" t="s">
        <v>649</v>
      </c>
      <c r="BG98" s="10" t="s">
        <v>832</v>
      </c>
    </row>
    <row r="99" spans="1:59" x14ac:dyDescent="0.15">
      <c r="A99" s="10">
        <f t="shared" ref="A99:B99" si="249">A62</f>
        <v>432000</v>
      </c>
      <c r="B99" s="10">
        <f t="shared" si="249"/>
        <v>301</v>
      </c>
      <c r="C99" s="3" t="str">
        <f t="shared" si="227"/>
        <v>正式1000分2</v>
      </c>
      <c r="D99" s="14">
        <v>3</v>
      </c>
      <c r="E99" s="14">
        <v>140104</v>
      </c>
      <c r="F99" s="14">
        <v>0</v>
      </c>
      <c r="G99" s="14">
        <f t="shared" si="229"/>
        <v>22017</v>
      </c>
      <c r="H99" s="14"/>
      <c r="I99" s="14">
        <v>3</v>
      </c>
      <c r="J99" s="14">
        <v>140101</v>
      </c>
      <c r="K99" s="14">
        <v>1</v>
      </c>
      <c r="L99" s="14">
        <f t="shared" si="230"/>
        <v>22017</v>
      </c>
      <c r="M99" s="14"/>
      <c r="N99" s="14">
        <v>3</v>
      </c>
      <c r="O99" s="14">
        <v>141003</v>
      </c>
      <c r="P99" s="14">
        <v>2</v>
      </c>
      <c r="Q99" s="14">
        <f t="shared" si="231"/>
        <v>23017</v>
      </c>
      <c r="R99" s="14"/>
      <c r="S99" s="14">
        <v>3</v>
      </c>
      <c r="T99" s="14">
        <v>141001</v>
      </c>
      <c r="U99" s="14">
        <v>3</v>
      </c>
      <c r="V99" s="14">
        <f t="shared" si="232"/>
        <v>21017</v>
      </c>
      <c r="W99" s="14"/>
      <c r="X99" s="14">
        <v>3</v>
      </c>
      <c r="Y99" s="14">
        <v>140103</v>
      </c>
      <c r="Z99" s="14">
        <v>4</v>
      </c>
      <c r="AA99" s="14">
        <f t="shared" si="233"/>
        <v>21017</v>
      </c>
      <c r="AB99" s="14"/>
      <c r="AC99" s="15" t="s">
        <v>833</v>
      </c>
      <c r="AD99" s="10" t="s">
        <v>645</v>
      </c>
      <c r="AE99" s="10" t="s">
        <v>790</v>
      </c>
      <c r="AF99" s="10" t="s">
        <v>647</v>
      </c>
      <c r="AG99" s="10" t="s">
        <v>834</v>
      </c>
      <c r="AH99" s="10" t="s">
        <v>649</v>
      </c>
      <c r="AI99" s="10" t="s">
        <v>835</v>
      </c>
      <c r="AJ99" s="10" t="s">
        <v>645</v>
      </c>
      <c r="AK99" s="10" t="s">
        <v>651</v>
      </c>
      <c r="AL99" s="10" t="s">
        <v>652</v>
      </c>
      <c r="AM99" s="10" t="s">
        <v>834</v>
      </c>
      <c r="AN99" s="10" t="s">
        <v>649</v>
      </c>
      <c r="AO99" s="10" t="s">
        <v>836</v>
      </c>
      <c r="AP99" s="10" t="s">
        <v>645</v>
      </c>
      <c r="AQ99" s="10" t="s">
        <v>697</v>
      </c>
      <c r="AR99" s="10" t="s">
        <v>656</v>
      </c>
      <c r="AS99" s="10" t="s">
        <v>837</v>
      </c>
      <c r="AT99" s="10" t="s">
        <v>649</v>
      </c>
      <c r="AU99" s="10" t="s">
        <v>838</v>
      </c>
      <c r="AV99" s="10" t="s">
        <v>645</v>
      </c>
      <c r="AW99" s="10" t="s">
        <v>796</v>
      </c>
      <c r="AX99" s="10" t="s">
        <v>660</v>
      </c>
      <c r="AY99" s="10" t="s">
        <v>839</v>
      </c>
      <c r="AZ99" s="10" t="s">
        <v>649</v>
      </c>
      <c r="BA99" s="10" t="s">
        <v>840</v>
      </c>
      <c r="BB99" s="10" t="s">
        <v>645</v>
      </c>
      <c r="BC99" s="10" t="s">
        <v>799</v>
      </c>
      <c r="BD99" s="10" t="s">
        <v>664</v>
      </c>
      <c r="BE99" s="10" t="s">
        <v>839</v>
      </c>
      <c r="BF99" s="10" t="s">
        <v>649</v>
      </c>
      <c r="BG99" s="10" t="s">
        <v>841</v>
      </c>
    </row>
    <row r="100" spans="1:59" x14ac:dyDescent="0.15">
      <c r="A100" s="10">
        <f t="shared" ref="A100:B100" si="250">A63</f>
        <v>518400</v>
      </c>
      <c r="B100" s="10">
        <f t="shared" si="250"/>
        <v>302</v>
      </c>
      <c r="C100" s="3" t="str">
        <f t="shared" si="227"/>
        <v>正式1050分2</v>
      </c>
      <c r="D100" s="14">
        <v>3</v>
      </c>
      <c r="E100" s="14">
        <v>140108</v>
      </c>
      <c r="F100" s="14">
        <v>0</v>
      </c>
      <c r="G100" s="14">
        <f t="shared" si="229"/>
        <v>22018</v>
      </c>
      <c r="H100" s="14"/>
      <c r="I100" s="14">
        <v>3</v>
      </c>
      <c r="J100" s="14">
        <v>140106</v>
      </c>
      <c r="K100" s="14">
        <v>1</v>
      </c>
      <c r="L100" s="14">
        <f t="shared" si="230"/>
        <v>22018</v>
      </c>
      <c r="M100" s="14"/>
      <c r="N100" s="14">
        <v>3</v>
      </c>
      <c r="O100" s="14">
        <v>141009</v>
      </c>
      <c r="P100" s="14">
        <v>2</v>
      </c>
      <c r="Q100" s="14">
        <f t="shared" si="231"/>
        <v>23018</v>
      </c>
      <c r="R100" s="14"/>
      <c r="S100" s="14">
        <v>3</v>
      </c>
      <c r="T100" s="14">
        <v>140105</v>
      </c>
      <c r="U100" s="14">
        <v>3</v>
      </c>
      <c r="V100" s="14">
        <f t="shared" si="232"/>
        <v>21018</v>
      </c>
      <c r="W100" s="14"/>
      <c r="X100" s="14">
        <v>3</v>
      </c>
      <c r="Y100" s="14">
        <v>141008</v>
      </c>
      <c r="Z100" s="14">
        <v>4</v>
      </c>
      <c r="AA100" s="14">
        <f t="shared" si="233"/>
        <v>21018</v>
      </c>
      <c r="AB100" s="14"/>
      <c r="AC100" s="15" t="s">
        <v>842</v>
      </c>
      <c r="AD100" s="10" t="s">
        <v>645</v>
      </c>
      <c r="AE100" s="10" t="s">
        <v>646</v>
      </c>
      <c r="AF100" s="10" t="s">
        <v>647</v>
      </c>
      <c r="AG100" s="10" t="s">
        <v>843</v>
      </c>
      <c r="AH100" s="10" t="s">
        <v>649</v>
      </c>
      <c r="AI100" s="10" t="s">
        <v>844</v>
      </c>
      <c r="AJ100" s="10" t="s">
        <v>645</v>
      </c>
      <c r="AK100" s="10" t="s">
        <v>655</v>
      </c>
      <c r="AL100" s="10" t="s">
        <v>652</v>
      </c>
      <c r="AM100" s="10" t="s">
        <v>843</v>
      </c>
      <c r="AN100" s="10" t="s">
        <v>649</v>
      </c>
      <c r="AO100" s="10" t="s">
        <v>845</v>
      </c>
      <c r="AP100" s="10" t="s">
        <v>645</v>
      </c>
      <c r="AQ100" s="10" t="s">
        <v>805</v>
      </c>
      <c r="AR100" s="10" t="s">
        <v>656</v>
      </c>
      <c r="AS100" s="10" t="s">
        <v>846</v>
      </c>
      <c r="AT100" s="10" t="s">
        <v>649</v>
      </c>
      <c r="AU100" s="10" t="s">
        <v>847</v>
      </c>
      <c r="AV100" s="10" t="s">
        <v>645</v>
      </c>
      <c r="AW100" s="10" t="s">
        <v>808</v>
      </c>
      <c r="AX100" s="10" t="s">
        <v>660</v>
      </c>
      <c r="AY100" s="10" t="s">
        <v>848</v>
      </c>
      <c r="AZ100" s="10" t="s">
        <v>649</v>
      </c>
      <c r="BA100" s="10" t="s">
        <v>849</v>
      </c>
      <c r="BB100" s="10" t="s">
        <v>645</v>
      </c>
      <c r="BC100" s="10" t="s">
        <v>675</v>
      </c>
      <c r="BD100" s="10" t="s">
        <v>664</v>
      </c>
      <c r="BE100" s="10" t="s">
        <v>848</v>
      </c>
      <c r="BF100" s="10" t="s">
        <v>649</v>
      </c>
      <c r="BG100" s="10" t="s">
        <v>850</v>
      </c>
    </row>
    <row r="101" spans="1:59" x14ac:dyDescent="0.15">
      <c r="A101" s="10">
        <f t="shared" ref="A101:B101" si="251">A64</f>
        <v>622080</v>
      </c>
      <c r="B101" s="10">
        <f t="shared" si="251"/>
        <v>303</v>
      </c>
      <c r="C101" s="3" t="str">
        <f t="shared" si="227"/>
        <v>正式1150分2</v>
      </c>
      <c r="D101" s="14">
        <v>3</v>
      </c>
      <c r="E101" s="14">
        <v>141011</v>
      </c>
      <c r="F101" s="14">
        <v>0</v>
      </c>
      <c r="G101" s="14">
        <f t="shared" si="229"/>
        <v>22019</v>
      </c>
      <c r="H101" s="14"/>
      <c r="I101" s="14">
        <v>3</v>
      </c>
      <c r="J101" s="14">
        <v>140113</v>
      </c>
      <c r="K101" s="14">
        <v>1</v>
      </c>
      <c r="L101" s="14">
        <f t="shared" si="230"/>
        <v>22019</v>
      </c>
      <c r="M101" s="14"/>
      <c r="N101" s="14">
        <v>3</v>
      </c>
      <c r="O101" s="14">
        <v>141006</v>
      </c>
      <c r="P101" s="14">
        <v>2</v>
      </c>
      <c r="Q101" s="14">
        <f t="shared" si="231"/>
        <v>23019</v>
      </c>
      <c r="R101" s="14"/>
      <c r="S101" s="14">
        <v>3</v>
      </c>
      <c r="T101" s="14">
        <v>141018</v>
      </c>
      <c r="U101" s="14">
        <v>3</v>
      </c>
      <c r="V101" s="14">
        <f t="shared" si="232"/>
        <v>21019</v>
      </c>
      <c r="W101" s="14"/>
      <c r="X101" s="14">
        <v>3</v>
      </c>
      <c r="Y101" s="14">
        <v>141015</v>
      </c>
      <c r="Z101" s="14">
        <v>4</v>
      </c>
      <c r="AA101" s="14">
        <f t="shared" si="233"/>
        <v>21019</v>
      </c>
      <c r="AB101" s="14"/>
      <c r="AC101" s="15" t="s">
        <v>851</v>
      </c>
      <c r="AD101" s="10" t="s">
        <v>645</v>
      </c>
      <c r="AE101" s="10" t="s">
        <v>813</v>
      </c>
      <c r="AF101" s="10" t="s">
        <v>647</v>
      </c>
      <c r="AG101" s="10" t="s">
        <v>852</v>
      </c>
      <c r="AH101" s="10" t="s">
        <v>649</v>
      </c>
      <c r="AI101" s="10" t="s">
        <v>853</v>
      </c>
      <c r="AJ101" s="10" t="s">
        <v>645</v>
      </c>
      <c r="AK101" s="10" t="s">
        <v>816</v>
      </c>
      <c r="AL101" s="10" t="s">
        <v>652</v>
      </c>
      <c r="AM101" s="10" t="s">
        <v>852</v>
      </c>
      <c r="AN101" s="10" t="s">
        <v>649</v>
      </c>
      <c r="AO101" s="10" t="s">
        <v>854</v>
      </c>
      <c r="AP101" s="10" t="s">
        <v>645</v>
      </c>
      <c r="AQ101" s="10" t="s">
        <v>818</v>
      </c>
      <c r="AR101" s="10" t="s">
        <v>656</v>
      </c>
      <c r="AS101" s="10" t="s">
        <v>855</v>
      </c>
      <c r="AT101" s="10" t="s">
        <v>649</v>
      </c>
      <c r="AU101" s="10" t="s">
        <v>856</v>
      </c>
      <c r="AV101" s="10" t="s">
        <v>645</v>
      </c>
      <c r="AW101" s="10" t="s">
        <v>659</v>
      </c>
      <c r="AX101" s="10" t="s">
        <v>660</v>
      </c>
      <c r="AY101" s="10" t="s">
        <v>857</v>
      </c>
      <c r="AZ101" s="10" t="s">
        <v>649</v>
      </c>
      <c r="BA101" s="10" t="s">
        <v>858</v>
      </c>
      <c r="BB101" s="10" t="s">
        <v>645</v>
      </c>
      <c r="BC101" s="10" t="s">
        <v>663</v>
      </c>
      <c r="BD101" s="10" t="s">
        <v>664</v>
      </c>
      <c r="BE101" s="10" t="s">
        <v>857</v>
      </c>
      <c r="BF101" s="10" t="s">
        <v>649</v>
      </c>
      <c r="BG101" s="10" t="s">
        <v>859</v>
      </c>
    </row>
    <row r="102" spans="1:59" x14ac:dyDescent="0.15">
      <c r="A102" s="10">
        <f t="shared" ref="A102:B102" si="252">A65</f>
        <v>746496</v>
      </c>
      <c r="B102" s="10">
        <f t="shared" si="252"/>
        <v>304</v>
      </c>
      <c r="C102" s="3" t="str">
        <f t="shared" si="227"/>
        <v>正式1300分2</v>
      </c>
      <c r="D102" s="14">
        <v>3</v>
      </c>
      <c r="E102" s="14">
        <v>141011</v>
      </c>
      <c r="F102" s="14">
        <v>0</v>
      </c>
      <c r="G102" s="14">
        <f t="shared" si="229"/>
        <v>22020</v>
      </c>
      <c r="H102" s="14"/>
      <c r="I102" s="14">
        <v>3</v>
      </c>
      <c r="J102" s="14">
        <v>140109</v>
      </c>
      <c r="K102" s="14">
        <v>1</v>
      </c>
      <c r="L102" s="14">
        <f t="shared" si="230"/>
        <v>22020</v>
      </c>
      <c r="M102" s="14"/>
      <c r="N102" s="14">
        <v>3</v>
      </c>
      <c r="O102" s="14">
        <v>140111</v>
      </c>
      <c r="P102" s="14">
        <v>2</v>
      </c>
      <c r="Q102" s="14">
        <f t="shared" si="231"/>
        <v>23020</v>
      </c>
      <c r="R102" s="14"/>
      <c r="S102" s="14">
        <v>3</v>
      </c>
      <c r="T102" s="14">
        <v>141006</v>
      </c>
      <c r="U102" s="14">
        <v>3</v>
      </c>
      <c r="V102" s="14">
        <f t="shared" si="232"/>
        <v>21020</v>
      </c>
      <c r="W102" s="14"/>
      <c r="X102" s="14">
        <v>3</v>
      </c>
      <c r="Y102" s="14">
        <v>141015</v>
      </c>
      <c r="Z102" s="14">
        <v>4</v>
      </c>
      <c r="AA102" s="14">
        <f t="shared" si="233"/>
        <v>21020</v>
      </c>
      <c r="AB102" s="14"/>
      <c r="AC102" s="15" t="s">
        <v>860</v>
      </c>
      <c r="AD102" s="10" t="s">
        <v>645</v>
      </c>
      <c r="AE102" s="10" t="s">
        <v>813</v>
      </c>
      <c r="AF102" s="10" t="s">
        <v>647</v>
      </c>
      <c r="AG102" s="10" t="s">
        <v>861</v>
      </c>
      <c r="AH102" s="10" t="s">
        <v>649</v>
      </c>
      <c r="AI102" s="10" t="s">
        <v>862</v>
      </c>
      <c r="AJ102" s="10" t="s">
        <v>645</v>
      </c>
      <c r="AK102" s="10" t="s">
        <v>671</v>
      </c>
      <c r="AL102" s="10" t="s">
        <v>652</v>
      </c>
      <c r="AM102" s="10" t="s">
        <v>861</v>
      </c>
      <c r="AN102" s="10" t="s">
        <v>649</v>
      </c>
      <c r="AO102" s="10" t="s">
        <v>863</v>
      </c>
      <c r="AP102" s="10" t="s">
        <v>645</v>
      </c>
      <c r="AQ102" s="10" t="s">
        <v>685</v>
      </c>
      <c r="AR102" s="10" t="s">
        <v>656</v>
      </c>
      <c r="AS102" s="10" t="s">
        <v>864</v>
      </c>
      <c r="AT102" s="10" t="s">
        <v>649</v>
      </c>
      <c r="AU102" s="10" t="s">
        <v>865</v>
      </c>
      <c r="AV102" s="10" t="s">
        <v>645</v>
      </c>
      <c r="AW102" s="10" t="s">
        <v>818</v>
      </c>
      <c r="AX102" s="10" t="s">
        <v>660</v>
      </c>
      <c r="AY102" s="10" t="s">
        <v>866</v>
      </c>
      <c r="AZ102" s="10" t="s">
        <v>649</v>
      </c>
      <c r="BA102" s="10" t="s">
        <v>867</v>
      </c>
      <c r="BB102" s="10" t="s">
        <v>645</v>
      </c>
      <c r="BC102" s="10" t="s">
        <v>663</v>
      </c>
      <c r="BD102" s="10" t="s">
        <v>664</v>
      </c>
      <c r="BE102" s="10" t="s">
        <v>866</v>
      </c>
      <c r="BF102" s="10" t="s">
        <v>649</v>
      </c>
      <c r="BG102" s="10" t="s">
        <v>868</v>
      </c>
    </row>
    <row r="103" spans="1:59" x14ac:dyDescent="0.15">
      <c r="A103" s="10">
        <f t="shared" ref="A103:B103" si="253">A66</f>
        <v>895795</v>
      </c>
      <c r="B103" s="10">
        <f t="shared" si="253"/>
        <v>301</v>
      </c>
      <c r="C103" s="3" t="str">
        <f t="shared" si="227"/>
        <v>正式1450分2</v>
      </c>
      <c r="D103" s="14">
        <v>3</v>
      </c>
      <c r="E103" s="14">
        <v>140104</v>
      </c>
      <c r="F103" s="14">
        <v>0</v>
      </c>
      <c r="G103" s="14">
        <f t="shared" si="229"/>
        <v>22021</v>
      </c>
      <c r="H103" s="14"/>
      <c r="I103" s="14">
        <v>3</v>
      </c>
      <c r="J103" s="14">
        <v>140101</v>
      </c>
      <c r="K103" s="14">
        <v>1</v>
      </c>
      <c r="L103" s="14">
        <f t="shared" si="230"/>
        <v>22021</v>
      </c>
      <c r="M103" s="14"/>
      <c r="N103" s="14">
        <v>3</v>
      </c>
      <c r="O103" s="14">
        <v>141003</v>
      </c>
      <c r="P103" s="14">
        <v>2</v>
      </c>
      <c r="Q103" s="14">
        <f t="shared" si="231"/>
        <v>23021</v>
      </c>
      <c r="R103" s="14"/>
      <c r="S103" s="14">
        <v>3</v>
      </c>
      <c r="T103" s="14">
        <v>141001</v>
      </c>
      <c r="U103" s="14">
        <v>3</v>
      </c>
      <c r="V103" s="14">
        <f t="shared" si="232"/>
        <v>21021</v>
      </c>
      <c r="W103" s="14"/>
      <c r="X103" s="14">
        <v>3</v>
      </c>
      <c r="Y103" s="14">
        <v>140103</v>
      </c>
      <c r="Z103" s="14">
        <v>4</v>
      </c>
      <c r="AA103" s="14">
        <f t="shared" si="233"/>
        <v>21021</v>
      </c>
      <c r="AB103" s="14"/>
      <c r="AC103" s="15" t="s">
        <v>869</v>
      </c>
      <c r="AD103" s="10" t="s">
        <v>645</v>
      </c>
      <c r="AE103" s="10" t="s">
        <v>790</v>
      </c>
      <c r="AF103" s="10" t="s">
        <v>647</v>
      </c>
      <c r="AG103" s="10" t="s">
        <v>870</v>
      </c>
      <c r="AH103" s="10" t="s">
        <v>649</v>
      </c>
      <c r="AI103" s="10" t="s">
        <v>871</v>
      </c>
      <c r="AJ103" s="10" t="s">
        <v>645</v>
      </c>
      <c r="AK103" s="10" t="s">
        <v>651</v>
      </c>
      <c r="AL103" s="10" t="s">
        <v>652</v>
      </c>
      <c r="AM103" s="10" t="s">
        <v>870</v>
      </c>
      <c r="AN103" s="10" t="s">
        <v>649</v>
      </c>
      <c r="AO103" s="10" t="s">
        <v>872</v>
      </c>
      <c r="AP103" s="10" t="s">
        <v>645</v>
      </c>
      <c r="AQ103" s="10" t="s">
        <v>697</v>
      </c>
      <c r="AR103" s="10" t="s">
        <v>656</v>
      </c>
      <c r="AS103" s="10" t="s">
        <v>873</v>
      </c>
      <c r="AT103" s="10" t="s">
        <v>649</v>
      </c>
      <c r="AU103" s="10" t="s">
        <v>874</v>
      </c>
      <c r="AV103" s="10" t="s">
        <v>645</v>
      </c>
      <c r="AW103" s="10" t="s">
        <v>796</v>
      </c>
      <c r="AX103" s="10" t="s">
        <v>660</v>
      </c>
      <c r="AY103" s="10" t="s">
        <v>875</v>
      </c>
      <c r="AZ103" s="10" t="s">
        <v>649</v>
      </c>
      <c r="BA103" s="10" t="s">
        <v>876</v>
      </c>
      <c r="BB103" s="10" t="s">
        <v>645</v>
      </c>
      <c r="BC103" s="10" t="s">
        <v>799</v>
      </c>
      <c r="BD103" s="10" t="s">
        <v>664</v>
      </c>
      <c r="BE103" s="10" t="s">
        <v>875</v>
      </c>
      <c r="BF103" s="10" t="s">
        <v>649</v>
      </c>
      <c r="BG103" s="10" t="s">
        <v>877</v>
      </c>
    </row>
    <row r="104" spans="1:59" x14ac:dyDescent="0.15">
      <c r="A104" s="10">
        <f t="shared" ref="A104:B104" si="254">A67</f>
        <v>1074954</v>
      </c>
      <c r="B104" s="10">
        <f t="shared" si="254"/>
        <v>302</v>
      </c>
      <c r="C104" s="3" t="str">
        <f t="shared" si="227"/>
        <v>正式1600分2</v>
      </c>
      <c r="D104" s="14">
        <v>3</v>
      </c>
      <c r="E104" s="14">
        <v>140108</v>
      </c>
      <c r="F104" s="14">
        <v>0</v>
      </c>
      <c r="G104" s="14">
        <f t="shared" si="229"/>
        <v>22022</v>
      </c>
      <c r="H104" s="14"/>
      <c r="I104" s="14">
        <v>3</v>
      </c>
      <c r="J104" s="14">
        <v>140106</v>
      </c>
      <c r="K104" s="14">
        <v>1</v>
      </c>
      <c r="L104" s="14">
        <f t="shared" si="230"/>
        <v>22022</v>
      </c>
      <c r="M104" s="14"/>
      <c r="N104" s="14">
        <v>3</v>
      </c>
      <c r="O104" s="14">
        <v>141009</v>
      </c>
      <c r="P104" s="14">
        <v>2</v>
      </c>
      <c r="Q104" s="14">
        <f t="shared" si="231"/>
        <v>23022</v>
      </c>
      <c r="R104" s="14"/>
      <c r="S104" s="14">
        <v>3</v>
      </c>
      <c r="T104" s="14">
        <v>140105</v>
      </c>
      <c r="U104" s="14">
        <v>3</v>
      </c>
      <c r="V104" s="14">
        <f t="shared" si="232"/>
        <v>21022</v>
      </c>
      <c r="W104" s="14"/>
      <c r="X104" s="14">
        <v>3</v>
      </c>
      <c r="Y104" s="14">
        <v>141008</v>
      </c>
      <c r="Z104" s="14">
        <v>4</v>
      </c>
      <c r="AA104" s="14">
        <f t="shared" si="233"/>
        <v>21022</v>
      </c>
      <c r="AB104" s="14"/>
      <c r="AC104" s="15" t="s">
        <v>878</v>
      </c>
      <c r="AD104" s="10" t="s">
        <v>645</v>
      </c>
      <c r="AE104" s="10" t="s">
        <v>646</v>
      </c>
      <c r="AF104" s="10" t="s">
        <v>647</v>
      </c>
      <c r="AG104" s="10" t="s">
        <v>879</v>
      </c>
      <c r="AH104" s="10" t="s">
        <v>649</v>
      </c>
      <c r="AI104" s="10" t="s">
        <v>880</v>
      </c>
      <c r="AJ104" s="10" t="s">
        <v>645</v>
      </c>
      <c r="AK104" s="10" t="s">
        <v>655</v>
      </c>
      <c r="AL104" s="10" t="s">
        <v>652</v>
      </c>
      <c r="AM104" s="10" t="s">
        <v>879</v>
      </c>
      <c r="AN104" s="10" t="s">
        <v>649</v>
      </c>
      <c r="AO104" s="10" t="s">
        <v>881</v>
      </c>
      <c r="AP104" s="10" t="s">
        <v>645</v>
      </c>
      <c r="AQ104" s="10" t="s">
        <v>805</v>
      </c>
      <c r="AR104" s="10" t="s">
        <v>656</v>
      </c>
      <c r="AS104" s="10" t="s">
        <v>882</v>
      </c>
      <c r="AT104" s="10" t="s">
        <v>649</v>
      </c>
      <c r="AU104" s="10" t="s">
        <v>883</v>
      </c>
      <c r="AV104" s="10" t="s">
        <v>645</v>
      </c>
      <c r="AW104" s="10" t="s">
        <v>808</v>
      </c>
      <c r="AX104" s="10" t="s">
        <v>660</v>
      </c>
      <c r="AY104" s="10" t="s">
        <v>884</v>
      </c>
      <c r="AZ104" s="10" t="s">
        <v>649</v>
      </c>
      <c r="BA104" s="10" t="s">
        <v>885</v>
      </c>
      <c r="BB104" s="10" t="s">
        <v>645</v>
      </c>
      <c r="BC104" s="10" t="s">
        <v>675</v>
      </c>
      <c r="BD104" s="10" t="s">
        <v>664</v>
      </c>
      <c r="BE104" s="10" t="s">
        <v>884</v>
      </c>
      <c r="BF104" s="10" t="s">
        <v>649</v>
      </c>
      <c r="BG104" s="10" t="s">
        <v>886</v>
      </c>
    </row>
    <row r="105" spans="1:59" x14ac:dyDescent="0.15">
      <c r="A105" s="10">
        <f t="shared" ref="A105:B105" si="255">A68</f>
        <v>1289944</v>
      </c>
      <c r="B105" s="10">
        <f t="shared" si="255"/>
        <v>303</v>
      </c>
      <c r="C105" s="3" t="str">
        <f t="shared" si="227"/>
        <v>正式1750分2</v>
      </c>
      <c r="D105" s="14">
        <v>3</v>
      </c>
      <c r="E105" s="14">
        <v>141011</v>
      </c>
      <c r="F105" s="14">
        <v>0</v>
      </c>
      <c r="G105" s="14">
        <f t="shared" si="229"/>
        <v>22023</v>
      </c>
      <c r="H105" s="14"/>
      <c r="I105" s="14">
        <v>3</v>
      </c>
      <c r="J105" s="14">
        <v>140113</v>
      </c>
      <c r="K105" s="14">
        <v>1</v>
      </c>
      <c r="L105" s="14">
        <f t="shared" si="230"/>
        <v>22023</v>
      </c>
      <c r="M105" s="14"/>
      <c r="N105" s="14">
        <v>3</v>
      </c>
      <c r="O105" s="14">
        <v>141006</v>
      </c>
      <c r="P105" s="14">
        <v>2</v>
      </c>
      <c r="Q105" s="14">
        <f t="shared" si="231"/>
        <v>23023</v>
      </c>
      <c r="R105" s="14"/>
      <c r="S105" s="14">
        <v>3</v>
      </c>
      <c r="T105" s="14">
        <v>141018</v>
      </c>
      <c r="U105" s="14">
        <v>3</v>
      </c>
      <c r="V105" s="14">
        <f t="shared" si="232"/>
        <v>21023</v>
      </c>
      <c r="W105" s="14"/>
      <c r="X105" s="14">
        <v>3</v>
      </c>
      <c r="Y105" s="14">
        <v>141015</v>
      </c>
      <c r="Z105" s="14">
        <v>4</v>
      </c>
      <c r="AA105" s="14">
        <f t="shared" si="233"/>
        <v>21023</v>
      </c>
      <c r="AB105" s="14"/>
      <c r="AC105" s="15" t="s">
        <v>887</v>
      </c>
      <c r="AD105" s="10" t="s">
        <v>645</v>
      </c>
      <c r="AE105" s="10" t="s">
        <v>813</v>
      </c>
      <c r="AF105" s="10" t="s">
        <v>647</v>
      </c>
      <c r="AG105" s="10" t="s">
        <v>888</v>
      </c>
      <c r="AH105" s="10" t="s">
        <v>649</v>
      </c>
      <c r="AI105" s="10" t="s">
        <v>889</v>
      </c>
      <c r="AJ105" s="10" t="s">
        <v>645</v>
      </c>
      <c r="AK105" s="10" t="s">
        <v>816</v>
      </c>
      <c r="AL105" s="10" t="s">
        <v>652</v>
      </c>
      <c r="AM105" s="10" t="s">
        <v>888</v>
      </c>
      <c r="AN105" s="10" t="s">
        <v>649</v>
      </c>
      <c r="AO105" s="10" t="s">
        <v>890</v>
      </c>
      <c r="AP105" s="10" t="s">
        <v>645</v>
      </c>
      <c r="AQ105" s="10" t="s">
        <v>818</v>
      </c>
      <c r="AR105" s="10" t="s">
        <v>656</v>
      </c>
      <c r="AS105" s="10" t="s">
        <v>891</v>
      </c>
      <c r="AT105" s="10" t="s">
        <v>649</v>
      </c>
      <c r="AU105" s="10" t="s">
        <v>892</v>
      </c>
      <c r="AV105" s="10" t="s">
        <v>645</v>
      </c>
      <c r="AW105" s="10" t="s">
        <v>659</v>
      </c>
      <c r="AX105" s="10" t="s">
        <v>660</v>
      </c>
      <c r="AY105" s="10" t="s">
        <v>893</v>
      </c>
      <c r="AZ105" s="10" t="s">
        <v>649</v>
      </c>
      <c r="BA105" s="10" t="s">
        <v>894</v>
      </c>
      <c r="BB105" s="10" t="s">
        <v>645</v>
      </c>
      <c r="BC105" s="10" t="s">
        <v>663</v>
      </c>
      <c r="BD105" s="10" t="s">
        <v>664</v>
      </c>
      <c r="BE105" s="10" t="s">
        <v>893</v>
      </c>
      <c r="BF105" s="10" t="s">
        <v>649</v>
      </c>
      <c r="BG105" s="10" t="s">
        <v>895</v>
      </c>
    </row>
    <row r="106" spans="1:59" x14ac:dyDescent="0.15">
      <c r="A106" s="10">
        <f t="shared" ref="A106:B106" si="256">A69</f>
        <v>1547932</v>
      </c>
      <c r="B106" s="10">
        <f t="shared" si="256"/>
        <v>304</v>
      </c>
      <c r="C106" s="3" t="str">
        <f t="shared" si="227"/>
        <v>正式1900分2</v>
      </c>
      <c r="D106" s="14">
        <v>3</v>
      </c>
      <c r="E106" s="14">
        <v>141011</v>
      </c>
      <c r="F106" s="14">
        <v>0</v>
      </c>
      <c r="G106" s="14">
        <f t="shared" si="229"/>
        <v>22024</v>
      </c>
      <c r="H106" s="14"/>
      <c r="I106" s="14">
        <v>3</v>
      </c>
      <c r="J106" s="14">
        <v>140109</v>
      </c>
      <c r="K106" s="14">
        <v>1</v>
      </c>
      <c r="L106" s="14">
        <f t="shared" si="230"/>
        <v>22024</v>
      </c>
      <c r="M106" s="14"/>
      <c r="N106" s="14">
        <v>3</v>
      </c>
      <c r="O106" s="14">
        <v>140111</v>
      </c>
      <c r="P106" s="14">
        <v>2</v>
      </c>
      <c r="Q106" s="14">
        <f t="shared" si="231"/>
        <v>23024</v>
      </c>
      <c r="R106" s="14"/>
      <c r="S106" s="14">
        <v>3</v>
      </c>
      <c r="T106" s="14">
        <v>141006</v>
      </c>
      <c r="U106" s="14">
        <v>3</v>
      </c>
      <c r="V106" s="14">
        <f t="shared" si="232"/>
        <v>21024</v>
      </c>
      <c r="W106" s="14"/>
      <c r="X106" s="14">
        <v>3</v>
      </c>
      <c r="Y106" s="14">
        <v>141015</v>
      </c>
      <c r="Z106" s="14">
        <v>4</v>
      </c>
      <c r="AA106" s="14">
        <f t="shared" si="233"/>
        <v>21024</v>
      </c>
      <c r="AB106" s="14"/>
      <c r="AC106" s="15" t="s">
        <v>896</v>
      </c>
      <c r="AD106" s="10" t="s">
        <v>645</v>
      </c>
      <c r="AE106" s="10" t="s">
        <v>813</v>
      </c>
      <c r="AF106" s="10" t="s">
        <v>647</v>
      </c>
      <c r="AG106" s="10" t="s">
        <v>897</v>
      </c>
      <c r="AH106" s="10" t="s">
        <v>649</v>
      </c>
      <c r="AI106" s="10" t="s">
        <v>898</v>
      </c>
      <c r="AJ106" s="10" t="s">
        <v>645</v>
      </c>
      <c r="AK106" s="10" t="s">
        <v>671</v>
      </c>
      <c r="AL106" s="10" t="s">
        <v>652</v>
      </c>
      <c r="AM106" s="10" t="s">
        <v>897</v>
      </c>
      <c r="AN106" s="10" t="s">
        <v>649</v>
      </c>
      <c r="AO106" s="10" t="s">
        <v>899</v>
      </c>
      <c r="AP106" s="10" t="s">
        <v>645</v>
      </c>
      <c r="AQ106" s="10" t="s">
        <v>685</v>
      </c>
      <c r="AR106" s="10" t="s">
        <v>656</v>
      </c>
      <c r="AS106" s="10" t="s">
        <v>900</v>
      </c>
      <c r="AT106" s="10" t="s">
        <v>649</v>
      </c>
      <c r="AU106" s="10" t="s">
        <v>901</v>
      </c>
      <c r="AV106" s="10" t="s">
        <v>645</v>
      </c>
      <c r="AW106" s="10" t="s">
        <v>818</v>
      </c>
      <c r="AX106" s="10" t="s">
        <v>660</v>
      </c>
      <c r="AY106" s="10" t="s">
        <v>902</v>
      </c>
      <c r="AZ106" s="10" t="s">
        <v>649</v>
      </c>
      <c r="BA106" s="10" t="s">
        <v>903</v>
      </c>
      <c r="BB106" s="10" t="s">
        <v>645</v>
      </c>
      <c r="BC106" s="10" t="s">
        <v>663</v>
      </c>
      <c r="BD106" s="10" t="s">
        <v>664</v>
      </c>
      <c r="BE106" s="10" t="s">
        <v>902</v>
      </c>
      <c r="BF106" s="10" t="s">
        <v>649</v>
      </c>
      <c r="BG106" s="10" t="s">
        <v>904</v>
      </c>
    </row>
    <row r="107" spans="1:59" x14ac:dyDescent="0.15">
      <c r="A107" s="10">
        <f t="shared" ref="A107:B107" si="257">A70</f>
        <v>1857518</v>
      </c>
      <c r="B107" s="10">
        <f t="shared" si="257"/>
        <v>301</v>
      </c>
      <c r="C107" s="3" t="str">
        <f t="shared" si="227"/>
        <v>正式2050分2</v>
      </c>
      <c r="D107" s="14">
        <v>3</v>
      </c>
      <c r="E107" s="14">
        <v>140104</v>
      </c>
      <c r="F107" s="14">
        <v>0</v>
      </c>
      <c r="G107" s="14">
        <f t="shared" si="229"/>
        <v>22025</v>
      </c>
      <c r="H107" s="14"/>
      <c r="I107" s="14">
        <v>3</v>
      </c>
      <c r="J107" s="14">
        <v>140101</v>
      </c>
      <c r="K107" s="14">
        <v>1</v>
      </c>
      <c r="L107" s="14">
        <f t="shared" si="230"/>
        <v>22025</v>
      </c>
      <c r="M107" s="14"/>
      <c r="N107" s="14">
        <v>3</v>
      </c>
      <c r="O107" s="14">
        <v>141003</v>
      </c>
      <c r="P107" s="14">
        <v>2</v>
      </c>
      <c r="Q107" s="14">
        <f t="shared" si="231"/>
        <v>23025</v>
      </c>
      <c r="R107" s="14"/>
      <c r="S107" s="14">
        <v>3</v>
      </c>
      <c r="T107" s="14">
        <v>141001</v>
      </c>
      <c r="U107" s="14">
        <v>3</v>
      </c>
      <c r="V107" s="14">
        <f t="shared" si="232"/>
        <v>21025</v>
      </c>
      <c r="W107" s="14"/>
      <c r="X107" s="14">
        <v>3</v>
      </c>
      <c r="Y107" s="14">
        <v>140103</v>
      </c>
      <c r="Z107" s="14">
        <v>4</v>
      </c>
      <c r="AA107" s="14">
        <f t="shared" si="233"/>
        <v>21025</v>
      </c>
      <c r="AB107" s="14"/>
      <c r="AC107" s="15" t="s">
        <v>905</v>
      </c>
      <c r="AD107" s="10" t="s">
        <v>645</v>
      </c>
      <c r="AE107" s="10" t="s">
        <v>790</v>
      </c>
      <c r="AF107" s="10" t="s">
        <v>647</v>
      </c>
      <c r="AG107" s="10" t="s">
        <v>906</v>
      </c>
      <c r="AH107" s="10" t="s">
        <v>649</v>
      </c>
      <c r="AI107" s="10" t="s">
        <v>907</v>
      </c>
      <c r="AJ107" s="10" t="s">
        <v>645</v>
      </c>
      <c r="AK107" s="10" t="s">
        <v>651</v>
      </c>
      <c r="AL107" s="10" t="s">
        <v>652</v>
      </c>
      <c r="AM107" s="10" t="s">
        <v>906</v>
      </c>
      <c r="AN107" s="10" t="s">
        <v>649</v>
      </c>
      <c r="AO107" s="10" t="s">
        <v>908</v>
      </c>
      <c r="AP107" s="10" t="s">
        <v>645</v>
      </c>
      <c r="AQ107" s="10" t="s">
        <v>697</v>
      </c>
      <c r="AR107" s="10" t="s">
        <v>656</v>
      </c>
      <c r="AS107" s="10" t="s">
        <v>909</v>
      </c>
      <c r="AT107" s="10" t="s">
        <v>649</v>
      </c>
      <c r="AU107" s="10" t="s">
        <v>910</v>
      </c>
      <c r="AV107" s="10" t="s">
        <v>645</v>
      </c>
      <c r="AW107" s="10" t="s">
        <v>796</v>
      </c>
      <c r="AX107" s="10" t="s">
        <v>660</v>
      </c>
      <c r="AY107" s="10" t="s">
        <v>911</v>
      </c>
      <c r="AZ107" s="10" t="s">
        <v>649</v>
      </c>
      <c r="BA107" s="10" t="s">
        <v>912</v>
      </c>
      <c r="BB107" s="10" t="s">
        <v>645</v>
      </c>
      <c r="BC107" s="10" t="s">
        <v>799</v>
      </c>
      <c r="BD107" s="10" t="s">
        <v>664</v>
      </c>
      <c r="BE107" s="10" t="s">
        <v>911</v>
      </c>
      <c r="BF107" s="10" t="s">
        <v>649</v>
      </c>
      <c r="BG107" s="10" t="s">
        <v>913</v>
      </c>
    </row>
    <row r="108" spans="1:59" x14ac:dyDescent="0.15">
      <c r="A108" s="10">
        <f t="shared" ref="A108:B108" si="258">A71</f>
        <v>2229021</v>
      </c>
      <c r="B108" s="10">
        <f t="shared" si="258"/>
        <v>302</v>
      </c>
      <c r="C108" s="3" t="str">
        <f t="shared" si="227"/>
        <v>正式2200分2</v>
      </c>
      <c r="D108" s="14">
        <v>3</v>
      </c>
      <c r="E108" s="14">
        <v>140108</v>
      </c>
      <c r="F108" s="14">
        <v>0</v>
      </c>
      <c r="G108" s="14">
        <f t="shared" si="229"/>
        <v>22026</v>
      </c>
      <c r="H108" s="14"/>
      <c r="I108" s="14">
        <v>3</v>
      </c>
      <c r="J108" s="14">
        <v>140106</v>
      </c>
      <c r="K108" s="14">
        <v>1</v>
      </c>
      <c r="L108" s="14">
        <f t="shared" si="230"/>
        <v>22026</v>
      </c>
      <c r="M108" s="14"/>
      <c r="N108" s="14">
        <v>3</v>
      </c>
      <c r="O108" s="14">
        <v>141009</v>
      </c>
      <c r="P108" s="14">
        <v>2</v>
      </c>
      <c r="Q108" s="14">
        <f t="shared" si="231"/>
        <v>23026</v>
      </c>
      <c r="R108" s="14"/>
      <c r="S108" s="14">
        <v>3</v>
      </c>
      <c r="T108" s="14">
        <v>140105</v>
      </c>
      <c r="U108" s="14">
        <v>3</v>
      </c>
      <c r="V108" s="14">
        <f t="shared" si="232"/>
        <v>21026</v>
      </c>
      <c r="W108" s="14"/>
      <c r="X108" s="14">
        <v>3</v>
      </c>
      <c r="Y108" s="14">
        <v>141008</v>
      </c>
      <c r="Z108" s="14">
        <v>4</v>
      </c>
      <c r="AA108" s="14">
        <f t="shared" si="233"/>
        <v>21026</v>
      </c>
      <c r="AB108" s="14"/>
      <c r="AC108" s="15" t="s">
        <v>914</v>
      </c>
      <c r="AD108" s="10" t="s">
        <v>645</v>
      </c>
      <c r="AE108" s="10" t="s">
        <v>646</v>
      </c>
      <c r="AF108" s="10" t="s">
        <v>647</v>
      </c>
      <c r="AG108" s="10" t="s">
        <v>915</v>
      </c>
      <c r="AH108" s="10" t="s">
        <v>649</v>
      </c>
      <c r="AI108" s="10" t="s">
        <v>916</v>
      </c>
      <c r="AJ108" s="10" t="s">
        <v>645</v>
      </c>
      <c r="AK108" s="10" t="s">
        <v>655</v>
      </c>
      <c r="AL108" s="10" t="s">
        <v>652</v>
      </c>
      <c r="AM108" s="10" t="s">
        <v>915</v>
      </c>
      <c r="AN108" s="10" t="s">
        <v>649</v>
      </c>
      <c r="AO108" s="10" t="s">
        <v>917</v>
      </c>
      <c r="AP108" s="10" t="s">
        <v>645</v>
      </c>
      <c r="AQ108" s="10" t="s">
        <v>805</v>
      </c>
      <c r="AR108" s="10" t="s">
        <v>656</v>
      </c>
      <c r="AS108" s="10" t="s">
        <v>918</v>
      </c>
      <c r="AT108" s="10" t="s">
        <v>649</v>
      </c>
      <c r="AU108" s="10" t="s">
        <v>919</v>
      </c>
      <c r="AV108" s="10" t="s">
        <v>645</v>
      </c>
      <c r="AW108" s="10" t="s">
        <v>808</v>
      </c>
      <c r="AX108" s="10" t="s">
        <v>660</v>
      </c>
      <c r="AY108" s="10" t="s">
        <v>920</v>
      </c>
      <c r="AZ108" s="10" t="s">
        <v>649</v>
      </c>
      <c r="BA108" s="10" t="s">
        <v>921</v>
      </c>
      <c r="BB108" s="10" t="s">
        <v>645</v>
      </c>
      <c r="BC108" s="10" t="s">
        <v>675</v>
      </c>
      <c r="BD108" s="10" t="s">
        <v>664</v>
      </c>
      <c r="BE108" s="10" t="s">
        <v>920</v>
      </c>
      <c r="BF108" s="10" t="s">
        <v>649</v>
      </c>
      <c r="BG108" s="10" t="s">
        <v>922</v>
      </c>
    </row>
    <row r="109" spans="1:59" x14ac:dyDescent="0.15">
      <c r="A109" s="10">
        <f t="shared" ref="A109:B109" si="259">A72</f>
        <v>2674825</v>
      </c>
      <c r="B109" s="10">
        <f t="shared" si="259"/>
        <v>303</v>
      </c>
      <c r="C109" s="3" t="str">
        <f t="shared" si="227"/>
        <v>正式2350分2</v>
      </c>
      <c r="D109" s="14">
        <v>3</v>
      </c>
      <c r="E109" s="14">
        <v>141011</v>
      </c>
      <c r="F109" s="14">
        <v>0</v>
      </c>
      <c r="G109" s="14">
        <f t="shared" si="229"/>
        <v>22027</v>
      </c>
      <c r="H109" s="14"/>
      <c r="I109" s="14">
        <v>3</v>
      </c>
      <c r="J109" s="14">
        <v>140113</v>
      </c>
      <c r="K109" s="14">
        <v>1</v>
      </c>
      <c r="L109" s="14">
        <f t="shared" si="230"/>
        <v>22027</v>
      </c>
      <c r="M109" s="14"/>
      <c r="N109" s="14">
        <v>3</v>
      </c>
      <c r="O109" s="14">
        <v>141006</v>
      </c>
      <c r="P109" s="14">
        <v>2</v>
      </c>
      <c r="Q109" s="14">
        <f t="shared" si="231"/>
        <v>23027</v>
      </c>
      <c r="R109" s="14"/>
      <c r="S109" s="14">
        <v>3</v>
      </c>
      <c r="T109" s="14">
        <v>141018</v>
      </c>
      <c r="U109" s="14">
        <v>3</v>
      </c>
      <c r="V109" s="14">
        <f t="shared" si="232"/>
        <v>21027</v>
      </c>
      <c r="W109" s="14"/>
      <c r="X109" s="14">
        <v>3</v>
      </c>
      <c r="Y109" s="14">
        <v>141015</v>
      </c>
      <c r="Z109" s="14">
        <v>4</v>
      </c>
      <c r="AA109" s="14">
        <f t="shared" si="233"/>
        <v>21027</v>
      </c>
      <c r="AB109" s="14"/>
      <c r="AC109" s="15" t="s">
        <v>923</v>
      </c>
      <c r="AD109" s="10" t="s">
        <v>645</v>
      </c>
      <c r="AE109" s="10" t="s">
        <v>813</v>
      </c>
      <c r="AF109" s="10" t="s">
        <v>647</v>
      </c>
      <c r="AG109" s="10" t="s">
        <v>924</v>
      </c>
      <c r="AH109" s="10" t="s">
        <v>649</v>
      </c>
      <c r="AI109" s="10" t="s">
        <v>925</v>
      </c>
      <c r="AJ109" s="10" t="s">
        <v>645</v>
      </c>
      <c r="AK109" s="10" t="s">
        <v>816</v>
      </c>
      <c r="AL109" s="10" t="s">
        <v>652</v>
      </c>
      <c r="AM109" s="10" t="s">
        <v>924</v>
      </c>
      <c r="AN109" s="10" t="s">
        <v>649</v>
      </c>
      <c r="AO109" s="10" t="s">
        <v>926</v>
      </c>
      <c r="AP109" s="10" t="s">
        <v>645</v>
      </c>
      <c r="AQ109" s="10" t="s">
        <v>818</v>
      </c>
      <c r="AR109" s="10" t="s">
        <v>656</v>
      </c>
      <c r="AS109" s="10" t="s">
        <v>927</v>
      </c>
      <c r="AT109" s="10" t="s">
        <v>649</v>
      </c>
      <c r="AU109" s="10" t="s">
        <v>928</v>
      </c>
      <c r="AV109" s="10" t="s">
        <v>645</v>
      </c>
      <c r="AW109" s="10" t="s">
        <v>659</v>
      </c>
      <c r="AX109" s="10" t="s">
        <v>660</v>
      </c>
      <c r="AY109" s="10" t="s">
        <v>929</v>
      </c>
      <c r="AZ109" s="10" t="s">
        <v>649</v>
      </c>
      <c r="BA109" s="10" t="s">
        <v>930</v>
      </c>
      <c r="BB109" s="10" t="s">
        <v>645</v>
      </c>
      <c r="BC109" s="10" t="s">
        <v>663</v>
      </c>
      <c r="BD109" s="10" t="s">
        <v>664</v>
      </c>
      <c r="BE109" s="10" t="s">
        <v>929</v>
      </c>
      <c r="BF109" s="10" t="s">
        <v>649</v>
      </c>
      <c r="BG109" s="10" t="s">
        <v>931</v>
      </c>
    </row>
    <row r="110" spans="1:59" x14ac:dyDescent="0.15">
      <c r="A110" s="10">
        <f t="shared" ref="A110:B110" si="260">A73</f>
        <v>3209790</v>
      </c>
      <c r="B110" s="10">
        <f t="shared" si="260"/>
        <v>304</v>
      </c>
      <c r="C110" s="3" t="str">
        <f t="shared" si="227"/>
        <v>正式2500分2</v>
      </c>
      <c r="D110" s="14">
        <v>3</v>
      </c>
      <c r="E110" s="14">
        <v>141011</v>
      </c>
      <c r="F110" s="14">
        <v>0</v>
      </c>
      <c r="G110" s="14">
        <f t="shared" si="229"/>
        <v>22028</v>
      </c>
      <c r="H110" s="14"/>
      <c r="I110" s="14">
        <v>3</v>
      </c>
      <c r="J110" s="14">
        <v>140109</v>
      </c>
      <c r="K110" s="14">
        <v>1</v>
      </c>
      <c r="L110" s="14">
        <f t="shared" si="230"/>
        <v>22028</v>
      </c>
      <c r="M110" s="14"/>
      <c r="N110" s="14">
        <v>3</v>
      </c>
      <c r="O110" s="14">
        <v>140111</v>
      </c>
      <c r="P110" s="14">
        <v>2</v>
      </c>
      <c r="Q110" s="14">
        <f t="shared" si="231"/>
        <v>23028</v>
      </c>
      <c r="R110" s="14"/>
      <c r="S110" s="14">
        <v>3</v>
      </c>
      <c r="T110" s="14">
        <v>141006</v>
      </c>
      <c r="U110" s="14">
        <v>3</v>
      </c>
      <c r="V110" s="14">
        <f t="shared" si="232"/>
        <v>21028</v>
      </c>
      <c r="W110" s="14"/>
      <c r="X110" s="14">
        <v>3</v>
      </c>
      <c r="Y110" s="14">
        <v>141015</v>
      </c>
      <c r="Z110" s="14">
        <v>4</v>
      </c>
      <c r="AA110" s="14">
        <f t="shared" si="233"/>
        <v>21028</v>
      </c>
      <c r="AB110" s="14"/>
      <c r="AC110" s="15" t="s">
        <v>932</v>
      </c>
      <c r="AD110" s="10" t="s">
        <v>645</v>
      </c>
      <c r="AE110" s="10" t="s">
        <v>813</v>
      </c>
      <c r="AF110" s="10" t="s">
        <v>647</v>
      </c>
      <c r="AG110" s="10" t="s">
        <v>933</v>
      </c>
      <c r="AH110" s="10" t="s">
        <v>649</v>
      </c>
      <c r="AI110" s="10" t="s">
        <v>934</v>
      </c>
      <c r="AJ110" s="10" t="s">
        <v>645</v>
      </c>
      <c r="AK110" s="10" t="s">
        <v>671</v>
      </c>
      <c r="AL110" s="10" t="s">
        <v>652</v>
      </c>
      <c r="AM110" s="10" t="s">
        <v>933</v>
      </c>
      <c r="AN110" s="10" t="s">
        <v>649</v>
      </c>
      <c r="AO110" s="10" t="s">
        <v>935</v>
      </c>
      <c r="AP110" s="10" t="s">
        <v>645</v>
      </c>
      <c r="AQ110" s="10" t="s">
        <v>685</v>
      </c>
      <c r="AR110" s="10" t="s">
        <v>656</v>
      </c>
      <c r="AS110" s="10" t="s">
        <v>936</v>
      </c>
      <c r="AT110" s="10" t="s">
        <v>649</v>
      </c>
      <c r="AU110" s="10" t="s">
        <v>937</v>
      </c>
      <c r="AV110" s="10" t="s">
        <v>645</v>
      </c>
      <c r="AW110" s="10" t="s">
        <v>818</v>
      </c>
      <c r="AX110" s="10" t="s">
        <v>660</v>
      </c>
      <c r="AY110" s="10" t="s">
        <v>938</v>
      </c>
      <c r="AZ110" s="10" t="s">
        <v>649</v>
      </c>
      <c r="BA110" s="10" t="s">
        <v>939</v>
      </c>
      <c r="BB110" s="10" t="s">
        <v>645</v>
      </c>
      <c r="BC110" s="10" t="s">
        <v>663</v>
      </c>
      <c r="BD110" s="10" t="s">
        <v>664</v>
      </c>
      <c r="BE110" s="10" t="s">
        <v>938</v>
      </c>
      <c r="BF110" s="10" t="s">
        <v>649</v>
      </c>
      <c r="BG110" s="10" t="s">
        <v>940</v>
      </c>
    </row>
    <row r="111" spans="1:59" x14ac:dyDescent="0.15">
      <c r="A111" s="10">
        <f t="shared" ref="A111:B111" si="261">A74</f>
        <v>3851748</v>
      </c>
      <c r="B111" s="10">
        <f t="shared" si="261"/>
        <v>401</v>
      </c>
      <c r="C111" s="3" t="str">
        <f t="shared" si="227"/>
        <v>正式2650分2</v>
      </c>
      <c r="D111" s="14">
        <v>3</v>
      </c>
      <c r="E111" s="14">
        <v>140115</v>
      </c>
      <c r="F111" s="14">
        <v>0</v>
      </c>
      <c r="G111" s="14">
        <f t="shared" si="229"/>
        <v>22029</v>
      </c>
      <c r="H111" s="14"/>
      <c r="I111" s="14">
        <v>3</v>
      </c>
      <c r="J111" s="14">
        <v>141019</v>
      </c>
      <c r="K111" s="14">
        <v>1</v>
      </c>
      <c r="L111" s="14">
        <f t="shared" si="230"/>
        <v>22029</v>
      </c>
      <c r="M111" s="14"/>
      <c r="N111" s="14">
        <v>3</v>
      </c>
      <c r="O111" s="14">
        <v>140113</v>
      </c>
      <c r="P111" s="14">
        <v>2</v>
      </c>
      <c r="Q111" s="14">
        <f t="shared" si="231"/>
        <v>23029</v>
      </c>
      <c r="R111" s="14"/>
      <c r="S111" s="14">
        <v>3</v>
      </c>
      <c r="T111" s="14">
        <v>140116</v>
      </c>
      <c r="U111" s="14">
        <v>3</v>
      </c>
      <c r="V111" s="14">
        <f t="shared" si="232"/>
        <v>21029</v>
      </c>
      <c r="W111" s="14"/>
      <c r="X111" s="14">
        <v>3</v>
      </c>
      <c r="Y111" s="14">
        <v>141018</v>
      </c>
      <c r="Z111" s="14">
        <v>4</v>
      </c>
      <c r="AA111" s="14">
        <f t="shared" si="233"/>
        <v>21029</v>
      </c>
      <c r="AB111" s="14"/>
      <c r="AC111" s="15" t="s">
        <v>941</v>
      </c>
      <c r="AD111" s="10" t="s">
        <v>645</v>
      </c>
      <c r="AE111" s="10" t="s">
        <v>942</v>
      </c>
      <c r="AF111" s="10" t="s">
        <v>647</v>
      </c>
      <c r="AG111" s="10" t="s">
        <v>943</v>
      </c>
      <c r="AH111" s="10" t="s">
        <v>649</v>
      </c>
      <c r="AI111" s="10" t="s">
        <v>944</v>
      </c>
      <c r="AJ111" s="10" t="s">
        <v>645</v>
      </c>
      <c r="AK111" s="10" t="s">
        <v>668</v>
      </c>
      <c r="AL111" s="10" t="s">
        <v>652</v>
      </c>
      <c r="AM111" s="10" t="s">
        <v>943</v>
      </c>
      <c r="AN111" s="10" t="s">
        <v>649</v>
      </c>
      <c r="AO111" s="10" t="s">
        <v>945</v>
      </c>
      <c r="AP111" s="10" t="s">
        <v>645</v>
      </c>
      <c r="AQ111" s="10" t="s">
        <v>816</v>
      </c>
      <c r="AR111" s="10" t="s">
        <v>656</v>
      </c>
      <c r="AS111" s="10" t="s">
        <v>946</v>
      </c>
      <c r="AT111" s="10" t="s">
        <v>649</v>
      </c>
      <c r="AU111" s="10" t="s">
        <v>947</v>
      </c>
      <c r="AV111" s="10" t="s">
        <v>645</v>
      </c>
      <c r="AW111" s="10" t="s">
        <v>948</v>
      </c>
      <c r="AX111" s="10" t="s">
        <v>660</v>
      </c>
      <c r="AY111" s="10" t="s">
        <v>949</v>
      </c>
      <c r="AZ111" s="10" t="s">
        <v>649</v>
      </c>
      <c r="BA111" s="10" t="s">
        <v>950</v>
      </c>
      <c r="BB111" s="10" t="s">
        <v>645</v>
      </c>
      <c r="BC111" s="10" t="s">
        <v>659</v>
      </c>
      <c r="BD111" s="10" t="s">
        <v>664</v>
      </c>
      <c r="BE111" s="10" t="s">
        <v>949</v>
      </c>
      <c r="BF111" s="10" t="s">
        <v>649</v>
      </c>
      <c r="BG111" s="10" t="s">
        <v>951</v>
      </c>
    </row>
    <row r="112" spans="1:59" x14ac:dyDescent="0.15">
      <c r="A112" s="10">
        <f t="shared" ref="A112:B112" si="262">A75</f>
        <v>4622097</v>
      </c>
      <c r="B112" s="10">
        <f t="shared" si="262"/>
        <v>301</v>
      </c>
      <c r="C112" s="3" t="str">
        <f t="shared" si="227"/>
        <v>正式2800分2</v>
      </c>
      <c r="D112" s="14">
        <v>3</v>
      </c>
      <c r="E112" s="14">
        <v>140104</v>
      </c>
      <c r="F112" s="14">
        <v>0</v>
      </c>
      <c r="G112" s="14">
        <f t="shared" si="229"/>
        <v>22030</v>
      </c>
      <c r="H112" s="14"/>
      <c r="I112" s="14">
        <v>3</v>
      </c>
      <c r="J112" s="14">
        <v>140101</v>
      </c>
      <c r="K112" s="14">
        <v>1</v>
      </c>
      <c r="L112" s="14">
        <f t="shared" si="230"/>
        <v>22030</v>
      </c>
      <c r="M112" s="14"/>
      <c r="N112" s="14">
        <v>3</v>
      </c>
      <c r="O112" s="14">
        <v>141003</v>
      </c>
      <c r="P112" s="14">
        <v>2</v>
      </c>
      <c r="Q112" s="14">
        <f t="shared" si="231"/>
        <v>23030</v>
      </c>
      <c r="R112" s="14"/>
      <c r="S112" s="14">
        <v>3</v>
      </c>
      <c r="T112" s="14">
        <v>141001</v>
      </c>
      <c r="U112" s="14">
        <v>3</v>
      </c>
      <c r="V112" s="14">
        <f t="shared" si="232"/>
        <v>21030</v>
      </c>
      <c r="W112" s="14"/>
      <c r="X112" s="14">
        <v>3</v>
      </c>
      <c r="Y112" s="14">
        <v>140103</v>
      </c>
      <c r="Z112" s="14">
        <v>4</v>
      </c>
      <c r="AA112" s="14">
        <f t="shared" si="233"/>
        <v>21030</v>
      </c>
      <c r="AB112" s="14"/>
      <c r="AC112" s="15" t="s">
        <v>952</v>
      </c>
      <c r="AD112" s="10" t="s">
        <v>645</v>
      </c>
      <c r="AE112" s="10" t="s">
        <v>790</v>
      </c>
      <c r="AF112" s="10" t="s">
        <v>647</v>
      </c>
      <c r="AG112" s="10" t="s">
        <v>953</v>
      </c>
      <c r="AH112" s="10" t="s">
        <v>649</v>
      </c>
      <c r="AI112" s="10" t="s">
        <v>954</v>
      </c>
      <c r="AJ112" s="10" t="s">
        <v>645</v>
      </c>
      <c r="AK112" s="10" t="s">
        <v>651</v>
      </c>
      <c r="AL112" s="10" t="s">
        <v>652</v>
      </c>
      <c r="AM112" s="10" t="s">
        <v>953</v>
      </c>
      <c r="AN112" s="10" t="s">
        <v>649</v>
      </c>
      <c r="AO112" s="10" t="s">
        <v>955</v>
      </c>
      <c r="AP112" s="10" t="s">
        <v>645</v>
      </c>
      <c r="AQ112" s="10" t="s">
        <v>697</v>
      </c>
      <c r="AR112" s="10" t="s">
        <v>656</v>
      </c>
      <c r="AS112" s="10" t="s">
        <v>956</v>
      </c>
      <c r="AT112" s="10" t="s">
        <v>649</v>
      </c>
      <c r="AU112" s="10" t="s">
        <v>957</v>
      </c>
      <c r="AV112" s="10" t="s">
        <v>645</v>
      </c>
      <c r="AW112" s="10" t="s">
        <v>796</v>
      </c>
      <c r="AX112" s="10" t="s">
        <v>660</v>
      </c>
      <c r="AY112" s="10" t="s">
        <v>958</v>
      </c>
      <c r="AZ112" s="10" t="s">
        <v>649</v>
      </c>
      <c r="BA112" s="10" t="s">
        <v>959</v>
      </c>
      <c r="BB112" s="10" t="s">
        <v>645</v>
      </c>
      <c r="BC112" s="10" t="s">
        <v>799</v>
      </c>
      <c r="BD112" s="10" t="s">
        <v>664</v>
      </c>
      <c r="BE112" s="10" t="s">
        <v>958</v>
      </c>
      <c r="BF112" s="10" t="s">
        <v>649</v>
      </c>
      <c r="BG112" s="10" t="s">
        <v>960</v>
      </c>
    </row>
    <row r="113" spans="1:59" x14ac:dyDescent="0.15">
      <c r="A113" s="10">
        <f t="shared" ref="A113:B113" si="263">A76</f>
        <v>5546516</v>
      </c>
      <c r="B113" s="10">
        <f t="shared" si="263"/>
        <v>302</v>
      </c>
      <c r="C113" s="3" t="str">
        <f t="shared" si="227"/>
        <v>正式3000分2</v>
      </c>
      <c r="D113" s="14">
        <v>3</v>
      </c>
      <c r="E113" s="14">
        <v>140108</v>
      </c>
      <c r="F113" s="14">
        <v>0</v>
      </c>
      <c r="G113" s="14">
        <f t="shared" si="229"/>
        <v>22031</v>
      </c>
      <c r="H113" s="14"/>
      <c r="I113" s="14">
        <v>3</v>
      </c>
      <c r="J113" s="14">
        <v>140106</v>
      </c>
      <c r="K113" s="14">
        <v>1</v>
      </c>
      <c r="L113" s="14">
        <f t="shared" si="230"/>
        <v>22031</v>
      </c>
      <c r="M113" s="14"/>
      <c r="N113" s="14">
        <v>3</v>
      </c>
      <c r="O113" s="14">
        <v>141009</v>
      </c>
      <c r="P113" s="14">
        <v>2</v>
      </c>
      <c r="Q113" s="14">
        <f t="shared" si="231"/>
        <v>23031</v>
      </c>
      <c r="R113" s="14"/>
      <c r="S113" s="14">
        <v>3</v>
      </c>
      <c r="T113" s="14">
        <v>140105</v>
      </c>
      <c r="U113" s="14">
        <v>3</v>
      </c>
      <c r="V113" s="14">
        <f t="shared" si="232"/>
        <v>21031</v>
      </c>
      <c r="W113" s="14"/>
      <c r="X113" s="14">
        <v>3</v>
      </c>
      <c r="Y113" s="14">
        <v>141008</v>
      </c>
      <c r="Z113" s="14">
        <v>4</v>
      </c>
      <c r="AA113" s="14">
        <f t="shared" si="233"/>
        <v>21031</v>
      </c>
      <c r="AB113" s="14"/>
      <c r="AC113" s="15" t="s">
        <v>961</v>
      </c>
      <c r="AD113" s="10" t="s">
        <v>645</v>
      </c>
      <c r="AE113" s="10" t="s">
        <v>646</v>
      </c>
      <c r="AF113" s="10" t="s">
        <v>647</v>
      </c>
      <c r="AG113" s="10" t="s">
        <v>962</v>
      </c>
      <c r="AH113" s="10" t="s">
        <v>649</v>
      </c>
      <c r="AI113" s="10" t="s">
        <v>963</v>
      </c>
      <c r="AJ113" s="10" t="s">
        <v>645</v>
      </c>
      <c r="AK113" s="10" t="s">
        <v>655</v>
      </c>
      <c r="AL113" s="10" t="s">
        <v>652</v>
      </c>
      <c r="AM113" s="10" t="s">
        <v>962</v>
      </c>
      <c r="AN113" s="10" t="s">
        <v>649</v>
      </c>
      <c r="AO113" s="10" t="s">
        <v>964</v>
      </c>
      <c r="AP113" s="10" t="s">
        <v>645</v>
      </c>
      <c r="AQ113" s="10" t="s">
        <v>805</v>
      </c>
      <c r="AR113" s="10" t="s">
        <v>656</v>
      </c>
      <c r="AS113" s="10" t="s">
        <v>965</v>
      </c>
      <c r="AT113" s="10" t="s">
        <v>649</v>
      </c>
      <c r="AU113" s="10" t="s">
        <v>966</v>
      </c>
      <c r="AV113" s="10" t="s">
        <v>645</v>
      </c>
      <c r="AW113" s="10" t="s">
        <v>808</v>
      </c>
      <c r="AX113" s="10" t="s">
        <v>660</v>
      </c>
      <c r="AY113" s="10" t="s">
        <v>967</v>
      </c>
      <c r="AZ113" s="10" t="s">
        <v>649</v>
      </c>
      <c r="BA113" s="10" t="s">
        <v>968</v>
      </c>
      <c r="BB113" s="10" t="s">
        <v>645</v>
      </c>
      <c r="BC113" s="10" t="s">
        <v>675</v>
      </c>
      <c r="BD113" s="10" t="s">
        <v>664</v>
      </c>
      <c r="BE113" s="10" t="s">
        <v>967</v>
      </c>
      <c r="BF113" s="10" t="s">
        <v>649</v>
      </c>
      <c r="BG113" s="10" t="s">
        <v>969</v>
      </c>
    </row>
    <row r="114" spans="1:59" x14ac:dyDescent="0.15">
      <c r="A114" s="10">
        <f t="shared" ref="A114:B114" si="264">A77</f>
        <v>6655819</v>
      </c>
      <c r="B114" s="10">
        <f t="shared" si="264"/>
        <v>303</v>
      </c>
      <c r="C114" s="3" t="str">
        <f t="shared" si="227"/>
        <v>王者200名2</v>
      </c>
      <c r="D114" s="14">
        <v>3</v>
      </c>
      <c r="E114" s="14">
        <v>141011</v>
      </c>
      <c r="F114" s="14">
        <v>0</v>
      </c>
      <c r="G114" s="14">
        <f t="shared" si="229"/>
        <v>22032</v>
      </c>
      <c r="H114" s="14"/>
      <c r="I114" s="14">
        <v>3</v>
      </c>
      <c r="J114" s="14">
        <v>140113</v>
      </c>
      <c r="K114" s="14">
        <v>1</v>
      </c>
      <c r="L114" s="14">
        <f t="shared" si="230"/>
        <v>22032</v>
      </c>
      <c r="M114" s="14"/>
      <c r="N114" s="14">
        <v>3</v>
      </c>
      <c r="O114" s="14">
        <v>141006</v>
      </c>
      <c r="P114" s="14">
        <v>2</v>
      </c>
      <c r="Q114" s="14">
        <f t="shared" si="231"/>
        <v>23032</v>
      </c>
      <c r="R114" s="14"/>
      <c r="S114" s="14">
        <v>3</v>
      </c>
      <c r="T114" s="14">
        <v>141018</v>
      </c>
      <c r="U114" s="14">
        <v>3</v>
      </c>
      <c r="V114" s="14">
        <f t="shared" si="232"/>
        <v>21032</v>
      </c>
      <c r="W114" s="14"/>
      <c r="X114" s="14">
        <v>3</v>
      </c>
      <c r="Y114" s="14">
        <v>141015</v>
      </c>
      <c r="Z114" s="14">
        <v>4</v>
      </c>
      <c r="AA114" s="14">
        <f t="shared" si="233"/>
        <v>21032</v>
      </c>
      <c r="AB114" s="14"/>
      <c r="AC114" s="15" t="s">
        <v>970</v>
      </c>
      <c r="AD114" s="10" t="s">
        <v>645</v>
      </c>
      <c r="AE114" s="10" t="s">
        <v>813</v>
      </c>
      <c r="AF114" s="10" t="s">
        <v>647</v>
      </c>
      <c r="AG114" s="10" t="s">
        <v>971</v>
      </c>
      <c r="AH114" s="10" t="s">
        <v>649</v>
      </c>
      <c r="AI114" s="10" t="s">
        <v>972</v>
      </c>
      <c r="AJ114" s="10" t="s">
        <v>645</v>
      </c>
      <c r="AK114" s="10" t="s">
        <v>816</v>
      </c>
      <c r="AL114" s="10" t="s">
        <v>652</v>
      </c>
      <c r="AM114" s="10" t="s">
        <v>971</v>
      </c>
      <c r="AN114" s="10" t="s">
        <v>649</v>
      </c>
      <c r="AO114" s="10" t="s">
        <v>973</v>
      </c>
      <c r="AP114" s="10" t="s">
        <v>645</v>
      </c>
      <c r="AQ114" s="10" t="s">
        <v>818</v>
      </c>
      <c r="AR114" s="10" t="s">
        <v>656</v>
      </c>
      <c r="AS114" s="10" t="s">
        <v>974</v>
      </c>
      <c r="AT114" s="10" t="s">
        <v>649</v>
      </c>
      <c r="AU114" s="10" t="s">
        <v>975</v>
      </c>
      <c r="AV114" s="10" t="s">
        <v>645</v>
      </c>
      <c r="AW114" s="10" t="s">
        <v>659</v>
      </c>
      <c r="AX114" s="10" t="s">
        <v>660</v>
      </c>
      <c r="AY114" s="10" t="s">
        <v>976</v>
      </c>
      <c r="AZ114" s="10" t="s">
        <v>649</v>
      </c>
      <c r="BA114" s="10" t="s">
        <v>977</v>
      </c>
      <c r="BB114" s="10" t="s">
        <v>645</v>
      </c>
      <c r="BC114" s="10" t="s">
        <v>663</v>
      </c>
      <c r="BD114" s="10" t="s">
        <v>664</v>
      </c>
      <c r="BE114" s="10" t="s">
        <v>976</v>
      </c>
      <c r="BF114" s="10" t="s">
        <v>649</v>
      </c>
      <c r="BG114" s="10" t="s">
        <v>978</v>
      </c>
    </row>
    <row r="115" spans="1:59" x14ac:dyDescent="0.15">
      <c r="A115" s="10">
        <f t="shared" ref="A115:B115" si="265">A78</f>
        <v>7986982</v>
      </c>
      <c r="B115" s="10">
        <f t="shared" si="265"/>
        <v>304</v>
      </c>
      <c r="C115" s="3" t="str">
        <f t="shared" si="227"/>
        <v>王者100名2</v>
      </c>
      <c r="D115" s="14">
        <v>3</v>
      </c>
      <c r="E115" s="14">
        <v>141011</v>
      </c>
      <c r="F115" s="14">
        <v>0</v>
      </c>
      <c r="G115" s="14">
        <f t="shared" si="229"/>
        <v>22033</v>
      </c>
      <c r="H115" s="14"/>
      <c r="I115" s="14">
        <v>3</v>
      </c>
      <c r="J115" s="14">
        <v>140109</v>
      </c>
      <c r="K115" s="14">
        <v>1</v>
      </c>
      <c r="L115" s="14">
        <f t="shared" si="230"/>
        <v>22033</v>
      </c>
      <c r="M115" s="14"/>
      <c r="N115" s="14">
        <v>3</v>
      </c>
      <c r="O115" s="14">
        <v>140111</v>
      </c>
      <c r="P115" s="14">
        <v>2</v>
      </c>
      <c r="Q115" s="14">
        <f t="shared" si="231"/>
        <v>23033</v>
      </c>
      <c r="R115" s="14"/>
      <c r="S115" s="14">
        <v>3</v>
      </c>
      <c r="T115" s="14">
        <v>141006</v>
      </c>
      <c r="U115" s="14">
        <v>3</v>
      </c>
      <c r="V115" s="14">
        <f t="shared" si="232"/>
        <v>21033</v>
      </c>
      <c r="W115" s="14"/>
      <c r="X115" s="14">
        <v>3</v>
      </c>
      <c r="Y115" s="14">
        <v>141015</v>
      </c>
      <c r="Z115" s="14">
        <v>4</v>
      </c>
      <c r="AA115" s="14">
        <f t="shared" si="233"/>
        <v>21033</v>
      </c>
      <c r="AB115" s="14"/>
      <c r="AC115" s="15" t="s">
        <v>979</v>
      </c>
      <c r="AD115" s="10" t="s">
        <v>645</v>
      </c>
      <c r="AE115" s="10" t="s">
        <v>813</v>
      </c>
      <c r="AF115" s="10" t="s">
        <v>647</v>
      </c>
      <c r="AG115" s="10" t="s">
        <v>980</v>
      </c>
      <c r="AH115" s="10" t="s">
        <v>649</v>
      </c>
      <c r="AI115" s="10" t="s">
        <v>981</v>
      </c>
      <c r="AJ115" s="10" t="s">
        <v>645</v>
      </c>
      <c r="AK115" s="10" t="s">
        <v>671</v>
      </c>
      <c r="AL115" s="10" t="s">
        <v>652</v>
      </c>
      <c r="AM115" s="10" t="s">
        <v>980</v>
      </c>
      <c r="AN115" s="10" t="s">
        <v>649</v>
      </c>
      <c r="AO115" s="10" t="s">
        <v>982</v>
      </c>
      <c r="AP115" s="10" t="s">
        <v>645</v>
      </c>
      <c r="AQ115" s="10" t="s">
        <v>685</v>
      </c>
      <c r="AR115" s="10" t="s">
        <v>656</v>
      </c>
      <c r="AS115" s="10" t="s">
        <v>983</v>
      </c>
      <c r="AT115" s="10" t="s">
        <v>649</v>
      </c>
      <c r="AU115" s="10" t="s">
        <v>984</v>
      </c>
      <c r="AV115" s="10" t="s">
        <v>645</v>
      </c>
      <c r="AW115" s="10" t="s">
        <v>818</v>
      </c>
      <c r="AX115" s="10" t="s">
        <v>660</v>
      </c>
      <c r="AY115" s="10" t="s">
        <v>985</v>
      </c>
      <c r="AZ115" s="10" t="s">
        <v>649</v>
      </c>
      <c r="BA115" s="10" t="s">
        <v>986</v>
      </c>
      <c r="BB115" s="10" t="s">
        <v>645</v>
      </c>
      <c r="BC115" s="10" t="s">
        <v>663</v>
      </c>
      <c r="BD115" s="10" t="s">
        <v>664</v>
      </c>
      <c r="BE115" s="10" t="s">
        <v>985</v>
      </c>
      <c r="BF115" s="10" t="s">
        <v>649</v>
      </c>
      <c r="BG115" s="10" t="s">
        <v>987</v>
      </c>
    </row>
    <row r="116" spans="1:59" x14ac:dyDescent="0.15">
      <c r="A116" s="10">
        <f t="shared" ref="A116:B116" si="266">A79</f>
        <v>9584378</v>
      </c>
      <c r="B116" s="10">
        <f t="shared" si="266"/>
        <v>301</v>
      </c>
      <c r="C116" s="3" t="str">
        <f t="shared" si="227"/>
        <v>王者20名2</v>
      </c>
      <c r="D116" s="14">
        <v>3</v>
      </c>
      <c r="E116" s="14">
        <v>140104</v>
      </c>
      <c r="F116" s="14">
        <v>0</v>
      </c>
      <c r="G116" s="14">
        <f t="shared" si="229"/>
        <v>22034</v>
      </c>
      <c r="H116" s="14"/>
      <c r="I116" s="14">
        <v>3</v>
      </c>
      <c r="J116" s="14">
        <v>140101</v>
      </c>
      <c r="K116" s="14">
        <v>1</v>
      </c>
      <c r="L116" s="14">
        <f t="shared" si="230"/>
        <v>22034</v>
      </c>
      <c r="M116" s="14"/>
      <c r="N116" s="14">
        <v>3</v>
      </c>
      <c r="O116" s="14">
        <v>141003</v>
      </c>
      <c r="P116" s="14">
        <v>2</v>
      </c>
      <c r="Q116" s="14">
        <f t="shared" si="231"/>
        <v>23034</v>
      </c>
      <c r="R116" s="14"/>
      <c r="S116" s="14">
        <v>3</v>
      </c>
      <c r="T116" s="14">
        <v>141001</v>
      </c>
      <c r="U116" s="14">
        <v>3</v>
      </c>
      <c r="V116" s="14">
        <f t="shared" si="232"/>
        <v>21034</v>
      </c>
      <c r="W116" s="14"/>
      <c r="X116" s="14">
        <v>3</v>
      </c>
      <c r="Y116" s="14">
        <v>140103</v>
      </c>
      <c r="Z116" s="14">
        <v>4</v>
      </c>
      <c r="AA116" s="14">
        <f t="shared" si="233"/>
        <v>21034</v>
      </c>
      <c r="AB116" s="14"/>
      <c r="AC116" s="15" t="s">
        <v>988</v>
      </c>
      <c r="AD116" s="10" t="s">
        <v>645</v>
      </c>
      <c r="AE116" s="10" t="s">
        <v>790</v>
      </c>
      <c r="AF116" s="10" t="s">
        <v>647</v>
      </c>
      <c r="AG116" s="10" t="s">
        <v>989</v>
      </c>
      <c r="AH116" s="10" t="s">
        <v>649</v>
      </c>
      <c r="AI116" s="10" t="s">
        <v>990</v>
      </c>
      <c r="AJ116" s="10" t="s">
        <v>645</v>
      </c>
      <c r="AK116" s="10" t="s">
        <v>651</v>
      </c>
      <c r="AL116" s="10" t="s">
        <v>652</v>
      </c>
      <c r="AM116" s="10" t="s">
        <v>989</v>
      </c>
      <c r="AN116" s="10" t="s">
        <v>649</v>
      </c>
      <c r="AO116" s="10" t="s">
        <v>991</v>
      </c>
      <c r="AP116" s="10" t="s">
        <v>645</v>
      </c>
      <c r="AQ116" s="10" t="s">
        <v>697</v>
      </c>
      <c r="AR116" s="10" t="s">
        <v>656</v>
      </c>
      <c r="AS116" s="10" t="s">
        <v>992</v>
      </c>
      <c r="AT116" s="10" t="s">
        <v>649</v>
      </c>
      <c r="AU116" s="10" t="s">
        <v>993</v>
      </c>
      <c r="AV116" s="10" t="s">
        <v>645</v>
      </c>
      <c r="AW116" s="10" t="s">
        <v>796</v>
      </c>
      <c r="AX116" s="10" t="s">
        <v>660</v>
      </c>
      <c r="AY116" s="10" t="s">
        <v>994</v>
      </c>
      <c r="AZ116" s="10" t="s">
        <v>649</v>
      </c>
      <c r="BA116" s="10" t="s">
        <v>995</v>
      </c>
      <c r="BB116" s="10" t="s">
        <v>645</v>
      </c>
      <c r="BC116" s="10" t="s">
        <v>799</v>
      </c>
      <c r="BD116" s="10" t="s">
        <v>664</v>
      </c>
      <c r="BE116" s="10" t="s">
        <v>994</v>
      </c>
      <c r="BF116" s="10" t="s">
        <v>649</v>
      </c>
      <c r="BG116" s="10" t="s">
        <v>996</v>
      </c>
    </row>
    <row r="117" spans="1:59" x14ac:dyDescent="0.15">
      <c r="A117" s="10">
        <f t="shared" ref="A117:B117" si="267">A80</f>
        <v>11501253</v>
      </c>
      <c r="B117" s="10">
        <f t="shared" si="267"/>
        <v>401</v>
      </c>
      <c r="C117" s="3" t="str">
        <f t="shared" si="227"/>
        <v>王者5名2</v>
      </c>
      <c r="D117" s="14">
        <v>3</v>
      </c>
      <c r="E117" s="14">
        <v>140115</v>
      </c>
      <c r="F117" s="14">
        <v>0</v>
      </c>
      <c r="G117" s="14">
        <f t="shared" si="229"/>
        <v>22035</v>
      </c>
      <c r="H117" s="14"/>
      <c r="I117" s="14">
        <v>3</v>
      </c>
      <c r="J117" s="14">
        <v>141019</v>
      </c>
      <c r="K117" s="14">
        <v>1</v>
      </c>
      <c r="L117" s="14">
        <f t="shared" si="230"/>
        <v>22035</v>
      </c>
      <c r="M117" s="14"/>
      <c r="N117" s="14">
        <v>3</v>
      </c>
      <c r="O117" s="14">
        <v>140113</v>
      </c>
      <c r="P117" s="14">
        <v>2</v>
      </c>
      <c r="Q117" s="14">
        <f t="shared" si="231"/>
        <v>23035</v>
      </c>
      <c r="R117" s="14"/>
      <c r="S117" s="14">
        <v>3</v>
      </c>
      <c r="T117" s="14">
        <v>140116</v>
      </c>
      <c r="U117" s="14">
        <v>3</v>
      </c>
      <c r="V117" s="14">
        <f t="shared" si="232"/>
        <v>21035</v>
      </c>
      <c r="W117" s="14"/>
      <c r="X117" s="14">
        <v>3</v>
      </c>
      <c r="Y117" s="14">
        <v>141018</v>
      </c>
      <c r="Z117" s="14">
        <v>4</v>
      </c>
      <c r="AA117" s="14">
        <f t="shared" si="233"/>
        <v>21035</v>
      </c>
      <c r="AB117" s="14"/>
      <c r="AC117" s="15" t="s">
        <v>997</v>
      </c>
      <c r="AD117" s="10" t="s">
        <v>645</v>
      </c>
      <c r="AE117" s="10" t="s">
        <v>942</v>
      </c>
      <c r="AF117" s="10" t="s">
        <v>647</v>
      </c>
      <c r="AG117" s="10" t="s">
        <v>998</v>
      </c>
      <c r="AH117" s="10" t="s">
        <v>649</v>
      </c>
      <c r="AI117" s="10" t="s">
        <v>999</v>
      </c>
      <c r="AJ117" s="10" t="s">
        <v>645</v>
      </c>
      <c r="AK117" s="10" t="s">
        <v>668</v>
      </c>
      <c r="AL117" s="10" t="s">
        <v>652</v>
      </c>
      <c r="AM117" s="10" t="s">
        <v>998</v>
      </c>
      <c r="AN117" s="10" t="s">
        <v>649</v>
      </c>
      <c r="AO117" s="10" t="s">
        <v>1000</v>
      </c>
      <c r="AP117" s="10" t="s">
        <v>645</v>
      </c>
      <c r="AQ117" s="10" t="s">
        <v>816</v>
      </c>
      <c r="AR117" s="10" t="s">
        <v>656</v>
      </c>
      <c r="AS117" s="10" t="s">
        <v>1001</v>
      </c>
      <c r="AT117" s="10" t="s">
        <v>649</v>
      </c>
      <c r="AU117" s="10" t="s">
        <v>1002</v>
      </c>
      <c r="AV117" s="10" t="s">
        <v>645</v>
      </c>
      <c r="AW117" s="10" t="s">
        <v>948</v>
      </c>
      <c r="AX117" s="10" t="s">
        <v>660</v>
      </c>
      <c r="AY117" s="10" t="s">
        <v>1003</v>
      </c>
      <c r="AZ117" s="10" t="s">
        <v>649</v>
      </c>
      <c r="BA117" s="10" t="s">
        <v>1004</v>
      </c>
      <c r="BB117" s="10" t="s">
        <v>645</v>
      </c>
      <c r="BC117" s="10" t="s">
        <v>659</v>
      </c>
      <c r="BD117" s="10" t="s">
        <v>664</v>
      </c>
      <c r="BE117" s="10" t="s">
        <v>1003</v>
      </c>
      <c r="BF117" s="10" t="s">
        <v>649</v>
      </c>
      <c r="BG117" s="10" t="s">
        <v>1005</v>
      </c>
    </row>
  </sheetData>
  <mergeCells count="5">
    <mergeCell ref="X5:AB5"/>
    <mergeCell ref="D5:H5"/>
    <mergeCell ref="I5:M5"/>
    <mergeCell ref="N5:R5"/>
    <mergeCell ref="S5:W5"/>
  </mergeCells>
  <phoneticPr fontId="2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67A11-0E03-415C-A100-E8AACB2D22F7}">
  <dimension ref="C5:N24"/>
  <sheetViews>
    <sheetView workbookViewId="0">
      <selection activeCell="M8" sqref="M8"/>
    </sheetView>
  </sheetViews>
  <sheetFormatPr defaultRowHeight="13.5" x14ac:dyDescent="0.15"/>
  <cols>
    <col min="1" max="2" width="9" style="1"/>
    <col min="3" max="3" width="9.125" style="1" customWidth="1"/>
    <col min="4" max="4" width="20.5" style="1" bestFit="1" customWidth="1"/>
    <col min="5" max="5" width="17.25" style="1" bestFit="1" customWidth="1"/>
    <col min="6" max="6" width="17.125" style="1" customWidth="1"/>
    <col min="7" max="7" width="23.5" style="1" bestFit="1" customWidth="1"/>
    <col min="8" max="8" width="19.25" style="1" bestFit="1" customWidth="1"/>
    <col min="9" max="16384" width="9" style="1"/>
  </cols>
  <sheetData>
    <row r="5" spans="3:14" x14ac:dyDescent="0.15">
      <c r="D5" s="1">
        <v>1</v>
      </c>
      <c r="E5" s="1">
        <v>2</v>
      </c>
      <c r="F5" s="1">
        <v>3</v>
      </c>
      <c r="G5" s="1">
        <v>4</v>
      </c>
      <c r="H5" s="1">
        <v>5</v>
      </c>
      <c r="J5" s="1">
        <v>1</v>
      </c>
      <c r="K5" s="1">
        <v>2</v>
      </c>
      <c r="L5" s="1">
        <v>3</v>
      </c>
      <c r="M5" s="1">
        <v>4</v>
      </c>
      <c r="N5" s="1">
        <v>5</v>
      </c>
    </row>
    <row r="6" spans="3:14" x14ac:dyDescent="0.15">
      <c r="C6" s="1">
        <v>101</v>
      </c>
      <c r="D6" s="20" t="s">
        <v>600</v>
      </c>
      <c r="E6" s="20" t="s">
        <v>602</v>
      </c>
      <c r="F6" s="20" t="s">
        <v>599</v>
      </c>
      <c r="G6" s="20" t="s">
        <v>606</v>
      </c>
      <c r="H6" s="20" t="s">
        <v>605</v>
      </c>
      <c r="J6" s="1">
        <f>IF(D6="","",_xlfn.XLOOKUP(D6,[1]配置!$D$8:$D$9960,[1]配置!$B$8:$B$9960,""))</f>
        <v>140108</v>
      </c>
      <c r="K6" s="1">
        <f>IF(E6="","",_xlfn.XLOOKUP(E6,[1]配置!$D$8:$D$9960,[1]配置!$B$8:$B$9960,""))</f>
        <v>140101</v>
      </c>
      <c r="L6" s="1">
        <f>IF(F6="","",_xlfn.XLOOKUP(F6,[1]配置!$D$8:$D$9960,[1]配置!$B$8:$B$9960,""))</f>
        <v>140106</v>
      </c>
      <c r="M6" s="1">
        <f>IF(G6="","",_xlfn.XLOOKUP(G6,[1]配置!$D$8:$D$9960,[1]配置!$B$8:$B$9960,""))</f>
        <v>141018</v>
      </c>
      <c r="N6" s="1">
        <f>IF(H6="","",_xlfn.XLOOKUP(H6,[1]配置!$D$8:$D$9960,[1]配置!$B$8:$B$9960,""))</f>
        <v>141015</v>
      </c>
    </row>
    <row r="7" spans="3:14" x14ac:dyDescent="0.15">
      <c r="C7" s="1">
        <v>102</v>
      </c>
      <c r="D7" s="20" t="s">
        <v>614</v>
      </c>
      <c r="E7" s="20" t="s">
        <v>609</v>
      </c>
      <c r="F7" s="20" t="s">
        <v>605</v>
      </c>
      <c r="G7" s="21" t="s">
        <v>601</v>
      </c>
      <c r="H7" s="20" t="s">
        <v>599</v>
      </c>
      <c r="J7" s="1">
        <f>IF(D7="","",_xlfn.XLOOKUP(D7,[1]配置!$D$8:$D$9960,[1]配置!$B$8:$B$9960,""))</f>
        <v>141019</v>
      </c>
      <c r="K7" s="1">
        <f>IF(E7="","",_xlfn.XLOOKUP(E7,[1]配置!$D$8:$D$9960,[1]配置!$B$8:$B$9960,""))</f>
        <v>140109</v>
      </c>
      <c r="L7" s="1">
        <f>IF(F7="","",_xlfn.XLOOKUP(F7,[1]配置!$D$8:$D$9960,[1]配置!$B$8:$B$9960,""))</f>
        <v>141015</v>
      </c>
      <c r="M7" s="1">
        <f>IF(G7="","",_xlfn.XLOOKUP(G7,[1]配置!$D$8:$D$9960,[1]配置!$B$8:$B$9960,""))</f>
        <v>141008</v>
      </c>
      <c r="N7" s="1">
        <f>IF(H7="","",_xlfn.XLOOKUP(H7,[1]配置!$D$8:$D$9960,[1]配置!$B$8:$B$9960,""))</f>
        <v>140106</v>
      </c>
    </row>
    <row r="8" spans="3:14" x14ac:dyDescent="0.15">
      <c r="C8" s="1">
        <v>103</v>
      </c>
      <c r="D8" s="20" t="s">
        <v>605</v>
      </c>
      <c r="E8" s="20" t="s">
        <v>614</v>
      </c>
      <c r="F8" s="20" t="s">
        <v>606</v>
      </c>
      <c r="G8" s="20" t="s">
        <v>618</v>
      </c>
      <c r="H8" s="20" t="s">
        <v>599</v>
      </c>
      <c r="J8" s="1">
        <f>IF(D8="","",_xlfn.XLOOKUP(D8,[1]配置!$D$8:$D$9960,[1]配置!$B$8:$B$9960,""))</f>
        <v>141015</v>
      </c>
      <c r="K8" s="1">
        <f>IF(E8="","",_xlfn.XLOOKUP(E8,[1]配置!$D$8:$D$9960,[1]配置!$B$8:$B$9960,""))</f>
        <v>141019</v>
      </c>
      <c r="L8" s="1">
        <f>IF(F8="","",_xlfn.XLOOKUP(F8,[1]配置!$D$8:$D$9960,[1]配置!$B$8:$B$9960,""))</f>
        <v>141018</v>
      </c>
      <c r="M8" s="1">
        <f>IF(G8="","",_xlfn.XLOOKUP(G8,[1]配置!$D$8:$D$9960,[1]配置!$B$8:$B$9960,""))</f>
        <v>140111</v>
      </c>
      <c r="N8" s="1">
        <f>IF(H8="","",_xlfn.XLOOKUP(H8,[1]配置!$D$8:$D$9960,[1]配置!$B$8:$B$9960,""))</f>
        <v>140106</v>
      </c>
    </row>
    <row r="9" spans="3:14" x14ac:dyDescent="0.15">
      <c r="C9" s="1">
        <v>104</v>
      </c>
      <c r="D9" s="20" t="s">
        <v>600</v>
      </c>
      <c r="E9" s="20" t="s">
        <v>599</v>
      </c>
      <c r="F9" s="20" t="s">
        <v>605</v>
      </c>
      <c r="G9" s="20" t="s">
        <v>609</v>
      </c>
      <c r="H9" s="20" t="s">
        <v>603</v>
      </c>
      <c r="J9" s="1">
        <f>IF(D9="","",_xlfn.XLOOKUP(D9,[1]配置!$D$8:$D$9960,[1]配置!$B$8:$B$9960,""))</f>
        <v>140108</v>
      </c>
      <c r="K9" s="1">
        <f>IF(E9="","",_xlfn.XLOOKUP(E9,[1]配置!$D$8:$D$9960,[1]配置!$B$8:$B$9960,""))</f>
        <v>140106</v>
      </c>
      <c r="L9" s="1">
        <f>IF(F9="","",_xlfn.XLOOKUP(F9,[1]配置!$D$8:$D$9960,[1]配置!$B$8:$B$9960,""))</f>
        <v>141015</v>
      </c>
      <c r="M9" s="1">
        <f>IF(G9="","",_xlfn.XLOOKUP(G9,[1]配置!$D$8:$D$9960,[1]配置!$B$8:$B$9960,""))</f>
        <v>140109</v>
      </c>
      <c r="N9" s="1">
        <f>IF(H9="","",_xlfn.XLOOKUP(H9,[1]配置!$D$8:$D$9960,[1]配置!$B$8:$B$9960,""))</f>
        <v>141003</v>
      </c>
    </row>
    <row r="10" spans="3:14" x14ac:dyDescent="0.15">
      <c r="C10" s="1">
        <v>105</v>
      </c>
      <c r="D10" s="20" t="s">
        <v>614</v>
      </c>
      <c r="E10" s="20" t="s">
        <v>609</v>
      </c>
      <c r="F10" s="20" t="s">
        <v>606</v>
      </c>
      <c r="G10" s="20" t="s">
        <v>618</v>
      </c>
      <c r="H10" s="20" t="s">
        <v>603</v>
      </c>
      <c r="J10" s="1">
        <f>IF(D10="","",_xlfn.XLOOKUP(D10,[1]配置!$D$8:$D$9960,[1]配置!$B$8:$B$9960,""))</f>
        <v>141019</v>
      </c>
      <c r="K10" s="1">
        <f>IF(E10="","",_xlfn.XLOOKUP(E10,[1]配置!$D$8:$D$9960,[1]配置!$B$8:$B$9960,""))</f>
        <v>140109</v>
      </c>
      <c r="L10" s="1">
        <f>IF(F10="","",_xlfn.XLOOKUP(F10,[1]配置!$D$8:$D$9960,[1]配置!$B$8:$B$9960,""))</f>
        <v>141018</v>
      </c>
      <c r="M10" s="1">
        <f>IF(G10="","",_xlfn.XLOOKUP(G10,[1]配置!$D$8:$D$9960,[1]配置!$B$8:$B$9960,""))</f>
        <v>140111</v>
      </c>
      <c r="N10" s="1">
        <f>IF(H10="","",_xlfn.XLOOKUP(H10,[1]配置!$D$8:$D$9960,[1]配置!$B$8:$B$9960,""))</f>
        <v>141003</v>
      </c>
    </row>
    <row r="11" spans="3:14" x14ac:dyDescent="0.15">
      <c r="C11" s="1">
        <v>106</v>
      </c>
      <c r="D11" s="20" t="s">
        <v>618</v>
      </c>
      <c r="E11" s="20" t="s">
        <v>603</v>
      </c>
      <c r="F11" s="21" t="s">
        <v>601</v>
      </c>
      <c r="G11" s="20" t="s">
        <v>599</v>
      </c>
      <c r="H11" s="20" t="s">
        <v>606</v>
      </c>
      <c r="J11" s="1">
        <f>IF(D11="","",_xlfn.XLOOKUP(D11,[1]配置!$D$8:$D$9960,[1]配置!$B$8:$B$9960,""))</f>
        <v>140111</v>
      </c>
      <c r="K11" s="1">
        <f>IF(E11="","",_xlfn.XLOOKUP(E11,[1]配置!$D$8:$D$9960,[1]配置!$B$8:$B$9960,""))</f>
        <v>141003</v>
      </c>
      <c r="L11" s="1">
        <f>IF(F11="","",_xlfn.XLOOKUP(F11,[1]配置!$D$8:$D$9960,[1]配置!$B$8:$B$9960,""))</f>
        <v>141008</v>
      </c>
      <c r="M11" s="1">
        <f>IF(G11="","",_xlfn.XLOOKUP(G11,[1]配置!$D$8:$D$9960,[1]配置!$B$8:$B$9960,""))</f>
        <v>140106</v>
      </c>
      <c r="N11" s="1">
        <f>IF(H11="","",_xlfn.XLOOKUP(H11,[1]配置!$D$8:$D$9960,[1]配置!$B$8:$B$9960,""))</f>
        <v>141018</v>
      </c>
    </row>
    <row r="12" spans="3:14" x14ac:dyDescent="0.15">
      <c r="C12" s="1">
        <v>201</v>
      </c>
      <c r="D12" s="20" t="s">
        <v>600</v>
      </c>
      <c r="E12" s="20" t="s">
        <v>602</v>
      </c>
      <c r="F12" s="20" t="s">
        <v>606</v>
      </c>
      <c r="G12" s="20" t="s">
        <v>609</v>
      </c>
      <c r="H12" s="21" t="s">
        <v>601</v>
      </c>
      <c r="J12" s="1">
        <f>IF(D12="","",_xlfn.XLOOKUP(D12,[1]配置!$D$8:$D$9960,[1]配置!$B$8:$B$9960,""))</f>
        <v>140108</v>
      </c>
      <c r="K12" s="1">
        <f>IF(E12="","",_xlfn.XLOOKUP(E12,[1]配置!$D$8:$D$9960,[1]配置!$B$8:$B$9960,""))</f>
        <v>140101</v>
      </c>
      <c r="L12" s="1">
        <f>IF(F12="","",_xlfn.XLOOKUP(F12,[1]配置!$D$8:$D$9960,[1]配置!$B$8:$B$9960,""))</f>
        <v>141018</v>
      </c>
      <c r="M12" s="1">
        <f>IF(G12="","",_xlfn.XLOOKUP(G12,[1]配置!$D$8:$D$9960,[1]配置!$B$8:$B$9960,""))</f>
        <v>140109</v>
      </c>
      <c r="N12" s="1">
        <f>IF(H12="","",_xlfn.XLOOKUP(H12,[1]配置!$D$8:$D$9960,[1]配置!$B$8:$B$9960,""))</f>
        <v>141008</v>
      </c>
    </row>
    <row r="13" spans="3:14" x14ac:dyDescent="0.15">
      <c r="C13" s="1">
        <v>202</v>
      </c>
      <c r="D13" s="20" t="s">
        <v>614</v>
      </c>
      <c r="E13" s="20" t="s">
        <v>603</v>
      </c>
      <c r="F13" s="20" t="s">
        <v>618</v>
      </c>
      <c r="G13" s="20" t="s">
        <v>605</v>
      </c>
      <c r="H13" s="20" t="s">
        <v>599</v>
      </c>
      <c r="J13" s="1">
        <f>IF(D13="","",_xlfn.XLOOKUP(D13,[1]配置!$D$8:$D$9960,[1]配置!$B$8:$B$9960,""))</f>
        <v>141019</v>
      </c>
      <c r="K13" s="1">
        <f>IF(E13="","",_xlfn.XLOOKUP(E13,[1]配置!$D$8:$D$9960,[1]配置!$B$8:$B$9960,""))</f>
        <v>141003</v>
      </c>
      <c r="L13" s="1">
        <f>IF(F13="","",_xlfn.XLOOKUP(F13,[1]配置!$D$8:$D$9960,[1]配置!$B$8:$B$9960,""))</f>
        <v>140111</v>
      </c>
      <c r="M13" s="1">
        <f>IF(G13="","",_xlfn.XLOOKUP(G13,[1]配置!$D$8:$D$9960,[1]配置!$B$8:$B$9960,""))</f>
        <v>141015</v>
      </c>
      <c r="N13" s="1">
        <f>IF(H13="","",_xlfn.XLOOKUP(H13,[1]配置!$D$8:$D$9960,[1]配置!$B$8:$B$9960,""))</f>
        <v>140106</v>
      </c>
    </row>
    <row r="14" spans="3:14" x14ac:dyDescent="0.15">
      <c r="C14" s="1">
        <v>203</v>
      </c>
      <c r="D14" s="20" t="s">
        <v>600</v>
      </c>
      <c r="E14" s="20" t="s">
        <v>602</v>
      </c>
      <c r="F14" s="20" t="s">
        <v>618</v>
      </c>
      <c r="G14" s="20" t="s">
        <v>605</v>
      </c>
      <c r="H14" s="20" t="s">
        <v>599</v>
      </c>
      <c r="J14" s="1">
        <f>IF(D14="","",_xlfn.XLOOKUP(D14,[1]配置!$D$8:$D$9960,[1]配置!$B$8:$B$9960,""))</f>
        <v>140108</v>
      </c>
      <c r="K14" s="1">
        <f>IF(E14="","",_xlfn.XLOOKUP(E14,[1]配置!$D$8:$D$9960,[1]配置!$B$8:$B$9960,""))</f>
        <v>140101</v>
      </c>
      <c r="L14" s="1">
        <f>IF(F14="","",_xlfn.XLOOKUP(F14,[1]配置!$D$8:$D$9960,[1]配置!$B$8:$B$9960,""))</f>
        <v>140111</v>
      </c>
      <c r="M14" s="1">
        <f>IF(G14="","",_xlfn.XLOOKUP(G14,[1]配置!$D$8:$D$9960,[1]配置!$B$8:$B$9960,""))</f>
        <v>141015</v>
      </c>
      <c r="N14" s="1">
        <f>IF(H14="","",_xlfn.XLOOKUP(H14,[1]配置!$D$8:$D$9960,[1]配置!$B$8:$B$9960,""))</f>
        <v>140106</v>
      </c>
    </row>
    <row r="15" spans="3:14" x14ac:dyDescent="0.15">
      <c r="C15" s="1">
        <v>204</v>
      </c>
      <c r="D15" s="20" t="s">
        <v>614</v>
      </c>
      <c r="E15" s="20" t="s">
        <v>603</v>
      </c>
      <c r="F15" s="20" t="s">
        <v>606</v>
      </c>
      <c r="G15" s="20" t="s">
        <v>609</v>
      </c>
      <c r="H15" s="21" t="s">
        <v>601</v>
      </c>
      <c r="J15" s="1">
        <f>IF(D15="","",_xlfn.XLOOKUP(D15,[1]配置!$D$8:$D$9960,[1]配置!$B$8:$B$9960,""))</f>
        <v>141019</v>
      </c>
      <c r="K15" s="1">
        <f>IF(E15="","",_xlfn.XLOOKUP(E15,[1]配置!$D$8:$D$9960,[1]配置!$B$8:$B$9960,""))</f>
        <v>141003</v>
      </c>
      <c r="L15" s="1">
        <f>IF(F15="","",_xlfn.XLOOKUP(F15,[1]配置!$D$8:$D$9960,[1]配置!$B$8:$B$9960,""))</f>
        <v>141018</v>
      </c>
      <c r="M15" s="1">
        <f>IF(G15="","",_xlfn.XLOOKUP(G15,[1]配置!$D$8:$D$9960,[1]配置!$B$8:$B$9960,""))</f>
        <v>140109</v>
      </c>
      <c r="N15" s="1">
        <f>IF(H15="","",_xlfn.XLOOKUP(H15,[1]配置!$D$8:$D$9960,[1]配置!$B$8:$B$9960,""))</f>
        <v>141008</v>
      </c>
    </row>
    <row r="16" spans="3:14" x14ac:dyDescent="0.15">
      <c r="C16" s="1">
        <v>205</v>
      </c>
      <c r="D16" s="20" t="s">
        <v>618</v>
      </c>
      <c r="E16" s="20" t="s">
        <v>605</v>
      </c>
      <c r="F16" s="20" t="s">
        <v>606</v>
      </c>
      <c r="G16" s="20" t="s">
        <v>609</v>
      </c>
      <c r="H16" s="21" t="s">
        <v>601</v>
      </c>
      <c r="J16" s="1">
        <f>IF(D16="","",_xlfn.XLOOKUP(D16,[1]配置!$D$8:$D$9960,[1]配置!$B$8:$B$9960,""))</f>
        <v>140111</v>
      </c>
      <c r="K16" s="1">
        <f>IF(E16="","",_xlfn.XLOOKUP(E16,[1]配置!$D$8:$D$9960,[1]配置!$B$8:$B$9960,""))</f>
        <v>141015</v>
      </c>
      <c r="L16" s="1">
        <f>IF(F16="","",_xlfn.XLOOKUP(F16,[1]配置!$D$8:$D$9960,[1]配置!$B$8:$B$9960,""))</f>
        <v>141018</v>
      </c>
      <c r="M16" s="1">
        <f>IF(G16="","",_xlfn.XLOOKUP(G16,[1]配置!$D$8:$D$9960,[1]配置!$B$8:$B$9960,""))</f>
        <v>140109</v>
      </c>
      <c r="N16" s="1">
        <f>IF(H16="","",_xlfn.XLOOKUP(H16,[1]配置!$D$8:$D$9960,[1]配置!$B$8:$B$9960,""))</f>
        <v>141008</v>
      </c>
    </row>
    <row r="17" spans="3:14" x14ac:dyDescent="0.15">
      <c r="C17" s="1">
        <v>206</v>
      </c>
      <c r="D17" s="20" t="s">
        <v>606</v>
      </c>
      <c r="E17" s="20" t="s">
        <v>609</v>
      </c>
      <c r="F17" s="20" t="s">
        <v>618</v>
      </c>
      <c r="G17" s="20" t="s">
        <v>605</v>
      </c>
      <c r="H17" s="20" t="s">
        <v>599</v>
      </c>
      <c r="J17" s="1">
        <f>IF(D17="","",_xlfn.XLOOKUP(D17,[1]配置!$D$8:$D$9960,[1]配置!$B$8:$B$9960,""))</f>
        <v>141018</v>
      </c>
      <c r="K17" s="1">
        <f>IF(E17="","",_xlfn.XLOOKUP(E17,[1]配置!$D$8:$D$9960,[1]配置!$B$8:$B$9960,""))</f>
        <v>140109</v>
      </c>
      <c r="L17" s="1">
        <f>IF(F17="","",_xlfn.XLOOKUP(F17,[1]配置!$D$8:$D$9960,[1]配置!$B$8:$B$9960,""))</f>
        <v>140111</v>
      </c>
      <c r="M17" s="1">
        <f>IF(G17="","",_xlfn.XLOOKUP(G17,[1]配置!$D$8:$D$9960,[1]配置!$B$8:$B$9960,""))</f>
        <v>141015</v>
      </c>
      <c r="N17" s="1">
        <f>IF(H17="","",_xlfn.XLOOKUP(H17,[1]配置!$D$8:$D$9960,[1]配置!$B$8:$B$9960,""))</f>
        <v>140106</v>
      </c>
    </row>
    <row r="18" spans="3:14" x14ac:dyDescent="0.15">
      <c r="C18" s="1">
        <v>207</v>
      </c>
      <c r="D18" s="20" t="s">
        <v>614</v>
      </c>
      <c r="E18" s="20" t="s">
        <v>602</v>
      </c>
      <c r="F18" s="20" t="s">
        <v>618</v>
      </c>
      <c r="G18" s="20" t="s">
        <v>605</v>
      </c>
      <c r="H18" s="20" t="s">
        <v>599</v>
      </c>
      <c r="J18" s="1">
        <f>IF(D18="","",_xlfn.XLOOKUP(D18,[1]配置!$D$8:$D$9960,[1]配置!$B$8:$B$9960,""))</f>
        <v>141019</v>
      </c>
      <c r="K18" s="1">
        <f>IF(E18="","",_xlfn.XLOOKUP(E18,[1]配置!$D$8:$D$9960,[1]配置!$B$8:$B$9960,""))</f>
        <v>140101</v>
      </c>
      <c r="L18" s="1">
        <f>IF(F18="","",_xlfn.XLOOKUP(F18,[1]配置!$D$8:$D$9960,[1]配置!$B$8:$B$9960,""))</f>
        <v>140111</v>
      </c>
      <c r="M18" s="1">
        <f>IF(G18="","",_xlfn.XLOOKUP(G18,[1]配置!$D$8:$D$9960,[1]配置!$B$8:$B$9960,""))</f>
        <v>141015</v>
      </c>
      <c r="N18" s="1">
        <f>IF(H18="","",_xlfn.XLOOKUP(H18,[1]配置!$D$8:$D$9960,[1]配置!$B$8:$B$9960,""))</f>
        <v>140106</v>
      </c>
    </row>
    <row r="19" spans="3:14" x14ac:dyDescent="0.15">
      <c r="C19" s="1">
        <v>208</v>
      </c>
      <c r="D19" s="20" t="s">
        <v>600</v>
      </c>
      <c r="E19" s="20" t="s">
        <v>603</v>
      </c>
      <c r="F19" s="20" t="s">
        <v>606</v>
      </c>
      <c r="G19" s="20" t="s">
        <v>609</v>
      </c>
      <c r="H19" s="21" t="s">
        <v>601</v>
      </c>
      <c r="J19" s="1">
        <f>IF(D19="","",_xlfn.XLOOKUP(D19,[1]配置!$D$8:$D$9960,[1]配置!$B$8:$B$9960,""))</f>
        <v>140108</v>
      </c>
      <c r="K19" s="1">
        <f>IF(E19="","",_xlfn.XLOOKUP(E19,[1]配置!$D$8:$D$9960,[1]配置!$B$8:$B$9960,""))</f>
        <v>141003</v>
      </c>
      <c r="L19" s="1">
        <f>IF(F19="","",_xlfn.XLOOKUP(F19,[1]配置!$D$8:$D$9960,[1]配置!$B$8:$B$9960,""))</f>
        <v>141018</v>
      </c>
      <c r="M19" s="1">
        <f>IF(G19="","",_xlfn.XLOOKUP(G19,[1]配置!$D$8:$D$9960,[1]配置!$B$8:$B$9960,""))</f>
        <v>140109</v>
      </c>
      <c r="N19" s="1">
        <f>IF(H19="","",_xlfn.XLOOKUP(H19,[1]配置!$D$8:$D$9960,[1]配置!$B$8:$B$9960,""))</f>
        <v>141008</v>
      </c>
    </row>
    <row r="20" spans="3:14" x14ac:dyDescent="0.15">
      <c r="C20" s="1">
        <v>301</v>
      </c>
      <c r="D20" s="19" t="s">
        <v>615</v>
      </c>
      <c r="E20" s="20" t="s">
        <v>602</v>
      </c>
      <c r="F20" s="20" t="s">
        <v>603</v>
      </c>
      <c r="G20" s="19" t="s">
        <v>617</v>
      </c>
      <c r="H20" s="19" t="s">
        <v>616</v>
      </c>
      <c r="J20" s="1">
        <f>IF(D20="","",_xlfn.XLOOKUP(D20,[1]配置!$D$8:$D$9960,[1]配置!$B$8:$B$9960,""))</f>
        <v>140104</v>
      </c>
      <c r="K20" s="1">
        <f>IF(E20="","",_xlfn.XLOOKUP(E20,[1]配置!$D$8:$D$9960,[1]配置!$B$8:$B$9960,""))</f>
        <v>140101</v>
      </c>
      <c r="L20" s="1">
        <f>IF(F20="","",_xlfn.XLOOKUP(F20,[1]配置!$D$8:$D$9960,[1]配置!$B$8:$B$9960,""))</f>
        <v>141003</v>
      </c>
      <c r="M20" s="1">
        <f>IF(G20="","",_xlfn.XLOOKUP(G20,[1]配置!$D$8:$D$9960,[1]配置!$B$8:$B$9960,""))</f>
        <v>141001</v>
      </c>
      <c r="N20" s="1">
        <f>IF(H20="","",_xlfn.XLOOKUP(H20,[1]配置!$D$8:$D$9960,[1]配置!$B$8:$B$9960,""))</f>
        <v>140103</v>
      </c>
    </row>
    <row r="21" spans="3:14" x14ac:dyDescent="0.15">
      <c r="C21" s="1">
        <v>302</v>
      </c>
      <c r="D21" s="20" t="s">
        <v>600</v>
      </c>
      <c r="E21" s="20" t="s">
        <v>599</v>
      </c>
      <c r="F21" s="19" t="s">
        <v>610</v>
      </c>
      <c r="G21" s="19" t="s">
        <v>611</v>
      </c>
      <c r="H21" s="21" t="s">
        <v>601</v>
      </c>
      <c r="J21" s="1">
        <f>IF(D21="","",_xlfn.XLOOKUP(D21,[1]配置!$D$8:$D$9960,[1]配置!$B$8:$B$9960,""))</f>
        <v>140108</v>
      </c>
      <c r="K21" s="1">
        <f>IF(E21="","",_xlfn.XLOOKUP(E21,[1]配置!$D$8:$D$9960,[1]配置!$B$8:$B$9960,""))</f>
        <v>140106</v>
      </c>
      <c r="L21" s="1">
        <f>IF(F21="","",_xlfn.XLOOKUP(F21,[1]配置!$D$8:$D$9960,[1]配置!$B$8:$B$9960,""))</f>
        <v>141009</v>
      </c>
      <c r="M21" s="1">
        <f>IF(G21="","",_xlfn.XLOOKUP(G21,[1]配置!$D$8:$D$9960,[1]配置!$B$8:$B$9960,""))</f>
        <v>140105</v>
      </c>
      <c r="N21" s="1">
        <f>IF(H21="","",_xlfn.XLOOKUP(H21,[1]配置!$D$8:$D$9960,[1]配置!$B$8:$B$9960,""))</f>
        <v>141008</v>
      </c>
    </row>
    <row r="22" spans="3:14" x14ac:dyDescent="0.15">
      <c r="C22" s="1">
        <v>303</v>
      </c>
      <c r="D22" s="19" t="s">
        <v>608</v>
      </c>
      <c r="E22" s="19" t="s">
        <v>607</v>
      </c>
      <c r="F22" s="19" t="s">
        <v>604</v>
      </c>
      <c r="G22" s="20" t="s">
        <v>606</v>
      </c>
      <c r="H22" s="20" t="s">
        <v>605</v>
      </c>
      <c r="J22" s="1">
        <f>IF(D22="","",_xlfn.XLOOKUP(D22,[1]配置!$D$8:$D$9960,[1]配置!$B$8:$B$9960,""))</f>
        <v>141011</v>
      </c>
      <c r="K22" s="1">
        <f>IF(E22="","",_xlfn.XLOOKUP(E22,[1]配置!$D$8:$D$9960,[1]配置!$B$8:$B$9960,""))</f>
        <v>140113</v>
      </c>
      <c r="L22" s="1">
        <f>IF(F22="","",_xlfn.XLOOKUP(F22,[1]配置!$D$8:$D$9960,[1]配置!$B$8:$B$9960,""))</f>
        <v>141006</v>
      </c>
      <c r="M22" s="1">
        <f>IF(G22="","",_xlfn.XLOOKUP(G22,[1]配置!$D$8:$D$9960,[1]配置!$B$8:$B$9960,""))</f>
        <v>141018</v>
      </c>
      <c r="N22" s="1">
        <f>IF(H22="","",_xlfn.XLOOKUP(H22,[1]配置!$D$8:$D$9960,[1]配置!$B$8:$B$9960,""))</f>
        <v>141015</v>
      </c>
    </row>
    <row r="23" spans="3:14" x14ac:dyDescent="0.15">
      <c r="C23" s="1">
        <v>304</v>
      </c>
      <c r="D23" s="19" t="s">
        <v>608</v>
      </c>
      <c r="E23" s="20" t="s">
        <v>609</v>
      </c>
      <c r="F23" s="20" t="s">
        <v>618</v>
      </c>
      <c r="G23" s="19" t="s">
        <v>604</v>
      </c>
      <c r="H23" s="20" t="s">
        <v>605</v>
      </c>
      <c r="J23" s="1">
        <f>IF(D23="","",_xlfn.XLOOKUP(D23,[1]配置!$D$8:$D$9960,[1]配置!$B$8:$B$9960,""))</f>
        <v>141011</v>
      </c>
      <c r="K23" s="1">
        <f>IF(E23="","",_xlfn.XLOOKUP(E23,[1]配置!$D$8:$D$9960,[1]配置!$B$8:$B$9960,""))</f>
        <v>140109</v>
      </c>
      <c r="L23" s="1">
        <f>IF(F23="","",_xlfn.XLOOKUP(F23,[1]配置!$D$8:$D$9960,[1]配置!$B$8:$B$9960,""))</f>
        <v>140111</v>
      </c>
      <c r="M23" s="1">
        <f>IF(G23="","",_xlfn.XLOOKUP(G23,[1]配置!$D$8:$D$9960,[1]配置!$B$8:$B$9960,""))</f>
        <v>141006</v>
      </c>
      <c r="N23" s="1">
        <f>IF(H23="","",_xlfn.XLOOKUP(H23,[1]配置!$D$8:$D$9960,[1]配置!$B$8:$B$9960,""))</f>
        <v>141015</v>
      </c>
    </row>
    <row r="24" spans="3:14" x14ac:dyDescent="0.15">
      <c r="C24" s="1">
        <v>401</v>
      </c>
      <c r="D24" s="19" t="s">
        <v>612</v>
      </c>
      <c r="E24" s="20" t="s">
        <v>614</v>
      </c>
      <c r="F24" s="19" t="s">
        <v>607</v>
      </c>
      <c r="G24" s="19" t="s">
        <v>613</v>
      </c>
      <c r="H24" s="20" t="s">
        <v>606</v>
      </c>
      <c r="J24" s="1">
        <f>IF(D24="","",_xlfn.XLOOKUP(D24,[1]配置!$D$8:$D$9960,[1]配置!$B$8:$B$9960,""))</f>
        <v>140115</v>
      </c>
      <c r="K24" s="1">
        <f>IF(E24="","",_xlfn.XLOOKUP(E24,[1]配置!$D$8:$D$9960,[1]配置!$B$8:$B$9960,""))</f>
        <v>141019</v>
      </c>
      <c r="L24" s="1">
        <f>IF(F24="","",_xlfn.XLOOKUP(F24,[1]配置!$D$8:$D$9960,[1]配置!$B$8:$B$9960,""))</f>
        <v>140113</v>
      </c>
      <c r="M24" s="1">
        <f>IF(G24="","",_xlfn.XLOOKUP(G24,[1]配置!$D$8:$D$9960,[1]配置!$B$8:$B$9960,""))</f>
        <v>140116</v>
      </c>
      <c r="N24" s="1">
        <f>IF(H24="","",_xlfn.XLOOKUP(H24,[1]配置!$D$8:$D$9960,[1]配置!$B$8:$B$9960,""))</f>
        <v>141018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配置</vt:lpstr>
      <vt:lpstr>队伍中转</vt:lpstr>
      <vt:lpstr>阵容中转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XIAZHIWEI</dc:creator>
  <cp:lastModifiedBy>文祥 汤</cp:lastModifiedBy>
  <dcterms:created xsi:type="dcterms:W3CDTF">2023-05-12T11:15:00Z</dcterms:created>
  <dcterms:modified xsi:type="dcterms:W3CDTF">2025-05-15T13:56:38Z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