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66C57164-1D15-417E-A85A-F9967D83598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" l="1"/>
  <c r="I30" i="2" s="1"/>
  <c r="H29" i="2"/>
  <c r="I29" i="2" s="1"/>
  <c r="H28" i="2"/>
  <c r="I28" i="2" s="1"/>
  <c r="I27" i="2"/>
  <c r="H27" i="2"/>
  <c r="E11" i="1" s="1"/>
  <c r="H26" i="2"/>
  <c r="E10" i="1" s="1"/>
  <c r="H25" i="2"/>
  <c r="E9" i="1" s="1"/>
  <c r="H24" i="2"/>
  <c r="I24" i="2" s="1"/>
  <c r="H23" i="2"/>
  <c r="I23" i="2" s="1"/>
  <c r="H22" i="2"/>
  <c r="E6" i="1" s="1"/>
  <c r="I21" i="2"/>
  <c r="H21" i="2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D8" i="1" s="1"/>
  <c r="H9" i="2"/>
  <c r="I9" i="2" s="1"/>
  <c r="H8" i="2"/>
  <c r="I8" i="2" s="1"/>
  <c r="H7" i="2"/>
  <c r="I7" i="2" s="1"/>
  <c r="F14" i="1"/>
  <c r="E14" i="1"/>
  <c r="F13" i="1"/>
  <c r="E13" i="1"/>
  <c r="F12" i="1"/>
  <c r="E12" i="1"/>
  <c r="F11" i="1"/>
  <c r="F10" i="1"/>
  <c r="F9" i="1"/>
  <c r="F8" i="1"/>
  <c r="E8" i="1"/>
  <c r="E5" i="1"/>
  <c r="D9" i="1" l="1"/>
  <c r="D11" i="1"/>
  <c r="D10" i="1"/>
  <c r="D5" i="1"/>
  <c r="D6" i="1"/>
  <c r="I25" i="2"/>
  <c r="D13" i="1"/>
  <c r="I26" i="2"/>
  <c r="D14" i="1"/>
  <c r="I22" i="2"/>
  <c r="D7" i="1"/>
  <c r="E7" i="1"/>
  <c r="I10" i="2"/>
  <c r="D12" i="1"/>
</calcChain>
</file>

<file path=xl/sharedStrings.xml><?xml version="1.0" encoding="utf-8"?>
<sst xmlns="http://schemas.openxmlformats.org/spreadsheetml/2006/main" count="34" uniqueCount="27">
  <si>
    <t>Id</t>
  </si>
  <si>
    <t>Floor</t>
  </si>
  <si>
    <t>BaseCost</t>
  </si>
  <si>
    <t>CostCoeff</t>
  </si>
  <si>
    <t>BaseIncome</t>
  </si>
  <si>
    <t>IncomeInterval</t>
  </si>
  <si>
    <t>int</t>
  </si>
  <si>
    <t>float</t>
  </si>
  <si>
    <t>主键</t>
  </si>
  <si>
    <t>层数</t>
  </si>
  <si>
    <t>消耗底数</t>
  </si>
  <si>
    <t>消耗系数</t>
  </si>
  <si>
    <t>收入底数</t>
  </si>
  <si>
    <t>收入间隔</t>
  </si>
  <si>
    <t>//序号</t>
  </si>
  <si>
    <r>
      <rPr>
        <sz val="11"/>
        <color rgb="FFFF0000"/>
        <rFont val="宋体"/>
        <family val="3"/>
        <charset val="134"/>
      </rPr>
      <t>标红的是卡牌属性</t>
    </r>
    <r>
      <rPr>
        <sz val="11"/>
        <color rgb="FF000000"/>
        <rFont val="宋体"/>
        <family val="3"/>
        <charset val="134"/>
      </rPr>
      <t xml:space="preserve">
x1消耗 = 
(2^CostCoeff) * BaseCost ^ NextLevel / </t>
    </r>
    <r>
      <rPr>
        <sz val="11"/>
        <color rgb="FFFF0000"/>
        <rFont val="宋体"/>
        <family val="3"/>
        <charset val="134"/>
      </rPr>
      <t>(2 ^ CostReduce)</t>
    </r>
    <r>
      <rPr>
        <sz val="11"/>
        <color rgb="FF000000"/>
        <rFont val="宋体"/>
        <family val="3"/>
        <charset val="134"/>
      </rPr>
      <t xml:space="preserve"> * BuildingMulti
升到NextLevel的消耗 = 
(2^CostCoeff) * BaseCost * ( BaseCost^CurrentLevel - BaseCost^NextLevel )/( 1 - BaseCost ) / </t>
    </r>
    <r>
      <rPr>
        <sz val="11"/>
        <color rgb="FFFF0000"/>
        <rFont val="宋体"/>
        <family val="3"/>
        <charset val="134"/>
      </rPr>
      <t>(2 ^ CostReduce)</t>
    </r>
    <r>
      <rPr>
        <sz val="11"/>
        <color rgb="FF000000"/>
        <rFont val="宋体"/>
        <family val="3"/>
        <charset val="134"/>
      </rPr>
      <t xml:space="preserve"> * BuildingMulti
根据CurrentCurrency能升到的NextLevel = 
floor(
(log(BaseCost,BaseCost^(CurrentLevel + 1) - CurrentCurrency * (1 - BaseCost)/((2^CostCoeff)/
</t>
    </r>
    <r>
      <rPr>
        <sz val="11"/>
        <color rgb="FFFF0000"/>
        <rFont val="宋体"/>
        <family val="3"/>
        <charset val="134"/>
      </rPr>
      <t xml:space="preserve"> (2 ^ CostReduce)</t>
    </r>
    <r>
      <rPr>
        <sz val="11"/>
        <color rgb="FF000000"/>
        <rFont val="宋体"/>
        <family val="3"/>
        <charset val="134"/>
      </rPr>
      <t xml:space="preserve">* BuildingMulti)) - CurrentLevel - 1)
)
</t>
    </r>
  </si>
  <si>
    <t>计算用</t>
  </si>
  <si>
    <r>
      <rPr>
        <sz val="11"/>
        <color rgb="FF000000"/>
        <rFont val="宋体"/>
        <family val="3"/>
        <charset val="134"/>
      </rPr>
      <t>每次产出 = 
CurrentLevel * (</t>
    </r>
    <r>
      <rPr>
        <sz val="11"/>
        <color rgb="FFFF0000"/>
        <rFont val="宋体"/>
        <family val="3"/>
        <charset val="134"/>
      </rPr>
      <t>2^BaseIncome</t>
    </r>
    <r>
      <rPr>
        <sz val="11"/>
        <color rgb="FF000000"/>
        <rFont val="宋体"/>
        <family val="3"/>
        <charset val="134"/>
      </rPr>
      <t xml:space="preserve">) * (2^LandMarkMulti) * BuildingMulti * </t>
    </r>
    <r>
      <rPr>
        <sz val="11"/>
        <color rgb="FFFF0000"/>
        <rFont val="宋体"/>
        <family val="3"/>
        <charset val="134"/>
      </rPr>
      <t>CardMulti</t>
    </r>
  </si>
  <si>
    <r>
      <rPr>
        <sz val="11"/>
        <color rgb="FF000000"/>
        <rFont val="宋体"/>
        <family val="3"/>
        <charset val="134"/>
      </rPr>
      <t>多久生产一次钞票
显示上最低0.2秒
生产间隔 =
Interval/</t>
    </r>
    <r>
      <rPr>
        <sz val="11"/>
        <color rgb="FFFF0000"/>
        <rFont val="宋体"/>
        <family val="3"/>
        <charset val="134"/>
      </rPr>
      <t>(2 ^ IntervalReduce)</t>
    </r>
  </si>
  <si>
    <t>[</t>
  </si>
  <si>
    <t>:</t>
  </si>
  <si>
    <t>,</t>
  </si>
  <si>
    <t>]</t>
  </si>
  <si>
    <r>
      <rPr>
        <sz val="11"/>
        <color rgb="FF000000"/>
        <rFont val="宋体"/>
        <family val="3"/>
        <charset val="134"/>
      </rPr>
      <t>商业基础</t>
    </r>
  </si>
  <si>
    <r>
      <rPr>
        <sz val="11"/>
        <color rgb="FF000000"/>
        <rFont val="宋体"/>
        <family val="3"/>
        <charset val="134"/>
      </rPr>
      <t>收入底数</t>
    </r>
  </si>
  <si>
    <r>
      <rPr>
        <sz val="11"/>
        <color rgb="FF000000"/>
        <rFont val="宋体"/>
        <family val="3"/>
        <charset val="134"/>
      </rPr>
      <t>BaseIncome</t>
    </r>
  </si>
  <si>
    <t>商业基础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</si>
</sst>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1" fontId="1" fillId="3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1" fontId="1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1" fontId="4" fillId="3" borderId="1" xfId="0" applyNumberFormat="1" applyFont="1" applyFill="1" applyBorder="1" applyAlignment="1">
      <alignment horizontal="center" vertical="center"/>
    </xf>
    <xf numFmtId="11" fontId="5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pane xSplit="2" ySplit="4" topLeftCell="C5" activePane="bottomRight" state="frozen"/>
      <selection pane="topRight"/>
      <selection pane="bottomLeft"/>
      <selection pane="bottomRight" activeCell="E4" sqref="E4"/>
    </sheetView>
  </sheetViews>
  <sheetFormatPr defaultColWidth="9" defaultRowHeight="13.5" x14ac:dyDescent="0.15"/>
  <cols>
    <col min="1" max="1" width="9.125" style="2" customWidth="1"/>
    <col min="2" max="2" width="15.875" style="2" customWidth="1"/>
    <col min="3" max="3" width="54.25" style="2" customWidth="1"/>
    <col min="4" max="4" width="16.25" style="2" customWidth="1"/>
    <col min="5" max="5" width="25.625" style="3" customWidth="1"/>
    <col min="6" max="6" width="36.875" style="2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15">
      <c r="A2" s="1" t="s">
        <v>6</v>
      </c>
      <c r="B2" s="1" t="s">
        <v>6</v>
      </c>
      <c r="C2" s="1" t="s">
        <v>7</v>
      </c>
      <c r="D2" s="1" t="s">
        <v>6</v>
      </c>
      <c r="E2" s="1" t="s">
        <v>6</v>
      </c>
      <c r="F2" s="1" t="s">
        <v>6</v>
      </c>
    </row>
    <row r="3" spans="1:6" x14ac:dyDescent="0.1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</row>
    <row r="4" spans="1:6" s="5" customFormat="1" ht="246" customHeight="1" x14ac:dyDescent="0.15">
      <c r="A4" s="6" t="s">
        <v>14</v>
      </c>
      <c r="B4" s="6" t="s">
        <v>9</v>
      </c>
      <c r="C4" s="7" t="s">
        <v>15</v>
      </c>
      <c r="D4" s="1" t="s">
        <v>16</v>
      </c>
      <c r="E4" s="8" t="s">
        <v>17</v>
      </c>
      <c r="F4" s="6" t="s">
        <v>18</v>
      </c>
    </row>
    <row r="5" spans="1:6" x14ac:dyDescent="0.15">
      <c r="A5" s="2">
        <v>1</v>
      </c>
      <c r="B5" s="2">
        <v>1</v>
      </c>
      <c r="C5" s="2">
        <v>1.1000000000000001</v>
      </c>
      <c r="D5" s="3">
        <f>中转!H7</f>
        <v>6.6438999999999995</v>
      </c>
      <c r="E5" s="3">
        <f>中转!H21</f>
        <v>4.6438999999999995</v>
      </c>
      <c r="F5" s="2">
        <v>0.2</v>
      </c>
    </row>
    <row r="6" spans="1:6" x14ac:dyDescent="0.15">
      <c r="A6" s="2">
        <v>2</v>
      </c>
      <c r="B6" s="5">
        <v>2</v>
      </c>
      <c r="C6" s="2">
        <v>1.1000000000000001</v>
      </c>
      <c r="D6" s="3">
        <f>中转!H8</f>
        <v>7.9068999999999994</v>
      </c>
      <c r="E6" s="3">
        <f>中转!H22</f>
        <v>8.0769000000000002</v>
      </c>
      <c r="F6" s="2">
        <v>3</v>
      </c>
    </row>
    <row r="7" spans="1:6" x14ac:dyDescent="0.15">
      <c r="A7" s="2">
        <v>3</v>
      </c>
      <c r="B7" s="2">
        <v>3</v>
      </c>
      <c r="C7" s="2">
        <v>1.1000000000000001</v>
      </c>
      <c r="D7" s="3">
        <f>中转!H9</f>
        <v>14.813800000000001</v>
      </c>
      <c r="E7" s="3">
        <f>中转!H23</f>
        <v>14.813800000000001</v>
      </c>
      <c r="F7" s="2">
        <v>6</v>
      </c>
    </row>
    <row r="8" spans="1:6" x14ac:dyDescent="0.15">
      <c r="A8" s="2">
        <v>4</v>
      </c>
      <c r="B8" s="5">
        <v>4</v>
      </c>
      <c r="C8" s="2">
        <v>1.1000000000000001</v>
      </c>
      <c r="D8" s="3">
        <f>中转!H10</f>
        <v>18.720700000000001</v>
      </c>
      <c r="E8" s="3">
        <f>中转!H24</f>
        <v>21.526199999999999</v>
      </c>
      <c r="F8" s="2">
        <f t="shared" ref="F8:F14" si="0">2^B8</f>
        <v>16</v>
      </c>
    </row>
    <row r="9" spans="1:6" x14ac:dyDescent="0.15">
      <c r="A9" s="2">
        <v>5</v>
      </c>
      <c r="B9" s="2">
        <v>5</v>
      </c>
      <c r="C9" s="2">
        <v>1.1000000000000001</v>
      </c>
      <c r="D9" s="3">
        <f>中转!H11</f>
        <v>24.6265</v>
      </c>
      <c r="E9" s="3">
        <f>中转!H25</f>
        <v>28.212399999999999</v>
      </c>
      <c r="F9" s="2">
        <f t="shared" si="0"/>
        <v>32</v>
      </c>
    </row>
    <row r="10" spans="1:6" x14ac:dyDescent="0.15">
      <c r="A10" s="2">
        <v>6</v>
      </c>
      <c r="B10" s="5">
        <v>6</v>
      </c>
      <c r="C10" s="2">
        <v>1.1000000000000001</v>
      </c>
      <c r="D10" s="3">
        <f>中转!H12</f>
        <v>30.538899999999998</v>
      </c>
      <c r="E10" s="3">
        <f>中转!H26</f>
        <v>34.856200000000001</v>
      </c>
      <c r="F10" s="2">
        <f t="shared" si="0"/>
        <v>64</v>
      </c>
    </row>
    <row r="11" spans="1:6" x14ac:dyDescent="0.15">
      <c r="A11" s="2">
        <v>7</v>
      </c>
      <c r="B11" s="2">
        <v>7</v>
      </c>
      <c r="C11" s="2">
        <v>1.1000000000000001</v>
      </c>
      <c r="D11" s="3">
        <f>中转!H13</f>
        <v>38.930800000000005</v>
      </c>
      <c r="E11" s="3">
        <f>中转!H27</f>
        <v>41.443300000000001</v>
      </c>
      <c r="F11" s="2">
        <f t="shared" si="0"/>
        <v>128</v>
      </c>
    </row>
    <row r="12" spans="1:6" x14ac:dyDescent="0.15">
      <c r="A12" s="2">
        <v>8</v>
      </c>
      <c r="B12" s="5">
        <v>8</v>
      </c>
      <c r="C12" s="2">
        <v>1.1000000000000001</v>
      </c>
      <c r="D12" s="3">
        <f>中转!H14</f>
        <v>45.252100000000006</v>
      </c>
      <c r="E12" s="3">
        <f>中转!H28</f>
        <v>47.934600000000003</v>
      </c>
      <c r="F12" s="2">
        <f t="shared" si="0"/>
        <v>256</v>
      </c>
    </row>
    <row r="13" spans="1:6" x14ac:dyDescent="0.15">
      <c r="A13" s="2">
        <v>9</v>
      </c>
      <c r="B13" s="2">
        <v>9</v>
      </c>
      <c r="C13" s="2">
        <v>1.1000000000000001</v>
      </c>
      <c r="D13" s="3">
        <f>中转!H15</f>
        <v>51.577400000000004</v>
      </c>
      <c r="E13" s="3">
        <f>中转!H29</f>
        <v>54.255200000000002</v>
      </c>
      <c r="F13" s="2">
        <f t="shared" si="0"/>
        <v>512</v>
      </c>
    </row>
    <row r="14" spans="1:6" x14ac:dyDescent="0.15">
      <c r="A14" s="2">
        <v>10</v>
      </c>
      <c r="B14" s="5">
        <v>10</v>
      </c>
      <c r="C14" s="2">
        <v>1.1000000000000001</v>
      </c>
      <c r="D14" s="3">
        <f>中转!H16</f>
        <v>57.895100000000006</v>
      </c>
      <c r="E14" s="3">
        <f>中转!H30</f>
        <v>60.162100000000002</v>
      </c>
      <c r="F14" s="2">
        <f t="shared" si="0"/>
        <v>1024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tabSelected="1" workbookViewId="0">
      <selection activeCell="I7" sqref="I7"/>
    </sheetView>
  </sheetViews>
  <sheetFormatPr defaultColWidth="9" defaultRowHeight="13.5" x14ac:dyDescent="0.15"/>
  <cols>
    <col min="5" max="5" width="15.875" customWidth="1"/>
    <col min="6" max="6" width="10.875" customWidth="1"/>
    <col min="7" max="7" width="11.25" customWidth="1"/>
    <col min="8" max="8" width="12.625"/>
    <col min="9" max="9" width="22.875" customWidth="1"/>
  </cols>
  <sheetData>
    <row r="1" spans="1:9" x14ac:dyDescent="0.15">
      <c r="A1" t="s">
        <v>19</v>
      </c>
      <c r="B1" t="s">
        <v>20</v>
      </c>
      <c r="C1" t="s">
        <v>21</v>
      </c>
    </row>
    <row r="2" spans="1:9" x14ac:dyDescent="0.15">
      <c r="A2" t="s">
        <v>22</v>
      </c>
    </row>
    <row r="4" spans="1:9" x14ac:dyDescent="0.15">
      <c r="G4" s="9" t="s">
        <v>26</v>
      </c>
    </row>
    <row r="5" spans="1:9" x14ac:dyDescent="0.15">
      <c r="G5" s="9" t="s">
        <v>11</v>
      </c>
    </row>
    <row r="6" spans="1:9" x14ac:dyDescent="0.15">
      <c r="G6" s="9" t="s">
        <v>3</v>
      </c>
    </row>
    <row r="7" spans="1:9" x14ac:dyDescent="0.15">
      <c r="D7" s="2"/>
      <c r="E7" s="2"/>
      <c r="G7" s="11">
        <v>100</v>
      </c>
      <c r="H7">
        <f>ROUNDUP(LOG(G7,2),4)</f>
        <v>6.6438999999999995</v>
      </c>
      <c r="I7" s="4">
        <f>INT(2^H7)</f>
        <v>100</v>
      </c>
    </row>
    <row r="8" spans="1:9" x14ac:dyDescent="0.15">
      <c r="D8" s="2"/>
      <c r="E8" s="2"/>
      <c r="G8" s="10">
        <v>240</v>
      </c>
      <c r="H8">
        <f t="shared" ref="H8:H16" si="0">ROUNDUP(LOG(G8,2),4)</f>
        <v>7.9068999999999994</v>
      </c>
      <c r="I8" s="4">
        <f t="shared" ref="I8:I16" si="1">INT(2^H8)</f>
        <v>240</v>
      </c>
    </row>
    <row r="9" spans="1:9" x14ac:dyDescent="0.15">
      <c r="D9" s="2"/>
      <c r="E9" s="2"/>
      <c r="G9" s="10">
        <v>28800</v>
      </c>
      <c r="H9">
        <f t="shared" si="0"/>
        <v>14.813800000000001</v>
      </c>
      <c r="I9" s="4">
        <f t="shared" si="1"/>
        <v>28800</v>
      </c>
    </row>
    <row r="10" spans="1:9" x14ac:dyDescent="0.15">
      <c r="D10" s="2"/>
      <c r="E10" s="2"/>
      <c r="G10" s="10">
        <v>432000</v>
      </c>
      <c r="H10">
        <f t="shared" si="0"/>
        <v>18.720700000000001</v>
      </c>
      <c r="I10" s="4">
        <f t="shared" si="1"/>
        <v>432008</v>
      </c>
    </row>
    <row r="11" spans="1:9" x14ac:dyDescent="0.15">
      <c r="D11" s="2"/>
      <c r="E11" s="2"/>
      <c r="G11" s="10">
        <v>25900000</v>
      </c>
      <c r="H11">
        <f t="shared" si="0"/>
        <v>24.6265</v>
      </c>
      <c r="I11" s="4">
        <f t="shared" si="1"/>
        <v>25900919</v>
      </c>
    </row>
    <row r="12" spans="1:9" x14ac:dyDescent="0.15">
      <c r="D12" s="2"/>
      <c r="E12" s="2"/>
      <c r="G12" s="10">
        <v>1560000000</v>
      </c>
      <c r="H12">
        <f t="shared" si="0"/>
        <v>30.538899999999998</v>
      </c>
      <c r="I12" s="4">
        <f t="shared" si="1"/>
        <v>1560001207</v>
      </c>
    </row>
    <row r="13" spans="1:9" x14ac:dyDescent="0.15">
      <c r="D13" s="2"/>
      <c r="E13" s="2"/>
      <c r="G13" s="10">
        <v>524000000000</v>
      </c>
      <c r="H13">
        <f t="shared" si="0"/>
        <v>38.930800000000005</v>
      </c>
      <c r="I13" s="4">
        <f t="shared" si="1"/>
        <v>524008769567</v>
      </c>
    </row>
    <row r="14" spans="1:9" x14ac:dyDescent="0.15">
      <c r="D14" s="2"/>
      <c r="E14" s="2"/>
      <c r="G14" s="10">
        <v>41900000000000</v>
      </c>
      <c r="H14">
        <f t="shared" si="0"/>
        <v>45.252100000000006</v>
      </c>
      <c r="I14" s="4">
        <f t="shared" si="1"/>
        <v>41902454848776</v>
      </c>
    </row>
    <row r="15" spans="1:9" x14ac:dyDescent="0.15">
      <c r="D15" s="2"/>
      <c r="E15" s="2"/>
      <c r="G15" s="10">
        <v>3360000000000000</v>
      </c>
      <c r="H15">
        <f t="shared" si="0"/>
        <v>51.577400000000004</v>
      </c>
      <c r="I15" s="4">
        <f t="shared" si="1"/>
        <v>3360040393244606</v>
      </c>
    </row>
    <row r="16" spans="1:9" x14ac:dyDescent="0.15">
      <c r="D16" s="2"/>
      <c r="E16" s="2"/>
      <c r="G16" s="10">
        <v>2.68E+17</v>
      </c>
      <c r="H16">
        <f t="shared" si="0"/>
        <v>57.895100000000006</v>
      </c>
      <c r="I16" s="4">
        <f t="shared" si="1"/>
        <v>2.6801660520870518E+17</v>
      </c>
    </row>
    <row r="17" spans="4:9" x14ac:dyDescent="0.15">
      <c r="D17" s="2"/>
      <c r="E17" s="2"/>
    </row>
    <row r="18" spans="4:9" x14ac:dyDescent="0.15">
      <c r="D18" s="2"/>
      <c r="E18" s="2"/>
      <c r="G18" s="1" t="s">
        <v>23</v>
      </c>
    </row>
    <row r="19" spans="4:9" x14ac:dyDescent="0.15">
      <c r="D19" s="2"/>
      <c r="E19" s="2"/>
      <c r="G19" s="1" t="s">
        <v>24</v>
      </c>
    </row>
    <row r="20" spans="4:9" x14ac:dyDescent="0.15">
      <c r="D20" s="2"/>
      <c r="E20" s="2"/>
      <c r="G20" s="1" t="s">
        <v>25</v>
      </c>
    </row>
    <row r="21" spans="4:9" x14ac:dyDescent="0.15">
      <c r="D21" s="2"/>
      <c r="E21" s="2"/>
      <c r="G21" s="3">
        <v>25</v>
      </c>
      <c r="H21">
        <f t="shared" ref="H21:H30" si="2">ROUNDUP(LOG(G21,2),4)</f>
        <v>4.6438999999999995</v>
      </c>
      <c r="I21" s="4">
        <f t="shared" ref="I21:I30" si="3">INT(2^H21)</f>
        <v>25</v>
      </c>
    </row>
    <row r="22" spans="4:9" x14ac:dyDescent="0.15">
      <c r="D22" s="2"/>
      <c r="E22" s="2"/>
      <c r="G22" s="3">
        <v>270</v>
      </c>
      <c r="H22">
        <f t="shared" si="2"/>
        <v>8.0769000000000002</v>
      </c>
      <c r="I22" s="4">
        <f t="shared" si="3"/>
        <v>270</v>
      </c>
    </row>
    <row r="23" spans="4:9" x14ac:dyDescent="0.15">
      <c r="D23" s="2"/>
      <c r="E23" s="2"/>
      <c r="G23" s="3">
        <v>28800</v>
      </c>
      <c r="H23">
        <f t="shared" si="2"/>
        <v>14.813800000000001</v>
      </c>
      <c r="I23" s="4">
        <f t="shared" si="3"/>
        <v>28800</v>
      </c>
    </row>
    <row r="24" spans="4:9" x14ac:dyDescent="0.15">
      <c r="D24" s="2"/>
      <c r="E24" s="2"/>
      <c r="G24" s="3">
        <v>3020000</v>
      </c>
      <c r="H24">
        <f t="shared" si="2"/>
        <v>21.526199999999999</v>
      </c>
      <c r="I24" s="4">
        <f t="shared" si="3"/>
        <v>3020173</v>
      </c>
    </row>
    <row r="25" spans="4:9" x14ac:dyDescent="0.15">
      <c r="D25" s="2"/>
      <c r="E25" s="2"/>
      <c r="G25" s="3">
        <v>311000000</v>
      </c>
      <c r="H25">
        <f t="shared" si="2"/>
        <v>28.212399999999999</v>
      </c>
      <c r="I25" s="4">
        <f t="shared" si="3"/>
        <v>311013076</v>
      </c>
    </row>
    <row r="26" spans="4:9" x14ac:dyDescent="0.15">
      <c r="D26" s="2"/>
      <c r="E26" s="2"/>
      <c r="G26" s="3">
        <v>31100000000</v>
      </c>
      <c r="H26">
        <f t="shared" si="2"/>
        <v>34.856200000000001</v>
      </c>
      <c r="I26" s="4">
        <f t="shared" si="3"/>
        <v>31100096376</v>
      </c>
    </row>
    <row r="27" spans="4:9" x14ac:dyDescent="0.15">
      <c r="D27" s="2"/>
      <c r="E27" s="2"/>
      <c r="G27" s="3">
        <v>2990000000000</v>
      </c>
      <c r="H27">
        <f t="shared" si="2"/>
        <v>41.443300000000001</v>
      </c>
      <c r="I27" s="4">
        <f t="shared" si="3"/>
        <v>2990036014075</v>
      </c>
    </row>
    <row r="28" spans="4:9" x14ac:dyDescent="0.15">
      <c r="D28" s="2"/>
      <c r="E28" s="2"/>
      <c r="G28" s="3">
        <v>269000000000000</v>
      </c>
      <c r="H28">
        <f t="shared" si="2"/>
        <v>47.934600000000003</v>
      </c>
      <c r="I28" s="4">
        <f t="shared" si="3"/>
        <v>269000093003638</v>
      </c>
    </row>
    <row r="29" spans="4:9" x14ac:dyDescent="0.15">
      <c r="D29" s="2"/>
      <c r="E29" s="2"/>
      <c r="G29" s="3">
        <v>2.15E+16</v>
      </c>
      <c r="H29">
        <f t="shared" si="2"/>
        <v>54.255200000000002</v>
      </c>
      <c r="I29" s="4">
        <f t="shared" si="3"/>
        <v>2.150020598542702E+16</v>
      </c>
    </row>
    <row r="30" spans="4:9" x14ac:dyDescent="0.15">
      <c r="D30" s="2"/>
      <c r="E30" s="2"/>
      <c r="G30" s="3">
        <v>1.29E+18</v>
      </c>
      <c r="H30">
        <f t="shared" si="2"/>
        <v>60.162100000000002</v>
      </c>
      <c r="I30" s="4">
        <f t="shared" si="3"/>
        <v>1.2900207682629926E+18</v>
      </c>
    </row>
    <row r="31" spans="4:9" x14ac:dyDescent="0.15">
      <c r="D31" s="2"/>
      <c r="E31" s="2"/>
    </row>
    <row r="32" spans="4:9" x14ac:dyDescent="0.15">
      <c r="D32" s="2"/>
      <c r="E32" s="2"/>
    </row>
    <row r="33" spans="4:5" x14ac:dyDescent="0.15">
      <c r="D33" s="2"/>
      <c r="E33" s="2"/>
    </row>
    <row r="34" spans="4:5" x14ac:dyDescent="0.15">
      <c r="D34" s="2"/>
      <c r="E34" s="2"/>
    </row>
    <row r="35" spans="4:5" x14ac:dyDescent="0.15">
      <c r="D35" s="2"/>
      <c r="E35" s="2"/>
    </row>
    <row r="36" spans="4:5" x14ac:dyDescent="0.15">
      <c r="D36" s="2"/>
      <c r="E36" s="2"/>
    </row>
    <row r="37" spans="4:5" x14ac:dyDescent="0.15">
      <c r="D37" s="2"/>
      <c r="E37" s="2"/>
    </row>
    <row r="38" spans="4:5" x14ac:dyDescent="0.15">
      <c r="D38" s="2"/>
      <c r="E38" s="2"/>
    </row>
    <row r="39" spans="4:5" x14ac:dyDescent="0.15">
      <c r="D39" s="2"/>
      <c r="E39" s="2"/>
    </row>
    <row r="40" spans="4:5" x14ac:dyDescent="0.15">
      <c r="D40" s="2"/>
      <c r="E40" s="2"/>
    </row>
    <row r="41" spans="4:5" x14ac:dyDescent="0.15">
      <c r="D41" s="2"/>
      <c r="E41" s="2"/>
    </row>
    <row r="42" spans="4:5" x14ac:dyDescent="0.15">
      <c r="D42" s="2"/>
      <c r="E42" s="2"/>
    </row>
    <row r="43" spans="4:5" x14ac:dyDescent="0.15">
      <c r="D43" s="2"/>
      <c r="E43" s="2"/>
    </row>
    <row r="44" spans="4:5" x14ac:dyDescent="0.15">
      <c r="D44" s="2"/>
      <c r="E44" s="2"/>
    </row>
    <row r="45" spans="4:5" x14ac:dyDescent="0.15">
      <c r="D45" s="2"/>
      <c r="E45" s="2"/>
    </row>
    <row r="46" spans="4:5" x14ac:dyDescent="0.15">
      <c r="D46" s="2"/>
      <c r="E46" s="2"/>
    </row>
    <row r="47" spans="4:5" x14ac:dyDescent="0.15">
      <c r="D47" s="2"/>
      <c r="E47" s="2"/>
    </row>
    <row r="48" spans="4:5" x14ac:dyDescent="0.15">
      <c r="D48" s="2"/>
      <c r="E48" s="2"/>
    </row>
    <row r="49" spans="4:5" x14ac:dyDescent="0.15">
      <c r="D49" s="2"/>
      <c r="E49" s="2"/>
    </row>
    <row r="50" spans="4:5" x14ac:dyDescent="0.15">
      <c r="D50" s="2"/>
      <c r="E50" s="2"/>
    </row>
    <row r="51" spans="4:5" x14ac:dyDescent="0.15">
      <c r="D51" s="2"/>
      <c r="E51" s="2"/>
    </row>
    <row r="52" spans="4:5" x14ac:dyDescent="0.15">
      <c r="D52" s="2"/>
      <c r="E52" s="2"/>
    </row>
    <row r="53" spans="4:5" x14ac:dyDescent="0.15">
      <c r="D53" s="2"/>
      <c r="E53" s="2"/>
    </row>
    <row r="54" spans="4:5" x14ac:dyDescent="0.15">
      <c r="D54" s="2"/>
      <c r="E54" s="2"/>
    </row>
    <row r="55" spans="4:5" x14ac:dyDescent="0.15">
      <c r="D55" s="2"/>
      <c r="E55" s="2"/>
    </row>
    <row r="56" spans="4:5" x14ac:dyDescent="0.15">
      <c r="D56" s="2"/>
      <c r="E56" s="2"/>
    </row>
  </sheetData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2024-12-20T12:01:13Z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