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948CD41-EBA5-4C21-864F-4500A41D031F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  <sheet name="额外赠送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I22" i="2" l="1"/>
  <c r="P22" i="2" s="1"/>
  <c r="R22" i="2"/>
  <c r="Q22" i="2"/>
  <c r="N22" i="2"/>
  <c r="M22" i="2"/>
  <c r="L22" i="2"/>
  <c r="H22" i="2"/>
  <c r="O22" i="2" s="1"/>
  <c r="R25" i="2"/>
  <c r="R24" i="2"/>
  <c r="R23" i="2"/>
  <c r="R21" i="2"/>
  <c r="R20" i="2"/>
  <c r="R19" i="2"/>
  <c r="R18" i="2"/>
  <c r="R17" i="2"/>
  <c r="R16" i="2"/>
  <c r="R15" i="2"/>
  <c r="R14" i="2"/>
  <c r="R13" i="2"/>
  <c r="R12" i="2"/>
  <c r="Q25" i="2"/>
  <c r="Q24" i="2"/>
  <c r="Q23" i="2"/>
  <c r="Q21" i="2"/>
  <c r="Q20" i="2"/>
  <c r="Q19" i="2"/>
  <c r="Q18" i="2"/>
  <c r="Q17" i="2"/>
  <c r="Q16" i="2"/>
  <c r="Q15" i="2"/>
  <c r="Q14" i="2"/>
  <c r="Q13" i="2"/>
  <c r="Q12" i="2"/>
  <c r="P20" i="2"/>
  <c r="P15" i="2"/>
  <c r="O25" i="2"/>
  <c r="O24" i="2"/>
  <c r="O23" i="2"/>
  <c r="O21" i="2"/>
  <c r="O16" i="2"/>
  <c r="O15" i="2"/>
  <c r="S15" i="2" s="1"/>
  <c r="O13" i="2"/>
  <c r="O12" i="2"/>
  <c r="N25" i="2"/>
  <c r="N24" i="2"/>
  <c r="N23" i="2"/>
  <c r="N21" i="2"/>
  <c r="N20" i="2"/>
  <c r="N19" i="2"/>
  <c r="N18" i="2"/>
  <c r="N17" i="2"/>
  <c r="N16" i="2"/>
  <c r="N15" i="2"/>
  <c r="N14" i="2"/>
  <c r="N13" i="2"/>
  <c r="N12" i="2"/>
  <c r="M25" i="2"/>
  <c r="M24" i="2"/>
  <c r="M23" i="2"/>
  <c r="M21" i="2"/>
  <c r="M20" i="2"/>
  <c r="M19" i="2"/>
  <c r="M18" i="2"/>
  <c r="M17" i="2"/>
  <c r="M16" i="2"/>
  <c r="M15" i="2"/>
  <c r="M14" i="2"/>
  <c r="M13" i="2"/>
  <c r="M12" i="2"/>
  <c r="L13" i="2"/>
  <c r="L14" i="2"/>
  <c r="L15" i="2"/>
  <c r="L16" i="2"/>
  <c r="L17" i="2"/>
  <c r="L18" i="2"/>
  <c r="L19" i="2"/>
  <c r="L20" i="2"/>
  <c r="L21" i="2"/>
  <c r="L23" i="2"/>
  <c r="L24" i="2"/>
  <c r="L25" i="2"/>
  <c r="L12" i="2"/>
  <c r="I24" i="2"/>
  <c r="P24" i="2" s="1"/>
  <c r="I23" i="2"/>
  <c r="P23" i="2" s="1"/>
  <c r="P21" i="2"/>
  <c r="I15" i="2"/>
  <c r="I16" i="2"/>
  <c r="P16" i="2" s="1"/>
  <c r="I17" i="2"/>
  <c r="P17" i="2" s="1"/>
  <c r="I18" i="2"/>
  <c r="P18" i="2" s="1"/>
  <c r="I19" i="2"/>
  <c r="P19" i="2" s="1"/>
  <c r="I20" i="2"/>
  <c r="I14" i="2"/>
  <c r="P14" i="2" s="1"/>
  <c r="I13" i="2"/>
  <c r="P13" i="2" s="1"/>
  <c r="I25" i="2"/>
  <c r="P25" i="2" s="1"/>
  <c r="I12" i="2"/>
  <c r="P12" i="2" s="1"/>
  <c r="H13" i="2"/>
  <c r="H14" i="2" s="1"/>
  <c r="H15" i="2" s="1"/>
  <c r="H16" i="2" s="1"/>
  <c r="H17" i="2" s="1"/>
  <c r="H18" i="2" s="1"/>
  <c r="H19" i="2" s="1"/>
  <c r="H20" i="2" s="1"/>
  <c r="H21" i="2" s="1"/>
  <c r="H23" i="2" s="1"/>
  <c r="H24" i="2" s="1"/>
  <c r="H25" i="2" s="1"/>
  <c r="N23" i="3"/>
  <c r="N22" i="3"/>
  <c r="N21" i="3"/>
  <c r="N20" i="3"/>
  <c r="N19" i="3"/>
  <c r="N7" i="3"/>
  <c r="N8" i="3"/>
  <c r="N9" i="3"/>
  <c r="N10" i="3"/>
  <c r="N6" i="3"/>
  <c r="F7" i="3"/>
  <c r="J7" i="3" s="1"/>
  <c r="M7" i="3" s="1"/>
  <c r="O7" i="3" s="1"/>
  <c r="F8" i="3"/>
  <c r="F21" i="3" s="1"/>
  <c r="J21" i="3" s="1"/>
  <c r="M21" i="3" s="1"/>
  <c r="O21" i="3" s="1"/>
  <c r="F9" i="3"/>
  <c r="F22" i="3" s="1"/>
  <c r="J22" i="3" s="1"/>
  <c r="M22" i="3" s="1"/>
  <c r="O22" i="3" s="1"/>
  <c r="F10" i="3"/>
  <c r="J10" i="3" s="1"/>
  <c r="M10" i="3" s="1"/>
  <c r="O10" i="3" s="1"/>
  <c r="F6" i="3"/>
  <c r="J6" i="3" s="1"/>
  <c r="M6" i="3" s="1"/>
  <c r="O6" i="3" s="1"/>
  <c r="F20" i="3"/>
  <c r="J20" i="3" s="1"/>
  <c r="M20" i="3" s="1"/>
  <c r="O20" i="3" s="1"/>
  <c r="L23" i="3"/>
  <c r="K23" i="3"/>
  <c r="L22" i="3"/>
  <c r="K22" i="3"/>
  <c r="L21" i="3"/>
  <c r="K21" i="3"/>
  <c r="L20" i="3"/>
  <c r="K20" i="3"/>
  <c r="E20" i="3"/>
  <c r="E21" i="3" s="1"/>
  <c r="L19" i="3"/>
  <c r="K19" i="3"/>
  <c r="I19" i="3"/>
  <c r="K6" i="3"/>
  <c r="L6" i="3"/>
  <c r="K7" i="3"/>
  <c r="L7" i="3"/>
  <c r="K8" i="3"/>
  <c r="L8" i="3"/>
  <c r="K9" i="3"/>
  <c r="L9" i="3"/>
  <c r="K10" i="3"/>
  <c r="L10" i="3"/>
  <c r="I6" i="3"/>
  <c r="E7" i="3"/>
  <c r="E8" i="3" s="1"/>
  <c r="E9" i="3" s="1"/>
  <c r="E10" i="3" s="1"/>
  <c r="I10" i="3" s="1"/>
  <c r="J8" i="3" l="1"/>
  <c r="M8" i="3" s="1"/>
  <c r="O8" i="3" s="1"/>
  <c r="S24" i="2"/>
  <c r="S23" i="2"/>
  <c r="F19" i="3"/>
  <c r="J19" i="3" s="1"/>
  <c r="M19" i="3" s="1"/>
  <c r="O19" i="3" s="1"/>
  <c r="S22" i="2"/>
  <c r="T22" i="2" s="1"/>
  <c r="F15" i="1" s="1"/>
  <c r="F16" i="1" s="1"/>
  <c r="F17" i="1" s="1"/>
  <c r="F18" i="1" s="1"/>
  <c r="F19" i="1" s="1"/>
  <c r="F20" i="1" s="1"/>
  <c r="F21" i="1" s="1"/>
  <c r="F22" i="1" s="1"/>
  <c r="F23" i="1" s="1"/>
  <c r="S25" i="2"/>
  <c r="T25" i="2" s="1"/>
  <c r="F26" i="1" s="1"/>
  <c r="S21" i="2"/>
  <c r="S12" i="2"/>
  <c r="S13" i="2"/>
  <c r="O14" i="2"/>
  <c r="S14" i="2" s="1"/>
  <c r="O17" i="2"/>
  <c r="S17" i="2" s="1"/>
  <c r="S16" i="2"/>
  <c r="O18" i="2"/>
  <c r="S18" i="2" s="1"/>
  <c r="O19" i="2"/>
  <c r="S19" i="2" s="1"/>
  <c r="O20" i="2"/>
  <c r="S20" i="2" s="1"/>
  <c r="J9" i="3"/>
  <c r="M9" i="3" s="1"/>
  <c r="O9" i="3" s="1"/>
  <c r="F23" i="3"/>
  <c r="J23" i="3" s="1"/>
  <c r="M23" i="3" s="1"/>
  <c r="O23" i="3" s="1"/>
  <c r="I21" i="3"/>
  <c r="E22" i="3"/>
  <c r="I20" i="3"/>
  <c r="I8" i="3"/>
  <c r="I9" i="3"/>
  <c r="I7" i="3"/>
  <c r="I22" i="3" l="1"/>
  <c r="E23" i="3"/>
  <c r="I23" i="3" s="1"/>
  <c r="A7" i="1" l="1"/>
  <c r="A8" i="1"/>
  <c r="A9" i="1"/>
  <c r="A10" i="1"/>
  <c r="A11" i="1"/>
  <c r="A12" i="1"/>
  <c r="A13" i="1"/>
  <c r="T24" i="2" l="1"/>
  <c r="T23" i="2"/>
  <c r="F24" i="1" s="1"/>
  <c r="T21" i="2"/>
  <c r="F14" i="1" s="1"/>
  <c r="F25" i="1" s="1"/>
  <c r="T20" i="2"/>
  <c r="F13" i="1" s="1"/>
  <c r="T19" i="2"/>
  <c r="F12" i="1" s="1"/>
  <c r="T16" i="2"/>
  <c r="F9" i="1" s="1"/>
  <c r="T15" i="2"/>
  <c r="F8" i="1" s="1"/>
  <c r="T12" i="2"/>
  <c r="F5" i="1" s="1"/>
  <c r="F27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6" i="1"/>
  <c r="A5" i="1"/>
  <c r="T13" i="2" l="1"/>
  <c r="F6" i="1" s="1"/>
  <c r="T17" i="2"/>
  <c r="F10" i="1" s="1"/>
  <c r="T18" i="2"/>
  <c r="F11" i="1" s="1"/>
  <c r="T14" i="2"/>
  <c r="F7" i="1" s="1"/>
</calcChain>
</file>

<file path=xl/sharedStrings.xml><?xml version="1.0" encoding="utf-8"?>
<sst xmlns="http://schemas.openxmlformats.org/spreadsheetml/2006/main" count="102" uniqueCount="64">
  <si>
    <t>Id</t>
  </si>
  <si>
    <t>DrawId</t>
  </si>
  <si>
    <t>//Note</t>
  </si>
  <si>
    <t>CardPoolId</t>
  </si>
  <si>
    <t>Time</t>
  </si>
  <si>
    <t>DropTeam</t>
  </si>
  <si>
    <t>int</t>
  </si>
  <si>
    <t>string</t>
  </si>
  <si>
    <t>list[int]</t>
  </si>
  <si>
    <t>主键</t>
  </si>
  <si>
    <t>抽卡Id</t>
  </si>
  <si>
    <t>备注</t>
  </si>
  <si>
    <r>
      <rPr>
        <sz val="11"/>
        <color rgb="FF000000"/>
        <rFont val="宋体"/>
        <family val="3"/>
        <charset val="134"/>
      </rPr>
      <t>关联卡池</t>
    </r>
  </si>
  <si>
    <t>次数</t>
  </si>
  <si>
    <t>掉落组组合</t>
  </si>
  <si>
    <t>//序号</t>
  </si>
  <si>
    <t>1 偷车行动
2 史诗偷车行动
3 限时偷车行动
4 惊天偷车行动</t>
  </si>
  <si>
    <t>第几次抽卡</t>
  </si>
  <si>
    <t>[掉落组:权重]</t>
  </si>
  <si>
    <t>偷车行动-随机紫卡-前100抽</t>
  </si>
  <si>
    <t>史诗偷车行动-随机紫卡-前30抽</t>
  </si>
  <si>
    <t>[</t>
  </si>
  <si>
    <t>:</t>
  </si>
  <si>
    <t>,</t>
  </si>
  <si>
    <t>]</t>
  </si>
  <si>
    <t>"</t>
  </si>
  <si>
    <t>{</t>
  </si>
  <si>
    <t>}</t>
  </si>
  <si>
    <t>DropTeamId</t>
  </si>
  <si>
    <t>Weight</t>
  </si>
  <si>
    <t>Quality</t>
  </si>
  <si>
    <t>偷车行动-伪随机-第1抽-紫卡</t>
    <phoneticPr fontId="3" type="noConversion"/>
  </si>
  <si>
    <t>偷车行动-伪随机-第3抽</t>
  </si>
  <si>
    <t>偷车行动-伪随机-第4抽</t>
  </si>
  <si>
    <t>偷车行动-伪随机-第5抽</t>
  </si>
  <si>
    <t>偷车行动-伪随机-第6抽</t>
  </si>
  <si>
    <t>偷车行动-伪随机-第7抽</t>
  </si>
  <si>
    <t>偷车行动-伪随机-第8抽</t>
  </si>
  <si>
    <t>偷车行动-伪随机-第9抽</t>
  </si>
  <si>
    <t>偷车行动-伪随机-第10抽-橙卡</t>
    <phoneticPr fontId="3" type="noConversion"/>
  </si>
  <si>
    <t>史诗偷车行动-紫卡-奶妈</t>
    <phoneticPr fontId="3" type="noConversion"/>
  </si>
  <si>
    <t>偷车行动-伪随机-第2抽-紫卡</t>
    <phoneticPr fontId="3" type="noConversion"/>
  </si>
  <si>
    <t>ItemId</t>
    <phoneticPr fontId="3" type="noConversion"/>
  </si>
  <si>
    <t>Num</t>
    <phoneticPr fontId="3" type="noConversion"/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</si>
  <si>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</si>
  <si>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阵营改装件</t>
    </r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</si>
  <si>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</si>
  <si>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史诗车卡</t>
    </r>
  </si>
  <si>
    <r>
      <rPr>
        <sz val="11"/>
        <color rgb="FF000000"/>
        <rFont val="宋体"/>
        <family val="3"/>
        <charset val="134"/>
      </rPr>
      <t>万能改装件</t>
    </r>
  </si>
  <si>
    <t>ExtraItemId</t>
  </si>
  <si>
    <t>ExtraNum</t>
  </si>
  <si>
    <t>ExtraItemId2</t>
  </si>
  <si>
    <t>ExtraNum2</t>
  </si>
  <si>
    <t>偷车行动-伪随机-第3抽</t>
    <phoneticPr fontId="3" type="noConversion"/>
  </si>
  <si>
    <t>偷车行动-伪随机-第4抽</t>
    <phoneticPr fontId="3" type="noConversion"/>
  </si>
  <si>
    <t>偷车行动-伪随机-第5抽</t>
    <phoneticPr fontId="3" type="noConversion"/>
  </si>
  <si>
    <t>偷车行动-伪随机-第6抽</t>
    <phoneticPr fontId="3" type="noConversion"/>
  </si>
  <si>
    <t>偷车行动-伪随机-第7抽</t>
    <phoneticPr fontId="3" type="noConversion"/>
  </si>
  <si>
    <t>偷车行动-伪随机-第8抽</t>
    <phoneticPr fontId="3" type="noConversion"/>
  </si>
  <si>
    <t>偷车行动-伪随机-第9抽</t>
    <phoneticPr fontId="3" type="noConversion"/>
  </si>
  <si>
    <t>偷车行动-随机紫卡-前100抽</t>
    <phoneticPr fontId="3" type="noConversion"/>
  </si>
  <si>
    <t>史诗偷车行动-随机紫卡-前30抽</t>
    <phoneticPr fontId="3" type="noConversion"/>
  </si>
  <si>
    <t>史诗偷车行动-橙卡-狮子</t>
    <phoneticPr fontId="3" type="noConversion"/>
  </si>
  <si>
    <t>史诗偷车行动-第10抽-重复橙卡-狮子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</si>
</sst>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wCard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/>
      <sheetData sheetId="1">
        <row r="12">
          <cell r="Q12">
            <v>300</v>
          </cell>
        </row>
        <row r="13">
          <cell r="Q13">
            <v>800</v>
          </cell>
        </row>
        <row r="14">
          <cell r="Q14">
            <v>1600</v>
          </cell>
        </row>
        <row r="15">
          <cell r="Q15">
            <v>600</v>
          </cell>
        </row>
        <row r="16">
          <cell r="Q16">
            <v>1200</v>
          </cell>
        </row>
        <row r="35">
          <cell r="Q35">
            <v>1200</v>
          </cell>
        </row>
        <row r="36">
          <cell r="Q36">
            <v>2400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C24" sqref="C24"/>
    </sheetView>
  </sheetViews>
  <sheetFormatPr defaultColWidth="9" defaultRowHeight="13.5" x14ac:dyDescent="0.15"/>
  <cols>
    <col min="1" max="1" width="9.125" style="2" customWidth="1"/>
    <col min="2" max="2" width="11.5" style="2" customWidth="1"/>
    <col min="3" max="3" width="35.125" style="2" customWidth="1"/>
    <col min="4" max="4" width="15.375" style="2" customWidth="1"/>
    <col min="5" max="5" width="12.5" style="2" customWidth="1"/>
    <col min="6" max="6" width="52.625" style="2" customWidth="1"/>
    <col min="7" max="16384" width="9" style="1"/>
  </cols>
  <sheetData>
    <row r="1" spans="1:6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15">
      <c r="A2" s="4" t="s">
        <v>6</v>
      </c>
      <c r="B2" s="4" t="s">
        <v>6</v>
      </c>
      <c r="C2" s="4" t="s">
        <v>7</v>
      </c>
      <c r="D2" s="4" t="s">
        <v>6</v>
      </c>
      <c r="E2" s="4" t="s">
        <v>6</v>
      </c>
      <c r="F2" s="4" t="s">
        <v>8</v>
      </c>
    </row>
    <row r="3" spans="1:6" x14ac:dyDescent="0.15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</row>
    <row r="4" spans="1:6" ht="126" customHeight="1" x14ac:dyDescent="0.15">
      <c r="A4" s="5" t="s">
        <v>15</v>
      </c>
      <c r="B4" s="4" t="s">
        <v>10</v>
      </c>
      <c r="C4" s="4" t="s">
        <v>11</v>
      </c>
      <c r="D4" s="5" t="s">
        <v>16</v>
      </c>
      <c r="E4" s="5" t="s">
        <v>17</v>
      </c>
      <c r="F4" s="5" t="s">
        <v>18</v>
      </c>
    </row>
    <row r="5" spans="1:6" x14ac:dyDescent="0.15">
      <c r="A5" s="2">
        <f>INT(""&amp;B5)</f>
        <v>10001</v>
      </c>
      <c r="B5" s="2">
        <v>10001</v>
      </c>
      <c r="C5" s="7" t="s">
        <v>31</v>
      </c>
      <c r="D5" s="2">
        <v>1</v>
      </c>
      <c r="E5" s="2">
        <v>1</v>
      </c>
      <c r="F5" s="6" t="str">
        <f>中转!T12</f>
        <v>[{"DropTeamId":10001,"Weight":100,"Quality":2,"ExtraItemId":50004,"ExtraNum":600,"ExtraItemId2":50006,"ExtraNum2":0}]</v>
      </c>
    </row>
    <row r="6" spans="1:6" x14ac:dyDescent="0.15">
      <c r="A6" s="2">
        <f>INT(""&amp;B6)</f>
        <v>10002</v>
      </c>
      <c r="B6" s="2">
        <v>10002</v>
      </c>
      <c r="C6" s="7" t="s">
        <v>41</v>
      </c>
      <c r="D6" s="2">
        <v>1</v>
      </c>
      <c r="E6" s="2">
        <v>2</v>
      </c>
      <c r="F6" s="6" t="str">
        <f>中转!T13</f>
        <v>[{"DropTeamId":10002,"Weight":100,"Quality":2,"ExtraItemId":50004,"ExtraNum":600,"ExtraItemId2":50006,"ExtraNum2":0}]</v>
      </c>
    </row>
    <row r="7" spans="1:6" x14ac:dyDescent="0.15">
      <c r="A7" s="2">
        <f t="shared" ref="A7:A13" si="0">INT(""&amp;B7)</f>
        <v>10003</v>
      </c>
      <c r="B7" s="2">
        <v>10003</v>
      </c>
      <c r="C7" s="7" t="s">
        <v>53</v>
      </c>
      <c r="D7" s="2">
        <v>1</v>
      </c>
      <c r="E7" s="2">
        <v>3</v>
      </c>
      <c r="F7" s="6" t="str">
        <f>中转!T14</f>
        <v>[{"DropTeamId":10003,"Weight":100,"Quality":2,"ExtraItemId":50004,"ExtraNum":300,"ExtraItemId2":50006,"ExtraNum2":0}]</v>
      </c>
    </row>
    <row r="8" spans="1:6" x14ac:dyDescent="0.15">
      <c r="A8" s="2">
        <f t="shared" si="0"/>
        <v>10004</v>
      </c>
      <c r="B8" s="2">
        <v>10004</v>
      </c>
      <c r="C8" s="7" t="s">
        <v>54</v>
      </c>
      <c r="D8" s="2">
        <v>1</v>
      </c>
      <c r="E8" s="2">
        <v>4</v>
      </c>
      <c r="F8" s="6" t="str">
        <f>中转!T15</f>
        <v>[{"DropTeamId":10004,"Weight":100,"Quality":2,"ExtraItemId":50004,"ExtraNum":300,"ExtraItemId2":50006,"ExtraNum2":0}]</v>
      </c>
    </row>
    <row r="9" spans="1:6" x14ac:dyDescent="0.15">
      <c r="A9" s="2">
        <f t="shared" si="0"/>
        <v>10005</v>
      </c>
      <c r="B9" s="2">
        <v>10005</v>
      </c>
      <c r="C9" s="7" t="s">
        <v>55</v>
      </c>
      <c r="D9" s="2">
        <v>1</v>
      </c>
      <c r="E9" s="2">
        <v>5</v>
      </c>
      <c r="F9" s="6" t="str">
        <f>中转!T16</f>
        <v>[{"DropTeamId":10005,"Weight":100,"Quality":2,"ExtraItemId":50004,"ExtraNum":300,"ExtraItemId2":50006,"ExtraNum2":0}]</v>
      </c>
    </row>
    <row r="10" spans="1:6" x14ac:dyDescent="0.15">
      <c r="A10" s="2">
        <f t="shared" si="0"/>
        <v>10006</v>
      </c>
      <c r="B10" s="2">
        <v>10006</v>
      </c>
      <c r="C10" s="7" t="s">
        <v>56</v>
      </c>
      <c r="D10" s="2">
        <v>1</v>
      </c>
      <c r="E10" s="2">
        <v>6</v>
      </c>
      <c r="F10" s="6" t="str">
        <f>中转!T17</f>
        <v>[{"DropTeamId":10006,"Weight":100,"Quality":2,"ExtraItemId":50004,"ExtraNum":300,"ExtraItemId2":50006,"ExtraNum2":0}]</v>
      </c>
    </row>
    <row r="11" spans="1:6" x14ac:dyDescent="0.15">
      <c r="A11" s="2">
        <f t="shared" si="0"/>
        <v>10007</v>
      </c>
      <c r="B11" s="2">
        <v>10007</v>
      </c>
      <c r="C11" s="7" t="s">
        <v>57</v>
      </c>
      <c r="D11" s="2">
        <v>1</v>
      </c>
      <c r="E11" s="2">
        <v>7</v>
      </c>
      <c r="F11" s="6" t="str">
        <f>中转!T18</f>
        <v>[{"DropTeamId":10007,"Weight":100,"Quality":2,"ExtraItemId":50004,"ExtraNum":300,"ExtraItemId2":50006,"ExtraNum2":0}]</v>
      </c>
    </row>
    <row r="12" spans="1:6" x14ac:dyDescent="0.15">
      <c r="A12" s="2">
        <f t="shared" si="0"/>
        <v>10008</v>
      </c>
      <c r="B12" s="2">
        <v>10008</v>
      </c>
      <c r="C12" s="7" t="s">
        <v>58</v>
      </c>
      <c r="D12" s="2">
        <v>1</v>
      </c>
      <c r="E12" s="2">
        <v>8</v>
      </c>
      <c r="F12" s="6" t="str">
        <f>中转!T19</f>
        <v>[{"DropTeamId":10008,"Weight":100,"Quality":2,"ExtraItemId":50004,"ExtraNum":300,"ExtraItemId2":50006,"ExtraNum2":0}]</v>
      </c>
    </row>
    <row r="13" spans="1:6" x14ac:dyDescent="0.15">
      <c r="A13" s="2">
        <f t="shared" si="0"/>
        <v>10009</v>
      </c>
      <c r="B13" s="2">
        <v>10009</v>
      </c>
      <c r="C13" s="7" t="s">
        <v>59</v>
      </c>
      <c r="D13" s="2">
        <v>1</v>
      </c>
      <c r="E13" s="2">
        <v>9</v>
      </c>
      <c r="F13" s="6" t="str">
        <f>中转!T20</f>
        <v>[{"DropTeamId":10009,"Weight":100,"Quality":2,"ExtraItemId":50004,"ExtraNum":300,"ExtraItemId2":50006,"ExtraNum2":0}]</v>
      </c>
    </row>
    <row r="14" spans="1:6" x14ac:dyDescent="0.15">
      <c r="A14" s="2">
        <f>INT(""&amp;B14)</f>
        <v>10010</v>
      </c>
      <c r="B14" s="2">
        <v>10010</v>
      </c>
      <c r="C14" s="7" t="s">
        <v>39</v>
      </c>
      <c r="D14" s="2">
        <v>1</v>
      </c>
      <c r="E14" s="2">
        <v>10</v>
      </c>
      <c r="F14" s="6" t="str">
        <f>中转!T21</f>
        <v>[{"DropTeamId":10010,"Weight":100,"Quality":3,"ExtraItemId":50004,"ExtraNum":1200,"ExtraItemId2":50006,"ExtraNum2":0}]</v>
      </c>
    </row>
    <row r="15" spans="1:6" x14ac:dyDescent="0.15">
      <c r="A15" s="2">
        <f>INT(""&amp;B15)</f>
        <v>10020</v>
      </c>
      <c r="B15" s="2">
        <v>10020</v>
      </c>
      <c r="C15" s="7" t="s">
        <v>60</v>
      </c>
      <c r="D15" s="2">
        <v>1</v>
      </c>
      <c r="E15" s="2">
        <v>20</v>
      </c>
      <c r="F15" s="6" t="str">
        <f>中转!T22</f>
        <v>[{"DropTeamId":2004,"Weight":100,"Quality":2,"ExtraItemId":50004,"ExtraNum":600,"ExtraItemId2":50006,"ExtraNum2":0}]</v>
      </c>
    </row>
    <row r="16" spans="1:6" x14ac:dyDescent="0.15">
      <c r="A16" s="2">
        <f>INT(""&amp;B16)</f>
        <v>10030</v>
      </c>
      <c r="B16" s="2">
        <v>10030</v>
      </c>
      <c r="C16" s="7" t="s">
        <v>60</v>
      </c>
      <c r="D16" s="2">
        <v>1</v>
      </c>
      <c r="E16" s="2">
        <v>30</v>
      </c>
      <c r="F16" s="6" t="str">
        <f>F15</f>
        <v>[{"DropTeamId":2004,"Weight":100,"Quality":2,"ExtraItemId":50004,"ExtraNum":600,"ExtraItemId2":50006,"ExtraNum2":0}]</v>
      </c>
    </row>
    <row r="17" spans="1:6" x14ac:dyDescent="0.15">
      <c r="A17" s="2">
        <f t="shared" ref="A17:A23" si="1">INT(""&amp;B17)</f>
        <v>10040</v>
      </c>
      <c r="B17" s="2">
        <v>10040</v>
      </c>
      <c r="C17" s="7" t="s">
        <v>60</v>
      </c>
      <c r="D17" s="2">
        <v>1</v>
      </c>
      <c r="E17" s="2">
        <v>40</v>
      </c>
      <c r="F17" s="6" t="str">
        <f t="shared" ref="F17:F23" si="2">F16</f>
        <v>[{"DropTeamId":2004,"Weight":100,"Quality":2,"ExtraItemId":50004,"ExtraNum":600,"ExtraItemId2":50006,"ExtraNum2":0}]</v>
      </c>
    </row>
    <row r="18" spans="1:6" x14ac:dyDescent="0.15">
      <c r="A18" s="2">
        <f t="shared" si="1"/>
        <v>10050</v>
      </c>
      <c r="B18" s="2">
        <v>10050</v>
      </c>
      <c r="C18" s="7" t="s">
        <v>60</v>
      </c>
      <c r="D18" s="2">
        <v>1</v>
      </c>
      <c r="E18" s="2">
        <v>50</v>
      </c>
      <c r="F18" s="6" t="str">
        <f t="shared" si="2"/>
        <v>[{"DropTeamId":2004,"Weight":100,"Quality":2,"ExtraItemId":50004,"ExtraNum":600,"ExtraItemId2":50006,"ExtraNum2":0}]</v>
      </c>
    </row>
    <row r="19" spans="1:6" x14ac:dyDescent="0.15">
      <c r="A19" s="2">
        <f t="shared" si="1"/>
        <v>10060</v>
      </c>
      <c r="B19" s="2">
        <v>10060</v>
      </c>
      <c r="C19" s="7" t="s">
        <v>60</v>
      </c>
      <c r="D19" s="2">
        <v>1</v>
      </c>
      <c r="E19" s="2">
        <v>60</v>
      </c>
      <c r="F19" s="6" t="str">
        <f t="shared" si="2"/>
        <v>[{"DropTeamId":2004,"Weight":100,"Quality":2,"ExtraItemId":50004,"ExtraNum":600,"ExtraItemId2":50006,"ExtraNum2":0}]</v>
      </c>
    </row>
    <row r="20" spans="1:6" x14ac:dyDescent="0.15">
      <c r="A20" s="2">
        <f t="shared" si="1"/>
        <v>10070</v>
      </c>
      <c r="B20" s="2">
        <v>10070</v>
      </c>
      <c r="C20" s="7" t="s">
        <v>60</v>
      </c>
      <c r="D20" s="2">
        <v>1</v>
      </c>
      <c r="E20" s="2">
        <v>70</v>
      </c>
      <c r="F20" s="6" t="str">
        <f t="shared" si="2"/>
        <v>[{"DropTeamId":2004,"Weight":100,"Quality":2,"ExtraItemId":50004,"ExtraNum":600,"ExtraItemId2":50006,"ExtraNum2":0}]</v>
      </c>
    </row>
    <row r="21" spans="1:6" x14ac:dyDescent="0.15">
      <c r="A21" s="2">
        <f t="shared" si="1"/>
        <v>10080</v>
      </c>
      <c r="B21" s="2">
        <v>10080</v>
      </c>
      <c r="C21" s="7" t="s">
        <v>60</v>
      </c>
      <c r="D21" s="2">
        <v>1</v>
      </c>
      <c r="E21" s="2">
        <v>80</v>
      </c>
      <c r="F21" s="6" t="str">
        <f t="shared" si="2"/>
        <v>[{"DropTeamId":2004,"Weight":100,"Quality":2,"ExtraItemId":50004,"ExtraNum":600,"ExtraItemId2":50006,"ExtraNum2":0}]</v>
      </c>
    </row>
    <row r="22" spans="1:6" x14ac:dyDescent="0.15">
      <c r="A22" s="2">
        <f t="shared" si="1"/>
        <v>10090</v>
      </c>
      <c r="B22" s="2">
        <v>10090</v>
      </c>
      <c r="C22" s="7" t="s">
        <v>60</v>
      </c>
      <c r="D22" s="2">
        <v>1</v>
      </c>
      <c r="E22" s="2">
        <v>90</v>
      </c>
      <c r="F22" s="6" t="str">
        <f t="shared" si="2"/>
        <v>[{"DropTeamId":2004,"Weight":100,"Quality":2,"ExtraItemId":50004,"ExtraNum":600,"ExtraItemId2":50006,"ExtraNum2":0}]</v>
      </c>
    </row>
    <row r="23" spans="1:6" x14ac:dyDescent="0.15">
      <c r="A23" s="2">
        <f t="shared" si="1"/>
        <v>10100</v>
      </c>
      <c r="B23" s="2">
        <v>10100</v>
      </c>
      <c r="C23" s="7" t="s">
        <v>60</v>
      </c>
      <c r="D23" s="2">
        <v>1</v>
      </c>
      <c r="E23" s="2">
        <v>100</v>
      </c>
      <c r="F23" s="6" t="str">
        <f t="shared" si="2"/>
        <v>[{"DropTeamId":2004,"Weight":100,"Quality":2,"ExtraItemId":50004,"ExtraNum":600,"ExtraItemId2":50006,"ExtraNum2":0}]</v>
      </c>
    </row>
    <row r="24" spans="1:6" x14ac:dyDescent="0.15">
      <c r="A24" s="2">
        <f t="shared" ref="A24:A27" si="3">INT(""&amp;B24)</f>
        <v>20001</v>
      </c>
      <c r="B24" s="2">
        <v>20001</v>
      </c>
      <c r="C24" s="7" t="s">
        <v>40</v>
      </c>
      <c r="D24" s="2">
        <v>2</v>
      </c>
      <c r="E24" s="2">
        <v>1</v>
      </c>
      <c r="F24" s="6" t="str">
        <f>中转!T23</f>
        <v>[{"DropTeamId":20001,"Weight":100,"Quality":2,"ExtraItemId":50004,"ExtraNum":1200,"ExtraItemId2":50006,"ExtraNum2":0}]</v>
      </c>
    </row>
    <row r="25" spans="1:6" x14ac:dyDescent="0.15">
      <c r="A25" s="2">
        <f t="shared" si="3"/>
        <v>20010</v>
      </c>
      <c r="B25" s="2">
        <v>20010</v>
      </c>
      <c r="C25" s="2" t="s">
        <v>63</v>
      </c>
      <c r="D25" s="2">
        <v>2</v>
      </c>
      <c r="E25" s="2">
        <v>10</v>
      </c>
      <c r="F25" s="6" t="str">
        <f>F14</f>
        <v>[{"DropTeamId":10010,"Weight":100,"Quality":3,"ExtraItemId":50004,"ExtraNum":1200,"ExtraItemId2":50006,"ExtraNum2":0}]</v>
      </c>
    </row>
    <row r="26" spans="1:6" x14ac:dyDescent="0.15">
      <c r="A26" s="2">
        <f t="shared" si="3"/>
        <v>20020</v>
      </c>
      <c r="B26" s="2">
        <v>20020</v>
      </c>
      <c r="C26" s="7" t="s">
        <v>61</v>
      </c>
      <c r="D26" s="2">
        <v>2</v>
      </c>
      <c r="E26" s="2">
        <v>20</v>
      </c>
      <c r="F26" s="6" t="str">
        <f>中转!T25</f>
        <v>[{"DropTeamId":2004,"Weight":100,"Quality":3,"ExtraItemId":50004,"ExtraNum":1200,"ExtraItemId2":50006,"ExtraNum2":0}]</v>
      </c>
    </row>
    <row r="27" spans="1:6" x14ac:dyDescent="0.15">
      <c r="A27" s="2">
        <f t="shared" si="3"/>
        <v>20030</v>
      </c>
      <c r="B27" s="2">
        <v>20030</v>
      </c>
      <c r="C27" s="7" t="s">
        <v>61</v>
      </c>
      <c r="D27" s="2">
        <v>2</v>
      </c>
      <c r="E27" s="2">
        <v>30</v>
      </c>
      <c r="F27" s="6" t="str">
        <f>F26</f>
        <v>[{"DropTeamId":2004,"Weight":100,"Quality":3,"ExtraItemId":50004,"ExtraNum":1200,"ExtraItemId2":50006,"ExtraNum2":0}]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4" sqref="D24"/>
    </sheetView>
  </sheetViews>
  <sheetFormatPr defaultColWidth="9" defaultRowHeight="13.5" x14ac:dyDescent="0.15"/>
  <cols>
    <col min="1" max="3" width="9" style="1"/>
    <col min="4" max="4" width="28.875" style="1" bestFit="1" customWidth="1"/>
    <col min="5" max="5" width="12.75" style="1" bestFit="1" customWidth="1"/>
    <col min="6" max="6" width="9.5" style="1" bestFit="1" customWidth="1"/>
    <col min="7" max="7" width="8.5" style="1" bestFit="1" customWidth="1"/>
    <col min="8" max="8" width="12.75" style="1" bestFit="1" customWidth="1"/>
    <col min="9" max="9" width="9.5" style="1" bestFit="1" customWidth="1"/>
    <col min="10" max="10" width="13.875" style="1" bestFit="1" customWidth="1"/>
    <col min="11" max="11" width="10.5" style="1" bestFit="1" customWidth="1"/>
    <col min="12" max="12" width="20.5" style="1" bestFit="1" customWidth="1"/>
    <col min="13" max="13" width="16.125" style="1" bestFit="1" customWidth="1"/>
    <col min="14" max="14" width="12.75" style="1" bestFit="1" customWidth="1"/>
    <col min="15" max="15" width="16.125" style="1" bestFit="1" customWidth="1"/>
    <col min="16" max="16" width="12.75" style="1" customWidth="1"/>
    <col min="17" max="17" width="16.125" style="1" bestFit="1" customWidth="1"/>
    <col min="18" max="18" width="9.5" style="1" bestFit="1" customWidth="1"/>
    <col min="19" max="19" width="107.125" style="1" bestFit="1" customWidth="1"/>
    <col min="20" max="20" width="109.25" style="1" bestFit="1" customWidth="1"/>
    <col min="21" max="16384" width="9" style="1"/>
  </cols>
  <sheetData>
    <row r="1" spans="1:20" x14ac:dyDescent="0.15">
      <c r="A1" s="1" t="s">
        <v>21</v>
      </c>
      <c r="B1" s="1" t="s">
        <v>22</v>
      </c>
      <c r="C1" s="1" t="s">
        <v>23</v>
      </c>
    </row>
    <row r="2" spans="1:20" x14ac:dyDescent="0.15">
      <c r="A2" s="1" t="s">
        <v>24</v>
      </c>
      <c r="B2" s="1" t="s">
        <v>25</v>
      </c>
    </row>
    <row r="3" spans="1:20" x14ac:dyDescent="0.15">
      <c r="A3" s="1" t="s">
        <v>26</v>
      </c>
    </row>
    <row r="4" spans="1:20" x14ac:dyDescent="0.15">
      <c r="A4" s="1" t="s">
        <v>27</v>
      </c>
    </row>
    <row r="11" spans="1:20" x14ac:dyDescent="0.15">
      <c r="E11" s="1" t="s">
        <v>28</v>
      </c>
      <c r="F11" s="1" t="s">
        <v>29</v>
      </c>
      <c r="G11" s="1" t="s">
        <v>30</v>
      </c>
      <c r="H11" s="1" t="s">
        <v>49</v>
      </c>
      <c r="I11" s="1" t="s">
        <v>50</v>
      </c>
      <c r="J11" s="1" t="s">
        <v>51</v>
      </c>
      <c r="K11" s="1" t="s">
        <v>52</v>
      </c>
      <c r="L11" s="3"/>
    </row>
    <row r="12" spans="1:20" x14ac:dyDescent="0.15">
      <c r="D12" s="7" t="s">
        <v>31</v>
      </c>
      <c r="E12" s="2">
        <v>10001</v>
      </c>
      <c r="F12" s="2">
        <v>100</v>
      </c>
      <c r="G12" s="2">
        <v>2</v>
      </c>
      <c r="H12" s="2">
        <v>50004</v>
      </c>
      <c r="I12" s="2">
        <f>[1]中转!$Q$15</f>
        <v>600</v>
      </c>
      <c r="J12" s="2">
        <v>50006</v>
      </c>
      <c r="K12" s="2">
        <v>0</v>
      </c>
      <c r="L12" s="1" t="str">
        <f t="shared" ref="L12:R12" si="0">$B$2&amp;E$11&amp;$B$2&amp;$B$1&amp;E12</f>
        <v>"DropTeamId":10001</v>
      </c>
      <c r="M12" s="1" t="str">
        <f t="shared" si="0"/>
        <v>"Weight":100</v>
      </c>
      <c r="N12" s="1" t="str">
        <f t="shared" si="0"/>
        <v>"Quality":2</v>
      </c>
      <c r="O12" s="1" t="str">
        <f t="shared" si="0"/>
        <v>"ExtraItemId":50004</v>
      </c>
      <c r="P12" s="1" t="str">
        <f t="shared" si="0"/>
        <v>"ExtraNum":600</v>
      </c>
      <c r="Q12" s="1" t="str">
        <f t="shared" si="0"/>
        <v>"ExtraItemId2":50006</v>
      </c>
      <c r="R12" s="1" t="str">
        <f t="shared" si="0"/>
        <v>"ExtraNum2":0</v>
      </c>
      <c r="S12" s="1" t="str">
        <f>$A$3&amp;_xlfn.TEXTJOIN($C$1,1,L12:R12)&amp;$A$4</f>
        <v>{"DropTeamId":10001,"Weight":100,"Quality":2,"ExtraItemId":50004,"ExtraNum":600,"ExtraItemId2":50006,"ExtraNum2":0}</v>
      </c>
      <c r="T12" s="1" t="str">
        <f>$A$1&amp;_xlfn.TEXTJOIN($C$1,TRUE,S12)&amp;$A$2</f>
        <v>[{"DropTeamId":10001,"Weight":100,"Quality":2,"ExtraItemId":50004,"ExtraNum":600,"ExtraItemId2":50006,"ExtraNum2":0}]</v>
      </c>
    </row>
    <row r="13" spans="1:20" x14ac:dyDescent="0.15">
      <c r="D13" s="7" t="s">
        <v>41</v>
      </c>
      <c r="E13" s="2">
        <v>10002</v>
      </c>
      <c r="F13" s="2">
        <v>100</v>
      </c>
      <c r="G13" s="2">
        <v>2</v>
      </c>
      <c r="H13" s="2">
        <f>H12</f>
        <v>50004</v>
      </c>
      <c r="I13" s="2">
        <f>[1]中转!$Q$15</f>
        <v>600</v>
      </c>
      <c r="J13" s="2">
        <v>50006</v>
      </c>
      <c r="K13" s="2">
        <v>0</v>
      </c>
      <c r="L13" s="1" t="str">
        <f t="shared" ref="L13:R25" si="1">$B$2&amp;E$11&amp;$B$2&amp;$B$1&amp;E13</f>
        <v>"DropTeamId":10002</v>
      </c>
      <c r="M13" s="1" t="str">
        <f t="shared" si="1"/>
        <v>"Weight":100</v>
      </c>
      <c r="N13" s="1" t="str">
        <f t="shared" si="1"/>
        <v>"Quality":2</v>
      </c>
      <c r="O13" s="1" t="str">
        <f t="shared" si="1"/>
        <v>"ExtraItemId":50004</v>
      </c>
      <c r="P13" s="1" t="str">
        <f t="shared" si="1"/>
        <v>"ExtraNum":600</v>
      </c>
      <c r="Q13" s="1" t="str">
        <f t="shared" si="1"/>
        <v>"ExtraItemId2":50006</v>
      </c>
      <c r="R13" s="1" t="str">
        <f t="shared" si="1"/>
        <v>"ExtraNum2":0</v>
      </c>
      <c r="S13" s="1" t="str">
        <f t="shared" ref="S13:S25" si="2">$A$3&amp;_xlfn.TEXTJOIN($C$1,1,L13:R13)&amp;$A$4</f>
        <v>{"DropTeamId":10002,"Weight":100,"Quality":2,"ExtraItemId":50004,"ExtraNum":600,"ExtraItemId2":50006,"ExtraNum2":0}</v>
      </c>
      <c r="T13" s="1" t="str">
        <f t="shared" ref="T13:T21" si="3">$A$1&amp;_xlfn.TEXTJOIN($C$1,TRUE,S13)&amp;$A$2</f>
        <v>[{"DropTeamId":10002,"Weight":100,"Quality":2,"ExtraItemId":50004,"ExtraNum":600,"ExtraItemId2":50006,"ExtraNum2":0}]</v>
      </c>
    </row>
    <row r="14" spans="1:20" x14ac:dyDescent="0.15">
      <c r="D14" s="7" t="s">
        <v>32</v>
      </c>
      <c r="E14" s="2">
        <v>10003</v>
      </c>
      <c r="F14" s="2">
        <v>100</v>
      </c>
      <c r="G14" s="2">
        <v>2</v>
      </c>
      <c r="H14" s="2">
        <f t="shared" ref="H14:H25" si="4">H13</f>
        <v>50004</v>
      </c>
      <c r="I14" s="2">
        <f>[1]中转!$Q$12</f>
        <v>300</v>
      </c>
      <c r="J14" s="2">
        <v>50006</v>
      </c>
      <c r="K14" s="2">
        <v>0</v>
      </c>
      <c r="L14" s="1" t="str">
        <f t="shared" si="1"/>
        <v>"DropTeamId":10003</v>
      </c>
      <c r="M14" s="1" t="str">
        <f t="shared" si="1"/>
        <v>"Weight":100</v>
      </c>
      <c r="N14" s="1" t="str">
        <f t="shared" si="1"/>
        <v>"Quality":2</v>
      </c>
      <c r="O14" s="1" t="str">
        <f t="shared" si="1"/>
        <v>"ExtraItemId":50004</v>
      </c>
      <c r="P14" s="1" t="str">
        <f t="shared" si="1"/>
        <v>"ExtraNum":300</v>
      </c>
      <c r="Q14" s="1" t="str">
        <f t="shared" si="1"/>
        <v>"ExtraItemId2":50006</v>
      </c>
      <c r="R14" s="1" t="str">
        <f t="shared" si="1"/>
        <v>"ExtraNum2":0</v>
      </c>
      <c r="S14" s="1" t="str">
        <f t="shared" si="2"/>
        <v>{"DropTeamId":10003,"Weight":100,"Quality":2,"ExtraItemId":50004,"ExtraNum":300,"ExtraItemId2":50006,"ExtraNum2":0}</v>
      </c>
      <c r="T14" s="1" t="str">
        <f t="shared" si="3"/>
        <v>[{"DropTeamId":10003,"Weight":100,"Quality":2,"ExtraItemId":50004,"ExtraNum":300,"ExtraItemId2":50006,"ExtraNum2":0}]</v>
      </c>
    </row>
    <row r="15" spans="1:20" x14ac:dyDescent="0.15">
      <c r="D15" s="7" t="s">
        <v>33</v>
      </c>
      <c r="E15" s="2">
        <v>10004</v>
      </c>
      <c r="F15" s="2">
        <v>100</v>
      </c>
      <c r="G15" s="2">
        <v>2</v>
      </c>
      <c r="H15" s="2">
        <f t="shared" si="4"/>
        <v>50004</v>
      </c>
      <c r="I15" s="2">
        <f>[1]中转!$Q$12</f>
        <v>300</v>
      </c>
      <c r="J15" s="2">
        <v>50006</v>
      </c>
      <c r="K15" s="2">
        <v>0</v>
      </c>
      <c r="L15" s="1" t="str">
        <f t="shared" si="1"/>
        <v>"DropTeamId":10004</v>
      </c>
      <c r="M15" s="1" t="str">
        <f t="shared" si="1"/>
        <v>"Weight":100</v>
      </c>
      <c r="N15" s="1" t="str">
        <f t="shared" si="1"/>
        <v>"Quality":2</v>
      </c>
      <c r="O15" s="1" t="str">
        <f t="shared" si="1"/>
        <v>"ExtraItemId":50004</v>
      </c>
      <c r="P15" s="1" t="str">
        <f t="shared" si="1"/>
        <v>"ExtraNum":300</v>
      </c>
      <c r="Q15" s="1" t="str">
        <f t="shared" si="1"/>
        <v>"ExtraItemId2":50006</v>
      </c>
      <c r="R15" s="1" t="str">
        <f t="shared" si="1"/>
        <v>"ExtraNum2":0</v>
      </c>
      <c r="S15" s="1" t="str">
        <f t="shared" si="2"/>
        <v>{"DropTeamId":10004,"Weight":100,"Quality":2,"ExtraItemId":50004,"ExtraNum":300,"ExtraItemId2":50006,"ExtraNum2":0}</v>
      </c>
      <c r="T15" s="1" t="str">
        <f t="shared" si="3"/>
        <v>[{"DropTeamId":10004,"Weight":100,"Quality":2,"ExtraItemId":50004,"ExtraNum":300,"ExtraItemId2":50006,"ExtraNum2":0}]</v>
      </c>
    </row>
    <row r="16" spans="1:20" x14ac:dyDescent="0.15">
      <c r="D16" s="7" t="s">
        <v>34</v>
      </c>
      <c r="E16" s="2">
        <v>10005</v>
      </c>
      <c r="F16" s="2">
        <v>100</v>
      </c>
      <c r="G16" s="2">
        <v>2</v>
      </c>
      <c r="H16" s="2">
        <f t="shared" si="4"/>
        <v>50004</v>
      </c>
      <c r="I16" s="2">
        <f>[1]中转!$Q$12</f>
        <v>300</v>
      </c>
      <c r="J16" s="2">
        <v>50006</v>
      </c>
      <c r="K16" s="2">
        <v>0</v>
      </c>
      <c r="L16" s="1" t="str">
        <f t="shared" si="1"/>
        <v>"DropTeamId":10005</v>
      </c>
      <c r="M16" s="1" t="str">
        <f t="shared" si="1"/>
        <v>"Weight":100</v>
      </c>
      <c r="N16" s="1" t="str">
        <f t="shared" si="1"/>
        <v>"Quality":2</v>
      </c>
      <c r="O16" s="1" t="str">
        <f t="shared" si="1"/>
        <v>"ExtraItemId":50004</v>
      </c>
      <c r="P16" s="1" t="str">
        <f t="shared" si="1"/>
        <v>"ExtraNum":300</v>
      </c>
      <c r="Q16" s="1" t="str">
        <f t="shared" si="1"/>
        <v>"ExtraItemId2":50006</v>
      </c>
      <c r="R16" s="1" t="str">
        <f t="shared" si="1"/>
        <v>"ExtraNum2":0</v>
      </c>
      <c r="S16" s="1" t="str">
        <f t="shared" si="2"/>
        <v>{"DropTeamId":10005,"Weight":100,"Quality":2,"ExtraItemId":50004,"ExtraNum":300,"ExtraItemId2":50006,"ExtraNum2":0}</v>
      </c>
      <c r="T16" s="1" t="str">
        <f t="shared" si="3"/>
        <v>[{"DropTeamId":10005,"Weight":100,"Quality":2,"ExtraItemId":50004,"ExtraNum":300,"ExtraItemId2":50006,"ExtraNum2":0}]</v>
      </c>
    </row>
    <row r="17" spans="4:20" x14ac:dyDescent="0.15">
      <c r="D17" s="7" t="s">
        <v>35</v>
      </c>
      <c r="E17" s="2">
        <v>10006</v>
      </c>
      <c r="F17" s="2">
        <v>100</v>
      </c>
      <c r="G17" s="2">
        <v>2</v>
      </c>
      <c r="H17" s="2">
        <f t="shared" si="4"/>
        <v>50004</v>
      </c>
      <c r="I17" s="2">
        <f>[1]中转!$Q$12</f>
        <v>300</v>
      </c>
      <c r="J17" s="2">
        <v>50006</v>
      </c>
      <c r="K17" s="2">
        <v>0</v>
      </c>
      <c r="L17" s="1" t="str">
        <f t="shared" si="1"/>
        <v>"DropTeamId":10006</v>
      </c>
      <c r="M17" s="1" t="str">
        <f t="shared" si="1"/>
        <v>"Weight":100</v>
      </c>
      <c r="N17" s="1" t="str">
        <f t="shared" si="1"/>
        <v>"Quality":2</v>
      </c>
      <c r="O17" s="1" t="str">
        <f t="shared" si="1"/>
        <v>"ExtraItemId":50004</v>
      </c>
      <c r="P17" s="1" t="str">
        <f t="shared" si="1"/>
        <v>"ExtraNum":300</v>
      </c>
      <c r="Q17" s="1" t="str">
        <f t="shared" si="1"/>
        <v>"ExtraItemId2":50006</v>
      </c>
      <c r="R17" s="1" t="str">
        <f t="shared" si="1"/>
        <v>"ExtraNum2":0</v>
      </c>
      <c r="S17" s="1" t="str">
        <f t="shared" si="2"/>
        <v>{"DropTeamId":10006,"Weight":100,"Quality":2,"ExtraItemId":50004,"ExtraNum":300,"ExtraItemId2":50006,"ExtraNum2":0}</v>
      </c>
      <c r="T17" s="1" t="str">
        <f t="shared" si="3"/>
        <v>[{"DropTeamId":10006,"Weight":100,"Quality":2,"ExtraItemId":50004,"ExtraNum":300,"ExtraItemId2":50006,"ExtraNum2":0}]</v>
      </c>
    </row>
    <row r="18" spans="4:20" x14ac:dyDescent="0.15">
      <c r="D18" s="7" t="s">
        <v>36</v>
      </c>
      <c r="E18" s="2">
        <v>10007</v>
      </c>
      <c r="F18" s="2">
        <v>100</v>
      </c>
      <c r="G18" s="2">
        <v>2</v>
      </c>
      <c r="H18" s="2">
        <f t="shared" si="4"/>
        <v>50004</v>
      </c>
      <c r="I18" s="2">
        <f>[1]中转!$Q$12</f>
        <v>300</v>
      </c>
      <c r="J18" s="2">
        <v>50006</v>
      </c>
      <c r="K18" s="2">
        <v>0</v>
      </c>
      <c r="L18" s="1" t="str">
        <f t="shared" si="1"/>
        <v>"DropTeamId":10007</v>
      </c>
      <c r="M18" s="1" t="str">
        <f t="shared" si="1"/>
        <v>"Weight":100</v>
      </c>
      <c r="N18" s="1" t="str">
        <f t="shared" si="1"/>
        <v>"Quality":2</v>
      </c>
      <c r="O18" s="1" t="str">
        <f t="shared" si="1"/>
        <v>"ExtraItemId":50004</v>
      </c>
      <c r="P18" s="1" t="str">
        <f t="shared" si="1"/>
        <v>"ExtraNum":300</v>
      </c>
      <c r="Q18" s="1" t="str">
        <f t="shared" si="1"/>
        <v>"ExtraItemId2":50006</v>
      </c>
      <c r="R18" s="1" t="str">
        <f t="shared" si="1"/>
        <v>"ExtraNum2":0</v>
      </c>
      <c r="S18" s="1" t="str">
        <f t="shared" si="2"/>
        <v>{"DropTeamId":10007,"Weight":100,"Quality":2,"ExtraItemId":50004,"ExtraNum":300,"ExtraItemId2":50006,"ExtraNum2":0}</v>
      </c>
      <c r="T18" s="1" t="str">
        <f t="shared" si="3"/>
        <v>[{"DropTeamId":10007,"Weight":100,"Quality":2,"ExtraItemId":50004,"ExtraNum":300,"ExtraItemId2":50006,"ExtraNum2":0}]</v>
      </c>
    </row>
    <row r="19" spans="4:20" x14ac:dyDescent="0.15">
      <c r="D19" s="7" t="s">
        <v>37</v>
      </c>
      <c r="E19" s="2">
        <v>10008</v>
      </c>
      <c r="F19" s="2">
        <v>100</v>
      </c>
      <c r="G19" s="2">
        <v>2</v>
      </c>
      <c r="H19" s="2">
        <f t="shared" si="4"/>
        <v>50004</v>
      </c>
      <c r="I19" s="2">
        <f>[1]中转!$Q$12</f>
        <v>300</v>
      </c>
      <c r="J19" s="2">
        <v>50006</v>
      </c>
      <c r="K19" s="2">
        <v>0</v>
      </c>
      <c r="L19" s="1" t="str">
        <f t="shared" si="1"/>
        <v>"DropTeamId":10008</v>
      </c>
      <c r="M19" s="1" t="str">
        <f t="shared" si="1"/>
        <v>"Weight":100</v>
      </c>
      <c r="N19" s="1" t="str">
        <f t="shared" si="1"/>
        <v>"Quality":2</v>
      </c>
      <c r="O19" s="1" t="str">
        <f t="shared" si="1"/>
        <v>"ExtraItemId":50004</v>
      </c>
      <c r="P19" s="1" t="str">
        <f t="shared" si="1"/>
        <v>"ExtraNum":300</v>
      </c>
      <c r="Q19" s="1" t="str">
        <f t="shared" si="1"/>
        <v>"ExtraItemId2":50006</v>
      </c>
      <c r="R19" s="1" t="str">
        <f t="shared" si="1"/>
        <v>"ExtraNum2":0</v>
      </c>
      <c r="S19" s="1" t="str">
        <f t="shared" si="2"/>
        <v>{"DropTeamId":10008,"Weight":100,"Quality":2,"ExtraItemId":50004,"ExtraNum":300,"ExtraItemId2":50006,"ExtraNum2":0}</v>
      </c>
      <c r="T19" s="1" t="str">
        <f t="shared" si="3"/>
        <v>[{"DropTeamId":10008,"Weight":100,"Quality":2,"ExtraItemId":50004,"ExtraNum":300,"ExtraItemId2":50006,"ExtraNum2":0}]</v>
      </c>
    </row>
    <row r="20" spans="4:20" x14ac:dyDescent="0.15">
      <c r="D20" s="7" t="s">
        <v>38</v>
      </c>
      <c r="E20" s="2">
        <v>10009</v>
      </c>
      <c r="F20" s="2">
        <v>100</v>
      </c>
      <c r="G20" s="2">
        <v>2</v>
      </c>
      <c r="H20" s="2">
        <f t="shared" si="4"/>
        <v>50004</v>
      </c>
      <c r="I20" s="2">
        <f>[1]中转!$Q$12</f>
        <v>300</v>
      </c>
      <c r="J20" s="2">
        <v>50006</v>
      </c>
      <c r="K20" s="2">
        <v>0</v>
      </c>
      <c r="L20" s="1" t="str">
        <f t="shared" si="1"/>
        <v>"DropTeamId":10009</v>
      </c>
      <c r="M20" s="1" t="str">
        <f t="shared" si="1"/>
        <v>"Weight":100</v>
      </c>
      <c r="N20" s="1" t="str">
        <f t="shared" si="1"/>
        <v>"Quality":2</v>
      </c>
      <c r="O20" s="1" t="str">
        <f t="shared" si="1"/>
        <v>"ExtraItemId":50004</v>
      </c>
      <c r="P20" s="1" t="str">
        <f t="shared" si="1"/>
        <v>"ExtraNum":300</v>
      </c>
      <c r="Q20" s="1" t="str">
        <f t="shared" si="1"/>
        <v>"ExtraItemId2":50006</v>
      </c>
      <c r="R20" s="1" t="str">
        <f t="shared" si="1"/>
        <v>"ExtraNum2":0</v>
      </c>
      <c r="S20" s="1" t="str">
        <f t="shared" si="2"/>
        <v>{"DropTeamId":10009,"Weight":100,"Quality":2,"ExtraItemId":50004,"ExtraNum":300,"ExtraItemId2":50006,"ExtraNum2":0}</v>
      </c>
      <c r="T20" s="1" t="str">
        <f t="shared" si="3"/>
        <v>[{"DropTeamId":10009,"Weight":100,"Quality":2,"ExtraItemId":50004,"ExtraNum":300,"ExtraItemId2":50006,"ExtraNum2":0}]</v>
      </c>
    </row>
    <row r="21" spans="4:20" x14ac:dyDescent="0.15">
      <c r="D21" s="7" t="s">
        <v>39</v>
      </c>
      <c r="E21" s="2">
        <v>10010</v>
      </c>
      <c r="F21" s="2">
        <v>100</v>
      </c>
      <c r="G21" s="2">
        <v>3</v>
      </c>
      <c r="H21" s="2">
        <f t="shared" si="4"/>
        <v>50004</v>
      </c>
      <c r="I21" s="2">
        <f>[1]中转!$Q$16</f>
        <v>1200</v>
      </c>
      <c r="J21" s="2">
        <v>50006</v>
      </c>
      <c r="K21" s="2">
        <v>0</v>
      </c>
      <c r="L21" s="1" t="str">
        <f t="shared" si="1"/>
        <v>"DropTeamId":10010</v>
      </c>
      <c r="M21" s="1" t="str">
        <f t="shared" si="1"/>
        <v>"Weight":100</v>
      </c>
      <c r="N21" s="1" t="str">
        <f t="shared" si="1"/>
        <v>"Quality":3</v>
      </c>
      <c r="O21" s="1" t="str">
        <f t="shared" si="1"/>
        <v>"ExtraItemId":50004</v>
      </c>
      <c r="P21" s="1" t="str">
        <f t="shared" si="1"/>
        <v>"ExtraNum":1200</v>
      </c>
      <c r="Q21" s="1" t="str">
        <f t="shared" si="1"/>
        <v>"ExtraItemId2":50006</v>
      </c>
      <c r="R21" s="1" t="str">
        <f t="shared" si="1"/>
        <v>"ExtraNum2":0</v>
      </c>
      <c r="S21" s="1" t="str">
        <f t="shared" si="2"/>
        <v>{"DropTeamId":10010,"Weight":100,"Quality":3,"ExtraItemId":50004,"ExtraNum":1200,"ExtraItemId2":50006,"ExtraNum2":0}</v>
      </c>
      <c r="T21" s="1" t="str">
        <f t="shared" si="3"/>
        <v>[{"DropTeamId":10010,"Weight":100,"Quality":3,"ExtraItemId":50004,"ExtraNum":1200,"ExtraItemId2":50006,"ExtraNum2":0}]</v>
      </c>
    </row>
    <row r="22" spans="4:20" x14ac:dyDescent="0.15">
      <c r="D22" s="2" t="s">
        <v>19</v>
      </c>
      <c r="E22" s="2">
        <v>2004</v>
      </c>
      <c r="F22" s="2">
        <v>100</v>
      </c>
      <c r="G22" s="2">
        <v>2</v>
      </c>
      <c r="H22" s="2">
        <f t="shared" si="4"/>
        <v>50004</v>
      </c>
      <c r="I22" s="2">
        <f>[1]中转!$Q$15</f>
        <v>600</v>
      </c>
      <c r="J22" s="2">
        <v>50006</v>
      </c>
      <c r="K22" s="2">
        <v>0</v>
      </c>
      <c r="L22" s="1" t="str">
        <f t="shared" ref="L22" si="5">$B$2&amp;E$11&amp;$B$2&amp;$B$1&amp;E22</f>
        <v>"DropTeamId":2004</v>
      </c>
      <c r="M22" s="1" t="str">
        <f t="shared" ref="M22" si="6">$B$2&amp;F$11&amp;$B$2&amp;$B$1&amp;F22</f>
        <v>"Weight":100</v>
      </c>
      <c r="N22" s="1" t="str">
        <f t="shared" ref="N22" si="7">$B$2&amp;G$11&amp;$B$2&amp;$B$1&amp;G22</f>
        <v>"Quality":2</v>
      </c>
      <c r="O22" s="1" t="str">
        <f t="shared" ref="O22" si="8">$B$2&amp;H$11&amp;$B$2&amp;$B$1&amp;H22</f>
        <v>"ExtraItemId":50004</v>
      </c>
      <c r="P22" s="1" t="str">
        <f t="shared" ref="P22" si="9">$B$2&amp;I$11&amp;$B$2&amp;$B$1&amp;I22</f>
        <v>"ExtraNum":600</v>
      </c>
      <c r="Q22" s="1" t="str">
        <f t="shared" ref="Q22" si="10">$B$2&amp;J$11&amp;$B$2&amp;$B$1&amp;J22</f>
        <v>"ExtraItemId2":50006</v>
      </c>
      <c r="R22" s="1" t="str">
        <f t="shared" ref="R22" si="11">$B$2&amp;K$11&amp;$B$2&amp;$B$1&amp;K22</f>
        <v>"ExtraNum2":0</v>
      </c>
      <c r="S22" s="1" t="str">
        <f t="shared" ref="S22" si="12">$A$3&amp;_xlfn.TEXTJOIN($C$1,1,L22:R22)&amp;$A$4</f>
        <v>{"DropTeamId":2004,"Weight":100,"Quality":2,"ExtraItemId":50004,"ExtraNum":600,"ExtraItemId2":50006,"ExtraNum2":0}</v>
      </c>
      <c r="T22" s="1" t="str">
        <f t="shared" ref="T22" si="13">$A$1&amp;_xlfn.TEXTJOIN($C$1,TRUE,S22)&amp;$A$2</f>
        <v>[{"DropTeamId":2004,"Weight":100,"Quality":2,"ExtraItemId":50004,"ExtraNum":600,"ExtraItemId2":50006,"ExtraNum2":0}]</v>
      </c>
    </row>
    <row r="23" spans="4:20" x14ac:dyDescent="0.15">
      <c r="D23" s="7" t="s">
        <v>40</v>
      </c>
      <c r="E23" s="2">
        <v>20001</v>
      </c>
      <c r="F23" s="2">
        <v>100</v>
      </c>
      <c r="G23" s="2">
        <v>2</v>
      </c>
      <c r="H23" s="2">
        <f>H21</f>
        <v>50004</v>
      </c>
      <c r="I23" s="2">
        <f>[1]中转!$Q$35</f>
        <v>1200</v>
      </c>
      <c r="J23" s="2">
        <v>50006</v>
      </c>
      <c r="K23" s="2">
        <v>0</v>
      </c>
      <c r="L23" s="1" t="str">
        <f t="shared" si="1"/>
        <v>"DropTeamId":20001</v>
      </c>
      <c r="M23" s="1" t="str">
        <f t="shared" si="1"/>
        <v>"Weight":100</v>
      </c>
      <c r="N23" s="1" t="str">
        <f t="shared" si="1"/>
        <v>"Quality":2</v>
      </c>
      <c r="O23" s="1" t="str">
        <f t="shared" si="1"/>
        <v>"ExtraItemId":50004</v>
      </c>
      <c r="P23" s="1" t="str">
        <f t="shared" si="1"/>
        <v>"ExtraNum":1200</v>
      </c>
      <c r="Q23" s="1" t="str">
        <f t="shared" si="1"/>
        <v>"ExtraItemId2":50006</v>
      </c>
      <c r="R23" s="1" t="str">
        <f t="shared" si="1"/>
        <v>"ExtraNum2":0</v>
      </c>
      <c r="S23" s="1" t="str">
        <f t="shared" si="2"/>
        <v>{"DropTeamId":20001,"Weight":100,"Quality":2,"ExtraItemId":50004,"ExtraNum":1200,"ExtraItemId2":50006,"ExtraNum2":0}</v>
      </c>
      <c r="T23" s="1" t="str">
        <f>$A$1&amp;_xlfn.TEXTJOIN($C$1,TRUE,S23)&amp;$A$2</f>
        <v>[{"DropTeamId":20001,"Weight":100,"Quality":2,"ExtraItemId":50004,"ExtraNum":1200,"ExtraItemId2":50006,"ExtraNum2":0}]</v>
      </c>
    </row>
    <row r="24" spans="4:20" x14ac:dyDescent="0.15">
      <c r="D24" s="2" t="s">
        <v>62</v>
      </c>
      <c r="E24" s="2">
        <v>20010</v>
      </c>
      <c r="F24" s="2">
        <v>100</v>
      </c>
      <c r="G24" s="2">
        <v>3</v>
      </c>
      <c r="H24" s="2">
        <f t="shared" si="4"/>
        <v>50004</v>
      </c>
      <c r="I24" s="2">
        <f>[1]中转!$Q$36</f>
        <v>2400</v>
      </c>
      <c r="J24" s="2">
        <v>50006</v>
      </c>
      <c r="K24" s="2">
        <v>0</v>
      </c>
      <c r="L24" s="1" t="str">
        <f t="shared" si="1"/>
        <v>"DropTeamId":20010</v>
      </c>
      <c r="M24" s="1" t="str">
        <f t="shared" si="1"/>
        <v>"Weight":100</v>
      </c>
      <c r="N24" s="1" t="str">
        <f t="shared" si="1"/>
        <v>"Quality":3</v>
      </c>
      <c r="O24" s="1" t="str">
        <f t="shared" si="1"/>
        <v>"ExtraItemId":50004</v>
      </c>
      <c r="P24" s="1" t="str">
        <f t="shared" si="1"/>
        <v>"ExtraNum":2400</v>
      </c>
      <c r="Q24" s="1" t="str">
        <f t="shared" si="1"/>
        <v>"ExtraItemId2":50006</v>
      </c>
      <c r="R24" s="1" t="str">
        <f t="shared" si="1"/>
        <v>"ExtraNum2":0</v>
      </c>
      <c r="S24" s="1" t="str">
        <f t="shared" si="2"/>
        <v>{"DropTeamId":20010,"Weight":100,"Quality":3,"ExtraItemId":50004,"ExtraNum":2400,"ExtraItemId2":50006,"ExtraNum2":0}</v>
      </c>
      <c r="T24" s="1" t="str">
        <f>$A$1&amp;_xlfn.TEXTJOIN($C$1,TRUE,S24)&amp;$A$2</f>
        <v>[{"DropTeamId":20010,"Weight":100,"Quality":3,"ExtraItemId":50004,"ExtraNum":2400,"ExtraItemId2":50006,"ExtraNum2":0}]</v>
      </c>
    </row>
    <row r="25" spans="4:20" x14ac:dyDescent="0.15">
      <c r="D25" s="2" t="s">
        <v>20</v>
      </c>
      <c r="E25" s="2">
        <v>2004</v>
      </c>
      <c r="F25" s="2">
        <v>100</v>
      </c>
      <c r="G25" s="2">
        <v>3</v>
      </c>
      <c r="H25" s="2">
        <f t="shared" si="4"/>
        <v>50004</v>
      </c>
      <c r="I25" s="2">
        <f>[1]中转!$Q$35</f>
        <v>1200</v>
      </c>
      <c r="J25" s="2">
        <v>50006</v>
      </c>
      <c r="K25" s="2">
        <v>0</v>
      </c>
      <c r="L25" s="1" t="str">
        <f t="shared" si="1"/>
        <v>"DropTeamId":2004</v>
      </c>
      <c r="M25" s="1" t="str">
        <f t="shared" si="1"/>
        <v>"Weight":100</v>
      </c>
      <c r="N25" s="1" t="str">
        <f t="shared" si="1"/>
        <v>"Quality":3</v>
      </c>
      <c r="O25" s="1" t="str">
        <f t="shared" si="1"/>
        <v>"ExtraItemId":50004</v>
      </c>
      <c r="P25" s="1" t="str">
        <f t="shared" si="1"/>
        <v>"ExtraNum":1200</v>
      </c>
      <c r="Q25" s="1" t="str">
        <f t="shared" si="1"/>
        <v>"ExtraItemId2":50006</v>
      </c>
      <c r="R25" s="1" t="str">
        <f t="shared" si="1"/>
        <v>"ExtraNum2":0</v>
      </c>
      <c r="S25" s="1" t="str">
        <f t="shared" si="2"/>
        <v>{"DropTeamId":2004,"Weight":100,"Quality":3,"ExtraItemId":50004,"ExtraNum":1200,"ExtraItemId2":50006,"ExtraNum2":0}</v>
      </c>
      <c r="T25" s="1" t="str">
        <f>$A$1&amp;_xlfn.TEXTJOIN($C$1,TRUE,S25)&amp;$A$2</f>
        <v>[{"DropTeamId":2004,"Weight":100,"Quality":3,"ExtraItemId":50004,"ExtraNum":1200,"ExtraItemId2":50006,"ExtraNum2":0}]</v>
      </c>
    </row>
    <row r="26" spans="4:20" x14ac:dyDescent="0.15">
      <c r="H26"/>
      <c r="I26"/>
      <c r="J26"/>
      <c r="K26"/>
    </row>
    <row r="27" spans="4:20" x14ac:dyDescent="0.15">
      <c r="H27"/>
      <c r="I27"/>
      <c r="J27"/>
      <c r="K27"/>
    </row>
    <row r="28" spans="4:20" x14ac:dyDescent="0.15">
      <c r="H28"/>
      <c r="I28"/>
      <c r="J28"/>
      <c r="K28"/>
    </row>
    <row r="29" spans="4:20" x14ac:dyDescent="0.15">
      <c r="H29"/>
      <c r="I29"/>
      <c r="J29"/>
      <c r="K29"/>
    </row>
    <row r="30" spans="4:20" x14ac:dyDescent="0.15">
      <c r="H30"/>
      <c r="I30"/>
      <c r="J30"/>
      <c r="K3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A2639-7457-40FE-82D0-DE0AA1ABD228}">
  <dimension ref="A1:O2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:H23"/>
    </sheetView>
  </sheetViews>
  <sheetFormatPr defaultRowHeight="13.5" x14ac:dyDescent="0.15"/>
  <cols>
    <col min="4" max="4" width="11" bestFit="1" customWidth="1"/>
    <col min="5" max="5" width="7.5" bestFit="1" customWidth="1"/>
    <col min="6" max="6" width="5.5" bestFit="1" customWidth="1"/>
    <col min="7" max="7" width="7.5" bestFit="1" customWidth="1"/>
    <col min="8" max="8" width="4.5" bestFit="1" customWidth="1"/>
    <col min="9" max="9" width="16.125" bestFit="1" customWidth="1"/>
    <col min="10" max="10" width="11.625" bestFit="1" customWidth="1"/>
    <col min="11" max="11" width="16.125" bestFit="1" customWidth="1"/>
    <col min="12" max="12" width="9.5" bestFit="1" customWidth="1"/>
    <col min="13" max="13" width="29.375" bestFit="1" customWidth="1"/>
    <col min="14" max="14" width="30.5" bestFit="1" customWidth="1"/>
  </cols>
  <sheetData>
    <row r="1" spans="1:15" x14ac:dyDescent="0.15">
      <c r="A1" s="1" t="s">
        <v>21</v>
      </c>
      <c r="B1" s="1" t="s">
        <v>22</v>
      </c>
      <c r="C1" s="1" t="s">
        <v>23</v>
      </c>
    </row>
    <row r="2" spans="1:15" x14ac:dyDescent="0.15">
      <c r="A2" s="1" t="s">
        <v>24</v>
      </c>
      <c r="B2" s="1" t="s">
        <v>25</v>
      </c>
      <c r="C2" s="1"/>
    </row>
    <row r="3" spans="1:15" x14ac:dyDescent="0.15">
      <c r="A3" s="1" t="s">
        <v>26</v>
      </c>
      <c r="B3" s="1"/>
      <c r="C3" s="1"/>
    </row>
    <row r="4" spans="1:15" x14ac:dyDescent="0.15">
      <c r="A4" s="1" t="s">
        <v>27</v>
      </c>
      <c r="B4" s="1"/>
      <c r="C4" s="1"/>
    </row>
    <row r="5" spans="1:15" x14ac:dyDescent="0.15">
      <c r="D5" s="4" t="s">
        <v>44</v>
      </c>
      <c r="E5" s="8" t="s">
        <v>42</v>
      </c>
      <c r="F5" s="8" t="s">
        <v>43</v>
      </c>
      <c r="G5" s="8" t="s">
        <v>42</v>
      </c>
      <c r="H5" s="8" t="s">
        <v>43</v>
      </c>
      <c r="I5" s="1"/>
      <c r="J5" s="1"/>
      <c r="K5" s="1"/>
      <c r="L5" s="1"/>
    </row>
    <row r="6" spans="1:15" x14ac:dyDescent="0.15">
      <c r="D6" s="9" t="s">
        <v>45</v>
      </c>
      <c r="E6" s="2">
        <v>50004</v>
      </c>
      <c r="F6" s="2">
        <f>[1]中转!Q12</f>
        <v>300</v>
      </c>
      <c r="G6" s="2">
        <v>50006</v>
      </c>
      <c r="H6" s="2">
        <v>10</v>
      </c>
      <c r="I6" s="1" t="str">
        <f t="shared" ref="I6:L10" si="0">$B$2&amp;E$5&amp;$B$2&amp;$B$1&amp;E6</f>
        <v>"ItemId":50004</v>
      </c>
      <c r="J6" s="1" t="str">
        <f t="shared" si="0"/>
        <v>"Num":300</v>
      </c>
      <c r="K6" s="1" t="str">
        <f t="shared" si="0"/>
        <v>"ItemId":50006</v>
      </c>
      <c r="L6" s="1" t="str">
        <f t="shared" si="0"/>
        <v>"Num":10</v>
      </c>
      <c r="M6" s="12" t="str">
        <f>$A$3&amp;_xlfn.TEXTJOIN($C$1,1,I6:J6)&amp;$A$4</f>
        <v>{"ItemId":50004,"Num":300}</v>
      </c>
      <c r="N6" s="12" t="str">
        <f>$A$3&amp;_xlfn.TEXTJOIN($C$1,1,K6:L6)&amp;$A$4</f>
        <v>{"ItemId":50006,"Num":10}</v>
      </c>
      <c r="O6" t="str">
        <f>$A$1&amp;_xlfn.TEXTJOIN($C$1,1,M6:N6)&amp;$A$2</f>
        <v>[{"ItemId":50004,"Num":300},{"ItemId":50006,"Num":10}]</v>
      </c>
    </row>
    <row r="7" spans="1:15" x14ac:dyDescent="0.15">
      <c r="D7" s="9" t="s">
        <v>45</v>
      </c>
      <c r="E7" s="2">
        <f>E6</f>
        <v>50004</v>
      </c>
      <c r="F7" s="2">
        <f>[1]中转!Q13</f>
        <v>800</v>
      </c>
      <c r="G7" s="2">
        <v>50006</v>
      </c>
      <c r="H7" s="2">
        <v>10</v>
      </c>
      <c r="I7" s="1" t="str">
        <f t="shared" si="0"/>
        <v>"ItemId":50004</v>
      </c>
      <c r="J7" s="1" t="str">
        <f t="shared" si="0"/>
        <v>"Num":800</v>
      </c>
      <c r="K7" s="1" t="str">
        <f t="shared" si="0"/>
        <v>"ItemId":50006</v>
      </c>
      <c r="L7" s="1" t="str">
        <f t="shared" si="0"/>
        <v>"Num":10</v>
      </c>
      <c r="M7" s="12" t="str">
        <f t="shared" ref="M7:M10" si="1">$A$3&amp;_xlfn.TEXTJOIN($C$1,1,I7:J7)&amp;$A$4</f>
        <v>{"ItemId":50004,"Num":800}</v>
      </c>
      <c r="N7" s="12" t="str">
        <f t="shared" ref="N7:N10" si="2">$A$3&amp;_xlfn.TEXTJOIN($C$1,1,K7:L7)&amp;$A$4</f>
        <v>{"ItemId":50006,"Num":10}</v>
      </c>
      <c r="O7" t="str">
        <f t="shared" ref="O7:O10" si="3">$A$1&amp;_xlfn.TEXTJOIN($C$1,1,M7:N7)&amp;$A$2</f>
        <v>[{"ItemId":50004,"Num":800},{"ItemId":50006,"Num":10}]</v>
      </c>
    </row>
    <row r="8" spans="1:15" x14ac:dyDescent="0.15">
      <c r="D8" s="9" t="s">
        <v>45</v>
      </c>
      <c r="E8" s="2">
        <f t="shared" ref="E8:E10" si="4">E7</f>
        <v>50004</v>
      </c>
      <c r="F8" s="2">
        <f>[1]中转!Q14</f>
        <v>1600</v>
      </c>
      <c r="G8" s="2">
        <v>50006</v>
      </c>
      <c r="H8" s="2">
        <v>10</v>
      </c>
      <c r="I8" s="1" t="str">
        <f t="shared" si="0"/>
        <v>"ItemId":50004</v>
      </c>
      <c r="J8" s="1" t="str">
        <f t="shared" si="0"/>
        <v>"Num":1600</v>
      </c>
      <c r="K8" s="1" t="str">
        <f t="shared" si="0"/>
        <v>"ItemId":50006</v>
      </c>
      <c r="L8" s="1" t="str">
        <f t="shared" si="0"/>
        <v>"Num":10</v>
      </c>
      <c r="M8" s="12" t="str">
        <f t="shared" si="1"/>
        <v>{"ItemId":50004,"Num":1600}</v>
      </c>
      <c r="N8" s="12" t="str">
        <f t="shared" si="2"/>
        <v>{"ItemId":50006,"Num":10}</v>
      </c>
      <c r="O8" t="str">
        <f t="shared" si="3"/>
        <v>[{"ItemId":50004,"Num":1600},{"ItemId":50006,"Num":10}]</v>
      </c>
    </row>
    <row r="9" spans="1:15" x14ac:dyDescent="0.15">
      <c r="D9" s="10" t="s">
        <v>46</v>
      </c>
      <c r="E9" s="2">
        <f t="shared" si="4"/>
        <v>50004</v>
      </c>
      <c r="F9" s="2">
        <f>[1]中转!Q15</f>
        <v>600</v>
      </c>
      <c r="G9" s="2">
        <v>50006</v>
      </c>
      <c r="H9" s="2">
        <v>10</v>
      </c>
      <c r="I9" s="1" t="str">
        <f t="shared" si="0"/>
        <v>"ItemId":50004</v>
      </c>
      <c r="J9" s="1" t="str">
        <f t="shared" si="0"/>
        <v>"Num":600</v>
      </c>
      <c r="K9" s="1" t="str">
        <f t="shared" si="0"/>
        <v>"ItemId":50006</v>
      </c>
      <c r="L9" s="1" t="str">
        <f t="shared" si="0"/>
        <v>"Num":10</v>
      </c>
      <c r="M9" s="12" t="str">
        <f t="shared" si="1"/>
        <v>{"ItemId":50004,"Num":600}</v>
      </c>
      <c r="N9" s="12" t="str">
        <f t="shared" si="2"/>
        <v>{"ItemId":50006,"Num":10}</v>
      </c>
      <c r="O9" t="str">
        <f t="shared" si="3"/>
        <v>[{"ItemId":50004,"Num":600},{"ItemId":50006,"Num":10}]</v>
      </c>
    </row>
    <row r="10" spans="1:15" x14ac:dyDescent="0.15">
      <c r="D10" s="11" t="s">
        <v>47</v>
      </c>
      <c r="E10" s="2">
        <f t="shared" si="4"/>
        <v>50004</v>
      </c>
      <c r="F10" s="2">
        <f>[1]中转!Q16</f>
        <v>1200</v>
      </c>
      <c r="G10" s="2">
        <v>50006</v>
      </c>
      <c r="H10" s="2">
        <v>10</v>
      </c>
      <c r="I10" s="1" t="str">
        <f t="shared" si="0"/>
        <v>"ItemId":50004</v>
      </c>
      <c r="J10" s="1" t="str">
        <f t="shared" si="0"/>
        <v>"Num":1200</v>
      </c>
      <c r="K10" s="1" t="str">
        <f t="shared" si="0"/>
        <v>"ItemId":50006</v>
      </c>
      <c r="L10" s="1" t="str">
        <f t="shared" si="0"/>
        <v>"Num":10</v>
      </c>
      <c r="M10" s="12" t="str">
        <f t="shared" si="1"/>
        <v>{"ItemId":50004,"Num":1200}</v>
      </c>
      <c r="N10" s="12" t="str">
        <f t="shared" si="2"/>
        <v>{"ItemId":50006,"Num":10}</v>
      </c>
      <c r="O10" t="str">
        <f t="shared" si="3"/>
        <v>[{"ItemId":50004,"Num":1200},{"ItemId":50006,"Num":10}]</v>
      </c>
    </row>
    <row r="18" spans="4:15" x14ac:dyDescent="0.15">
      <c r="D18" s="4" t="s">
        <v>44</v>
      </c>
      <c r="E18" s="8" t="s">
        <v>42</v>
      </c>
      <c r="F18" s="8" t="s">
        <v>43</v>
      </c>
      <c r="G18" s="8" t="s">
        <v>42</v>
      </c>
      <c r="H18" s="8" t="s">
        <v>43</v>
      </c>
      <c r="I18" s="1"/>
      <c r="J18" s="1"/>
      <c r="K18" s="1"/>
      <c r="L18" s="1"/>
    </row>
    <row r="19" spans="4:15" x14ac:dyDescent="0.15">
      <c r="D19" s="9" t="s">
        <v>48</v>
      </c>
      <c r="E19" s="2">
        <v>50004</v>
      </c>
      <c r="F19" s="2">
        <f>F6*2</f>
        <v>600</v>
      </c>
      <c r="G19" s="2">
        <v>50006</v>
      </c>
      <c r="H19" s="2">
        <v>30</v>
      </c>
      <c r="I19" s="1" t="str">
        <f t="shared" ref="I19:L23" si="5">$B$2&amp;E$5&amp;$B$2&amp;$B$1&amp;E19</f>
        <v>"ItemId":50004</v>
      </c>
      <c r="J19" s="1" t="str">
        <f t="shared" si="5"/>
        <v>"Num":600</v>
      </c>
      <c r="K19" s="1" t="str">
        <f t="shared" si="5"/>
        <v>"ItemId":50006</v>
      </c>
      <c r="L19" s="1" t="str">
        <f t="shared" si="5"/>
        <v>"Num":30</v>
      </c>
      <c r="M19" s="12" t="str">
        <f>$A$3&amp;_xlfn.TEXTJOIN($C$1,1,I19:J19)&amp;$A$4</f>
        <v>{"ItemId":50004,"Num":600}</v>
      </c>
      <c r="N19" s="12" t="str">
        <f>$A$3&amp;_xlfn.TEXTJOIN($C$1,1,K19:L19)&amp;$A$4</f>
        <v>{"ItemId":50006,"Num":30}</v>
      </c>
      <c r="O19" t="str">
        <f>$A$1&amp;_xlfn.TEXTJOIN($C$1,1,M19:N19)&amp;$A$2</f>
        <v>[{"ItemId":50004,"Num":600},{"ItemId":50006,"Num":30}]</v>
      </c>
    </row>
    <row r="20" spans="4:15" x14ac:dyDescent="0.15">
      <c r="D20" s="9" t="s">
        <v>48</v>
      </c>
      <c r="E20" s="2">
        <f>E19</f>
        <v>50004</v>
      </c>
      <c r="F20" s="2">
        <f t="shared" ref="F20:F23" si="6">F7*2</f>
        <v>1600</v>
      </c>
      <c r="G20" s="2">
        <v>50006</v>
      </c>
      <c r="H20" s="2">
        <v>30</v>
      </c>
      <c r="I20" s="1" t="str">
        <f t="shared" si="5"/>
        <v>"ItemId":50004</v>
      </c>
      <c r="J20" s="1" t="str">
        <f t="shared" si="5"/>
        <v>"Num":1600</v>
      </c>
      <c r="K20" s="1" t="str">
        <f t="shared" si="5"/>
        <v>"ItemId":50006</v>
      </c>
      <c r="L20" s="1" t="str">
        <f t="shared" si="5"/>
        <v>"Num":30</v>
      </c>
      <c r="M20" s="12" t="str">
        <f t="shared" ref="M20:M23" si="7">$A$3&amp;_xlfn.TEXTJOIN($C$1,1,I20:J20)&amp;$A$4</f>
        <v>{"ItemId":50004,"Num":1600}</v>
      </c>
      <c r="N20" s="12" t="str">
        <f t="shared" ref="N20:N23" si="8">$A$3&amp;_xlfn.TEXTJOIN($C$1,1,K20:L20)&amp;$A$4</f>
        <v>{"ItemId":50006,"Num":30}</v>
      </c>
      <c r="O20" t="str">
        <f t="shared" ref="O20:O23" si="9">$A$1&amp;_xlfn.TEXTJOIN($C$1,1,M20:N20)&amp;$A$2</f>
        <v>[{"ItemId":50004,"Num":1600},{"ItemId":50006,"Num":30}]</v>
      </c>
    </row>
    <row r="21" spans="4:15" x14ac:dyDescent="0.15">
      <c r="D21" s="9" t="s">
        <v>48</v>
      </c>
      <c r="E21" s="2">
        <f t="shared" ref="E21:E23" si="10">E20</f>
        <v>50004</v>
      </c>
      <c r="F21" s="2">
        <f t="shared" si="6"/>
        <v>3200</v>
      </c>
      <c r="G21" s="2">
        <v>50006</v>
      </c>
      <c r="H21" s="2">
        <v>30</v>
      </c>
      <c r="I21" s="1" t="str">
        <f t="shared" si="5"/>
        <v>"ItemId":50004</v>
      </c>
      <c r="J21" s="1" t="str">
        <f t="shared" si="5"/>
        <v>"Num":3200</v>
      </c>
      <c r="K21" s="1" t="str">
        <f t="shared" si="5"/>
        <v>"ItemId":50006</v>
      </c>
      <c r="L21" s="1" t="str">
        <f t="shared" si="5"/>
        <v>"Num":30</v>
      </c>
      <c r="M21" s="12" t="str">
        <f t="shared" si="7"/>
        <v>{"ItemId":50004,"Num":3200}</v>
      </c>
      <c r="N21" s="12" t="str">
        <f t="shared" si="8"/>
        <v>{"ItemId":50006,"Num":30}</v>
      </c>
      <c r="O21" t="str">
        <f t="shared" si="9"/>
        <v>[{"ItemId":50004,"Num":3200},{"ItemId":50006,"Num":30}]</v>
      </c>
    </row>
    <row r="22" spans="4:15" x14ac:dyDescent="0.15">
      <c r="D22" s="10" t="s">
        <v>46</v>
      </c>
      <c r="E22" s="2">
        <f t="shared" si="10"/>
        <v>50004</v>
      </c>
      <c r="F22" s="2">
        <f t="shared" si="6"/>
        <v>1200</v>
      </c>
      <c r="G22" s="2">
        <v>50006</v>
      </c>
      <c r="H22" s="2">
        <v>30</v>
      </c>
      <c r="I22" s="1" t="str">
        <f t="shared" si="5"/>
        <v>"ItemId":50004</v>
      </c>
      <c r="J22" s="1" t="str">
        <f t="shared" si="5"/>
        <v>"Num":1200</v>
      </c>
      <c r="K22" s="1" t="str">
        <f t="shared" si="5"/>
        <v>"ItemId":50006</v>
      </c>
      <c r="L22" s="1" t="str">
        <f t="shared" si="5"/>
        <v>"Num":30</v>
      </c>
      <c r="M22" s="12" t="str">
        <f t="shared" si="7"/>
        <v>{"ItemId":50004,"Num":1200}</v>
      </c>
      <c r="N22" s="12" t="str">
        <f t="shared" si="8"/>
        <v>{"ItemId":50006,"Num":30}</v>
      </c>
      <c r="O22" t="str">
        <f t="shared" si="9"/>
        <v>[{"ItemId":50004,"Num":1200},{"ItemId":50006,"Num":30}]</v>
      </c>
    </row>
    <row r="23" spans="4:15" x14ac:dyDescent="0.15">
      <c r="D23" s="11" t="s">
        <v>47</v>
      </c>
      <c r="E23" s="2">
        <f t="shared" si="10"/>
        <v>50004</v>
      </c>
      <c r="F23" s="2">
        <f t="shared" si="6"/>
        <v>2400</v>
      </c>
      <c r="G23" s="2">
        <v>50006</v>
      </c>
      <c r="H23" s="2">
        <v>30</v>
      </c>
      <c r="I23" s="1" t="str">
        <f t="shared" si="5"/>
        <v>"ItemId":50004</v>
      </c>
      <c r="J23" s="1" t="str">
        <f t="shared" si="5"/>
        <v>"Num":2400</v>
      </c>
      <c r="K23" s="1" t="str">
        <f t="shared" si="5"/>
        <v>"ItemId":50006</v>
      </c>
      <c r="L23" s="1" t="str">
        <f t="shared" si="5"/>
        <v>"Num":30</v>
      </c>
      <c r="M23" s="12" t="str">
        <f t="shared" si="7"/>
        <v>{"ItemId":50004,"Num":2400}</v>
      </c>
      <c r="N23" s="12" t="str">
        <f t="shared" si="8"/>
        <v>{"ItemId":50006,"Num":30}</v>
      </c>
      <c r="O23" t="str">
        <f t="shared" si="9"/>
        <v>[{"ItemId":50004,"Num":2400},{"ItemId":50006,"Num":30}]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额外赠送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2025-05-14T02:30:52Z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