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5486AFAC-5B4D-4E83-962A-AA9A008E2E4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E15" i="2"/>
  <c r="A14" i="1"/>
  <c r="A13" i="1"/>
  <c r="A12" i="1"/>
  <c r="A11" i="1"/>
  <c r="A10" i="1"/>
  <c r="A9" i="1"/>
  <c r="A8" i="1"/>
  <c r="H20" i="1"/>
  <c r="A20" i="1"/>
  <c r="H19" i="1"/>
  <c r="A19" i="1"/>
  <c r="H18" i="1"/>
  <c r="A18" i="1"/>
  <c r="H17" i="1"/>
  <c r="A17" i="1"/>
  <c r="E30" i="2"/>
  <c r="E29" i="2"/>
  <c r="E23" i="2"/>
  <c r="E16" i="2"/>
  <c r="E17" i="2"/>
  <c r="E18" i="2"/>
  <c r="E19" i="2"/>
  <c r="E11" i="2"/>
  <c r="E8" i="2"/>
  <c r="I30" i="2" l="1"/>
  <c r="H30" i="2"/>
  <c r="I29" i="2"/>
  <c r="H29" i="2"/>
  <c r="J29" i="2" s="1"/>
  <c r="I23" i="2"/>
  <c r="H23" i="2"/>
  <c r="J23" i="2" s="1"/>
  <c r="J22" i="2" s="1"/>
  <c r="G6" i="1" s="1"/>
  <c r="I19" i="2"/>
  <c r="H19" i="2"/>
  <c r="I18" i="2"/>
  <c r="H18" i="2"/>
  <c r="J18" i="2" s="1"/>
  <c r="I17" i="2"/>
  <c r="H17" i="2"/>
  <c r="I16" i="2"/>
  <c r="H16" i="2"/>
  <c r="J16" i="2" s="1"/>
  <c r="I15" i="2"/>
  <c r="I11" i="2"/>
  <c r="H11" i="2"/>
  <c r="J11" i="2" s="1"/>
  <c r="J10" i="2" s="1"/>
  <c r="G9" i="1" s="1"/>
  <c r="G10" i="1" s="1"/>
  <c r="G11" i="1" s="1"/>
  <c r="G12" i="1" s="1"/>
  <c r="G13" i="1" s="1"/>
  <c r="G14" i="1" s="1"/>
  <c r="I8" i="2"/>
  <c r="H8" i="2"/>
  <c r="J8" i="2" s="1"/>
  <c r="J7" i="2" s="1"/>
  <c r="G8" i="1" s="1"/>
  <c r="H16" i="1"/>
  <c r="A16" i="1"/>
  <c r="H15" i="1"/>
  <c r="A15" i="1"/>
  <c r="H14" i="1"/>
  <c r="H13" i="1"/>
  <c r="H12" i="1"/>
  <c r="H11" i="1"/>
  <c r="H10" i="1"/>
  <c r="H9" i="1"/>
  <c r="H8" i="1"/>
  <c r="H7" i="1"/>
  <c r="H6" i="1"/>
  <c r="A6" i="1"/>
  <c r="H5" i="1"/>
  <c r="A5" i="1"/>
  <c r="J19" i="2" l="1"/>
  <c r="J17" i="2"/>
  <c r="J30" i="2"/>
  <c r="J28" i="2" s="1"/>
  <c r="G7" i="1" s="1"/>
  <c r="H15" i="2" l="1"/>
  <c r="J15" i="2" s="1"/>
  <c r="J14" i="2" s="1"/>
  <c r="G5" i="1" s="1"/>
</calcChain>
</file>

<file path=xl/sharedStrings.xml><?xml version="1.0" encoding="utf-8"?>
<sst xmlns="http://schemas.openxmlformats.org/spreadsheetml/2006/main" count="134" uniqueCount="101">
  <si>
    <t>Id</t>
  </si>
  <si>
    <t>MailId</t>
  </si>
  <si>
    <t>//Note</t>
  </si>
  <si>
    <t>Condition</t>
  </si>
  <si>
    <t>MailTtile</t>
  </si>
  <si>
    <t>MailText</t>
  </si>
  <si>
    <t>ItemList</t>
  </si>
  <si>
    <t>HoldTime</t>
  </si>
  <si>
    <t>int</t>
  </si>
  <si>
    <t>string</t>
  </si>
  <si>
    <t>string[]</t>
  </si>
  <si>
    <t>list[int]</t>
  </si>
  <si>
    <t>主键</t>
  </si>
  <si>
    <t>邮件Id</t>
  </si>
  <si>
    <t>备注</t>
  </si>
  <si>
    <t>条件</t>
  </si>
  <si>
    <t>邮件标题</t>
  </si>
  <si>
    <t>邮件内容</t>
  </si>
  <si>
    <t>道具列表</t>
  </si>
  <si>
    <t>持续时间</t>
  </si>
  <si>
    <t>//序号</t>
  </si>
  <si>
    <t>多条件并列，都满足时发邮件: 
BuildingId: 街区ID
BuildingTask: 任务ID
RegistrationDays：注册天数
MainFightLevel:战斗主线关卡ID</t>
  </si>
  <si>
    <t>location的key</t>
  </si>
  <si>
    <t>[道具:数量*]</t>
  </si>
  <si>
    <t>单位:秒</t>
  </si>
  <si>
    <t>开服公告</t>
  </si>
  <si>
    <t>Mail_Title1</t>
  </si>
  <si>
    <t>Mail_Desc1</t>
  </si>
  <si>
    <t>首次登录</t>
  </si>
  <si>
    <t>Mail_FirstLogIn_Title</t>
  </si>
  <si>
    <t>Mail_FirstLogIn_Desc</t>
  </si>
  <si>
    <t>开服礼物</t>
  </si>
  <si>
    <t>Mail_OpenServer_Title</t>
  </si>
  <si>
    <t>Mail_OpenServer_Desc</t>
  </si>
  <si>
    <t>七日登录-第1天</t>
  </si>
  <si>
    <t>Mail_Title_Day1</t>
  </si>
  <si>
    <t>Mail_Desc_Day1</t>
  </si>
  <si>
    <t>七日登录-第2天</t>
  </si>
  <si>
    <t>Mail_Title_Day2</t>
  </si>
  <si>
    <t>Mail_Desc_Day2</t>
  </si>
  <si>
    <t>七日登录-第3天</t>
  </si>
  <si>
    <t>[{"Condition":"BuildingTask","Params":5012},{"Condition":"RegistrationDays","Params":2}]</t>
  </si>
  <si>
    <t>Mail_Title_Day3</t>
  </si>
  <si>
    <t>Mail_Desc_Day3</t>
  </si>
  <si>
    <t>七日登录-第4天</t>
  </si>
  <si>
    <t>[{"Condition":"BuildingTask","Params":5012},{"Condition":"RegistrationDays","Params":3}]</t>
  </si>
  <si>
    <t>Mail_Title_Day4</t>
  </si>
  <si>
    <t>Mail_Desc_Day4</t>
  </si>
  <si>
    <t>七日登录-第5天</t>
  </si>
  <si>
    <t>[{"Condition":"BuildingTask","Params":5012},{"Condition":"RegistrationDays","Params":4}]</t>
  </si>
  <si>
    <t>Mail_Title_Day5</t>
  </si>
  <si>
    <t>Mail_Desc_Day5</t>
  </si>
  <si>
    <t>七日登录-第6天</t>
  </si>
  <si>
    <t>[{"Condition":"BuildingTask","Params":5012},{"Condition":"RegistrationDays","Params":5}]</t>
  </si>
  <si>
    <t>Mail_Title_Day6</t>
  </si>
  <si>
    <t>Mail_Desc_Day6</t>
  </si>
  <si>
    <t>七日登录-第7天</t>
  </si>
  <si>
    <t>[{"Condition":"BuildingTask","Params":5012},{"Condition":"RegistrationDays","Params":6}]</t>
  </si>
  <si>
    <t>Mail_Title_Day7</t>
  </si>
  <si>
    <t>Mail_Desc_Day7</t>
  </si>
  <si>
    <t>月卡补充</t>
  </si>
  <si>
    <t>[]</t>
  </si>
  <si>
    <t>Mail_Title2</t>
  </si>
  <si>
    <t>Mail_Desc2</t>
  </si>
  <si>
    <t>街区转生排行榜（单机）</t>
  </si>
  <si>
    <t>Mail_Title_BuildingRanking</t>
  </si>
  <si>
    <t>Mail_Desc_BuildingRanking</t>
  </si>
  <si>
    <t>[</t>
  </si>
  <si>
    <t>:</t>
  </si>
  <si>
    <t>,</t>
  </si>
  <si>
    <t>]</t>
  </si>
  <si>
    <t>"</t>
  </si>
  <si>
    <t>{</t>
  </si>
  <si>
    <t>}</t>
  </si>
  <si>
    <t>七日登录</t>
  </si>
  <si>
    <t>ItemId</t>
  </si>
  <si>
    <t>Num</t>
  </si>
  <si>
    <t>偷车钳</t>
  </si>
  <si>
    <t>开服奖励</t>
  </si>
  <si>
    <t>精英级零件</t>
  </si>
  <si>
    <t>万能改装件</t>
  </si>
  <si>
    <t>钞票箱（2小时）</t>
  </si>
  <si>
    <t>首登奖励</t>
  </si>
  <si>
    <t>钻石</t>
  </si>
  <si>
    <t>[{"Condition":"BuildingTask","Params":4011}]</t>
    <phoneticPr fontId="2" type="noConversion"/>
  </si>
  <si>
    <t>[{"Condition":"BuildingTask","Params":5012},{"Condition":"RegistrationDays","Params":0}]</t>
    <phoneticPr fontId="2" type="noConversion"/>
  </si>
  <si>
    <t>[{"Condition":"BuildingTask","Params":5012},{"Condition":"RegistrationDays","Params":1}]</t>
    <phoneticPr fontId="2" type="noConversion"/>
  </si>
  <si>
    <t>Boss战领奖补发</t>
    <phoneticPr fontId="2" type="noConversion"/>
  </si>
  <si>
    <t>Mail_Title_DailyBoss</t>
    <phoneticPr fontId="2" type="noConversion"/>
  </si>
  <si>
    <t>Mail_Desc_DailyBoss</t>
    <phoneticPr fontId="2" type="noConversion"/>
  </si>
  <si>
    <t>竞技场每日奖励补发</t>
    <phoneticPr fontId="2" type="noConversion"/>
  </si>
  <si>
    <t>竞技场每周奖励补发</t>
    <phoneticPr fontId="2" type="noConversion"/>
  </si>
  <si>
    <t>Mail_Title_ArenaDailyReward</t>
    <phoneticPr fontId="2" type="noConversion"/>
  </si>
  <si>
    <t>Mail_Desc_ArenaDailyReward</t>
    <phoneticPr fontId="2" type="noConversion"/>
  </si>
  <si>
    <t>Mail_Title_ArenaWeeklyReward</t>
    <phoneticPr fontId="2" type="noConversion"/>
  </si>
  <si>
    <t>Mail_Desc_ArenaWeeklyReward</t>
    <phoneticPr fontId="2" type="noConversion"/>
  </si>
  <si>
    <t>竞技场王者段位晋级赛通知</t>
    <phoneticPr fontId="2" type="noConversion"/>
  </si>
  <si>
    <t>Mail_Title_ArenaKingNotify</t>
    <phoneticPr fontId="2" type="noConversion"/>
  </si>
  <si>
    <t>Mail_Desc_ArenaKingNotify</t>
    <phoneticPr fontId="2" type="noConversion"/>
  </si>
  <si>
    <t>改装手册</t>
  </si>
  <si>
    <t>[{"Condition":"MainFightLevel","Params":55}}]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</si>
</sst>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6002011010</v>
          </cell>
          <cell r="D65" t="str">
            <v>装备</v>
          </cell>
        </row>
        <row r="66">
          <cell r="B66">
            <v>6002012010</v>
          </cell>
          <cell r="D66" t="str">
            <v>装备</v>
          </cell>
        </row>
        <row r="67">
          <cell r="B67">
            <v>6002013010</v>
          </cell>
          <cell r="D67" t="str">
            <v>装备</v>
          </cell>
        </row>
        <row r="68">
          <cell r="B68">
            <v>6002014010</v>
          </cell>
          <cell r="D68" t="str">
            <v>装备</v>
          </cell>
        </row>
        <row r="69">
          <cell r="B69">
            <v>6002021010</v>
          </cell>
          <cell r="D69" t="str">
            <v>装备</v>
          </cell>
        </row>
        <row r="70">
          <cell r="B70">
            <v>6002022010</v>
          </cell>
          <cell r="D70" t="str">
            <v>装备</v>
          </cell>
        </row>
        <row r="71">
          <cell r="B71">
            <v>6002023010</v>
          </cell>
          <cell r="D71" t="str">
            <v>装备</v>
          </cell>
        </row>
        <row r="72">
          <cell r="B72">
            <v>6002024010</v>
          </cell>
          <cell r="D72" t="str">
            <v>装备</v>
          </cell>
        </row>
        <row r="73">
          <cell r="B73">
            <v>6002031010</v>
          </cell>
          <cell r="D73" t="str">
            <v>装备</v>
          </cell>
        </row>
        <row r="74">
          <cell r="B74">
            <v>6002032010</v>
          </cell>
          <cell r="D74" t="str">
            <v>装备</v>
          </cell>
        </row>
        <row r="75">
          <cell r="B75">
            <v>6002033010</v>
          </cell>
          <cell r="D75" t="str">
            <v>装备</v>
          </cell>
        </row>
        <row r="76">
          <cell r="B76">
            <v>6002034010</v>
          </cell>
          <cell r="D76" t="str">
            <v>装备</v>
          </cell>
        </row>
        <row r="77">
          <cell r="B77">
            <v>6002111010</v>
          </cell>
          <cell r="D77" t="str">
            <v>装备</v>
          </cell>
        </row>
        <row r="78">
          <cell r="B78">
            <v>6002112010</v>
          </cell>
          <cell r="D78" t="str">
            <v>装备</v>
          </cell>
        </row>
        <row r="79">
          <cell r="B79">
            <v>6002113010</v>
          </cell>
          <cell r="D79" t="str">
            <v>装备</v>
          </cell>
        </row>
        <row r="80">
          <cell r="B80">
            <v>6002114010</v>
          </cell>
          <cell r="D80" t="str">
            <v>装备</v>
          </cell>
        </row>
        <row r="81">
          <cell r="B81">
            <v>6002121010</v>
          </cell>
          <cell r="D81" t="str">
            <v>装备</v>
          </cell>
        </row>
        <row r="82">
          <cell r="B82">
            <v>6002122010</v>
          </cell>
          <cell r="D82" t="str">
            <v>装备</v>
          </cell>
        </row>
        <row r="83">
          <cell r="B83">
            <v>6002123010</v>
          </cell>
          <cell r="D83" t="str">
            <v>装备</v>
          </cell>
        </row>
        <row r="84">
          <cell r="B84">
            <v>6002124010</v>
          </cell>
          <cell r="D84" t="str">
            <v>装备</v>
          </cell>
        </row>
        <row r="85">
          <cell r="B85">
            <v>6002131010</v>
          </cell>
          <cell r="D85" t="str">
            <v>装备</v>
          </cell>
        </row>
        <row r="86">
          <cell r="B86">
            <v>6002132010</v>
          </cell>
          <cell r="D86" t="str">
            <v>装备</v>
          </cell>
        </row>
        <row r="87">
          <cell r="B87">
            <v>6002133010</v>
          </cell>
          <cell r="D87" t="str">
            <v>装备</v>
          </cell>
        </row>
        <row r="88">
          <cell r="B88">
            <v>6002134010</v>
          </cell>
          <cell r="D88" t="str">
            <v>装备</v>
          </cell>
        </row>
        <row r="89">
          <cell r="B89">
            <v>6002211010</v>
          </cell>
          <cell r="D89" t="str">
            <v>装备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20001</v>
          </cell>
          <cell r="D729" t="str">
            <v>精英级零件</v>
          </cell>
        </row>
        <row r="730">
          <cell r="B730">
            <v>20002</v>
          </cell>
          <cell r="D730" t="str">
            <v>史诗级零件（不含神魔）</v>
          </cell>
        </row>
        <row r="731">
          <cell r="B731">
            <v>20003</v>
          </cell>
          <cell r="D731" t="str">
            <v>史诗级零件（含神魔）</v>
          </cell>
        </row>
        <row r="732">
          <cell r="B732">
            <v>20004</v>
          </cell>
          <cell r="D732" t="str">
            <v>史诗级零件（仅神魔）</v>
          </cell>
        </row>
        <row r="733">
          <cell r="B733">
            <v>30001</v>
          </cell>
          <cell r="D733" t="str">
            <v>西部改装件</v>
          </cell>
        </row>
        <row r="734">
          <cell r="B734">
            <v>30002</v>
          </cell>
          <cell r="D734" t="str">
            <v>东部改装件</v>
          </cell>
        </row>
        <row r="735">
          <cell r="B735">
            <v>30003</v>
          </cell>
          <cell r="D735" t="str">
            <v>硅谷改装件</v>
          </cell>
        </row>
        <row r="736">
          <cell r="B736">
            <v>30004</v>
          </cell>
          <cell r="D736" t="str">
            <v>霓虹改装件</v>
          </cell>
        </row>
        <row r="737">
          <cell r="B737">
            <v>30005</v>
          </cell>
          <cell r="D737" t="str">
            <v>万能改装件</v>
          </cell>
        </row>
        <row r="738">
          <cell r="B738">
            <v>41004</v>
          </cell>
          <cell r="D738" t="str">
            <v>火铳</v>
          </cell>
        </row>
        <row r="739">
          <cell r="B739">
            <v>140001</v>
          </cell>
        </row>
        <row r="740">
          <cell r="B740">
            <v>140002</v>
          </cell>
          <cell r="D740" t="str">
            <v>毒蝎女王</v>
          </cell>
        </row>
        <row r="741">
          <cell r="B741">
            <v>140003</v>
          </cell>
        </row>
        <row r="742">
          <cell r="B742">
            <v>140004</v>
          </cell>
        </row>
        <row r="743">
          <cell r="B743">
            <v>140101</v>
          </cell>
          <cell r="D743" t="str">
            <v>噜噜</v>
          </cell>
        </row>
        <row r="744">
          <cell r="B744">
            <v>140102</v>
          </cell>
        </row>
        <row r="745">
          <cell r="B745">
            <v>140103</v>
          </cell>
          <cell r="D745" t="str">
            <v>阿德</v>
          </cell>
        </row>
        <row r="746">
          <cell r="B746">
            <v>140104</v>
          </cell>
          <cell r="D746" t="str">
            <v>狮子</v>
          </cell>
        </row>
        <row r="747">
          <cell r="B747">
            <v>140105</v>
          </cell>
          <cell r="D747" t="str">
            <v>罗万</v>
          </cell>
        </row>
        <row r="748">
          <cell r="B748">
            <v>140106</v>
          </cell>
          <cell r="D748" t="str">
            <v>米瑞尔</v>
          </cell>
        </row>
        <row r="749">
          <cell r="B749">
            <v>140107</v>
          </cell>
        </row>
        <row r="750">
          <cell r="B750">
            <v>140108</v>
          </cell>
          <cell r="D750" t="str">
            <v>卢修斯</v>
          </cell>
        </row>
        <row r="751">
          <cell r="B751">
            <v>140109</v>
          </cell>
          <cell r="D751" t="str">
            <v>尼汝</v>
          </cell>
        </row>
        <row r="752">
          <cell r="B752">
            <v>140110</v>
          </cell>
        </row>
        <row r="753">
          <cell r="B753">
            <v>140111</v>
          </cell>
          <cell r="D753" t="str">
            <v>波尼</v>
          </cell>
        </row>
        <row r="754">
          <cell r="B754">
            <v>140112</v>
          </cell>
        </row>
        <row r="755">
          <cell r="B755">
            <v>140113</v>
          </cell>
          <cell r="D755" t="str">
            <v>埃隆</v>
          </cell>
        </row>
        <row r="756">
          <cell r="B756">
            <v>140114</v>
          </cell>
        </row>
        <row r="757">
          <cell r="B757">
            <v>140115</v>
          </cell>
          <cell r="D757" t="str">
            <v>婆婆</v>
          </cell>
        </row>
        <row r="758">
          <cell r="B758">
            <v>140116</v>
          </cell>
          <cell r="D758" t="str">
            <v>伊温</v>
          </cell>
        </row>
        <row r="759">
          <cell r="B759">
            <v>141001</v>
          </cell>
          <cell r="D759" t="str">
            <v>阿薰和懵懵</v>
          </cell>
        </row>
        <row r="760">
          <cell r="B760">
            <v>141002</v>
          </cell>
        </row>
        <row r="761">
          <cell r="B761">
            <v>141003</v>
          </cell>
          <cell r="D761" t="str">
            <v>卡卡</v>
          </cell>
        </row>
        <row r="762">
          <cell r="B762">
            <v>141004</v>
          </cell>
        </row>
        <row r="763">
          <cell r="B763">
            <v>141005</v>
          </cell>
        </row>
        <row r="764">
          <cell r="B764">
            <v>141006</v>
          </cell>
          <cell r="D764" t="str">
            <v>雪女</v>
          </cell>
        </row>
        <row r="765">
          <cell r="B765">
            <v>141007</v>
          </cell>
        </row>
        <row r="766">
          <cell r="B766">
            <v>141008</v>
          </cell>
          <cell r="D766" t="str">
            <v>维纶</v>
          </cell>
        </row>
        <row r="767">
          <cell r="B767">
            <v>141009</v>
          </cell>
          <cell r="D767" t="str">
            <v>水法</v>
          </cell>
        </row>
        <row r="768">
          <cell r="B768">
            <v>141010</v>
          </cell>
        </row>
        <row r="769">
          <cell r="B769">
            <v>141011</v>
          </cell>
          <cell r="D769" t="str">
            <v>骨王</v>
          </cell>
        </row>
        <row r="770">
          <cell r="B770">
            <v>141012</v>
          </cell>
        </row>
        <row r="771">
          <cell r="B771">
            <v>141013</v>
          </cell>
        </row>
        <row r="772">
          <cell r="B772">
            <v>141014</v>
          </cell>
        </row>
        <row r="773">
          <cell r="B773">
            <v>141015</v>
          </cell>
          <cell r="D773" t="str">
            <v>骨蛇</v>
          </cell>
        </row>
        <row r="774">
          <cell r="B774">
            <v>141016</v>
          </cell>
        </row>
        <row r="775">
          <cell r="B775">
            <v>141017</v>
          </cell>
        </row>
        <row r="776">
          <cell r="B776">
            <v>141018</v>
          </cell>
          <cell r="D776" t="str">
            <v>老羊</v>
          </cell>
        </row>
        <row r="777">
          <cell r="B777">
            <v>141019</v>
          </cell>
          <cell r="D777" t="str">
            <v>大树</v>
          </cell>
        </row>
        <row r="778">
          <cell r="B778">
            <v>141020</v>
          </cell>
        </row>
        <row r="779">
          <cell r="B779">
            <v>143001</v>
          </cell>
          <cell r="D779" t="str">
            <v>泥路狂徒</v>
          </cell>
        </row>
        <row r="780">
          <cell r="B780">
            <v>143002</v>
          </cell>
        </row>
        <row r="781">
          <cell r="B781">
            <v>143003</v>
          </cell>
          <cell r="D781" t="str">
            <v>街头恶霸</v>
          </cell>
        </row>
        <row r="782">
          <cell r="B782">
            <v>143004</v>
          </cell>
          <cell r="D782" t="str">
            <v>铁面疯狗</v>
          </cell>
        </row>
        <row r="783">
          <cell r="B783">
            <v>143005</v>
          </cell>
          <cell r="D783" t="str">
            <v>救援先锋</v>
          </cell>
        </row>
        <row r="784">
          <cell r="B784">
            <v>50001</v>
          </cell>
          <cell r="D784" t="str">
            <v>龙焰晶</v>
          </cell>
        </row>
        <row r="785">
          <cell r="B785">
            <v>50002</v>
          </cell>
          <cell r="D785" t="str">
            <v>钻石</v>
          </cell>
        </row>
        <row r="786">
          <cell r="B786">
            <v>50003</v>
          </cell>
          <cell r="D786" t="str">
            <v>钞票</v>
          </cell>
        </row>
        <row r="787">
          <cell r="B787">
            <v>50004</v>
          </cell>
          <cell r="D787" t="str">
            <v>改装手册</v>
          </cell>
        </row>
        <row r="788">
          <cell r="B788">
            <v>50005</v>
          </cell>
          <cell r="D788" t="str">
            <v>机油</v>
          </cell>
        </row>
        <row r="789">
          <cell r="B789">
            <v>50006</v>
          </cell>
          <cell r="D789" t="str">
            <v>多莉的兑换券</v>
          </cell>
        </row>
        <row r="790">
          <cell r="B790">
            <v>50007</v>
          </cell>
          <cell r="D790" t="str">
            <v>竞技币</v>
          </cell>
        </row>
        <row r="791">
          <cell r="B791">
            <v>50008</v>
          </cell>
          <cell r="D791" t="str">
            <v>迷梦碎片</v>
          </cell>
        </row>
        <row r="792">
          <cell r="B792">
            <v>50009</v>
          </cell>
          <cell r="D792" t="str">
            <v>VIP积分</v>
          </cell>
        </row>
        <row r="793">
          <cell r="B793">
            <v>50010</v>
          </cell>
          <cell r="D793" t="str">
            <v>公会奖章（现每周任务货币）</v>
          </cell>
        </row>
        <row r="794">
          <cell r="B794">
            <v>60001</v>
          </cell>
          <cell r="D794" t="str">
            <v>钞票（1秒）</v>
          </cell>
        </row>
        <row r="795">
          <cell r="B795">
            <v>60002</v>
          </cell>
          <cell r="D795" t="str">
            <v>改装手册（1秒）</v>
          </cell>
        </row>
        <row r="796">
          <cell r="B796">
            <v>60003</v>
          </cell>
          <cell r="D796" t="str">
            <v>机油（1秒）</v>
          </cell>
        </row>
        <row r="797">
          <cell r="B797">
            <v>60011</v>
          </cell>
          <cell r="D797" t="str">
            <v>钞票箱（2小时）</v>
          </cell>
        </row>
        <row r="798">
          <cell r="B798">
            <v>60012</v>
          </cell>
          <cell r="D798" t="str">
            <v>改装手册箱（2小时）</v>
          </cell>
        </row>
        <row r="799">
          <cell r="B799">
            <v>60013</v>
          </cell>
          <cell r="D799" t="str">
            <v>机油箱（2小时）</v>
          </cell>
        </row>
        <row r="800">
          <cell r="B800">
            <v>60021</v>
          </cell>
          <cell r="D800" t="str">
            <v>钞票箱（8小时）</v>
          </cell>
        </row>
        <row r="801">
          <cell r="B801">
            <v>60022</v>
          </cell>
          <cell r="D801" t="str">
            <v>改装手册箱（8小时）</v>
          </cell>
        </row>
        <row r="802">
          <cell r="B802">
            <v>60023</v>
          </cell>
          <cell r="D802" t="str">
            <v>机油箱（8小时）</v>
          </cell>
        </row>
        <row r="803">
          <cell r="B803">
            <v>60031</v>
          </cell>
          <cell r="D803" t="str">
            <v>钞票箱（24小时）</v>
          </cell>
        </row>
        <row r="804">
          <cell r="B804">
            <v>60032</v>
          </cell>
          <cell r="D804" t="str">
            <v>改装手册箱（24小时）</v>
          </cell>
        </row>
        <row r="805">
          <cell r="B805">
            <v>60033</v>
          </cell>
          <cell r="D805" t="str">
            <v>机油箱（24小时）</v>
          </cell>
        </row>
        <row r="806">
          <cell r="B806">
            <v>60041</v>
          </cell>
          <cell r="D806" t="str">
            <v>钞票箱（3天）</v>
          </cell>
        </row>
        <row r="807">
          <cell r="B807">
            <v>60042</v>
          </cell>
          <cell r="D807" t="str">
            <v>改装手册箱（3天）</v>
          </cell>
        </row>
        <row r="808">
          <cell r="B808">
            <v>60043</v>
          </cell>
          <cell r="D808" t="str">
            <v>机油箱（3天）</v>
          </cell>
        </row>
        <row r="809">
          <cell r="B809">
            <v>60101</v>
          </cell>
          <cell r="D809" t="str">
            <v>史诗级英雄自选宝箱</v>
          </cell>
        </row>
        <row r="810">
          <cell r="B810">
            <v>60102</v>
          </cell>
          <cell r="D810" t="str">
            <v>精英级英雄自选宝箱</v>
          </cell>
        </row>
        <row r="811">
          <cell r="B811">
            <v>60103</v>
          </cell>
          <cell r="D811" t="str">
            <v>招募自选宝箱</v>
          </cell>
        </row>
        <row r="812">
          <cell r="B812">
            <v>60104</v>
          </cell>
          <cell r="D812" t="str">
            <v>资源自选宝箱</v>
          </cell>
        </row>
        <row r="813">
          <cell r="B813">
            <v>60105</v>
          </cell>
          <cell r="D813" t="str">
            <v>史诗级英雄自选宝箱（七日）</v>
          </cell>
        </row>
        <row r="814">
          <cell r="B814">
            <v>60601</v>
          </cell>
          <cell r="D814" t="str">
            <v>稀有装备宝箱</v>
          </cell>
        </row>
        <row r="815">
          <cell r="B815">
            <v>60602</v>
          </cell>
          <cell r="D815" t="str">
            <v>稀有+装备宝箱</v>
          </cell>
        </row>
        <row r="816">
          <cell r="B816">
            <v>60603</v>
          </cell>
          <cell r="D816" t="str">
            <v>精英装备宝箱</v>
          </cell>
        </row>
        <row r="817">
          <cell r="B817">
            <v>60604</v>
          </cell>
          <cell r="D817" t="str">
            <v>精英+装备宝箱</v>
          </cell>
        </row>
        <row r="818">
          <cell r="B818">
            <v>60605</v>
          </cell>
          <cell r="D818" t="str">
            <v>史诗装备宝箱</v>
          </cell>
        </row>
        <row r="819">
          <cell r="B819">
            <v>60606</v>
          </cell>
          <cell r="D819" t="str">
            <v>史诗+装备宝箱</v>
          </cell>
        </row>
        <row r="820">
          <cell r="B820">
            <v>60607</v>
          </cell>
          <cell r="D820" t="str">
            <v>传说装备宝箱</v>
          </cell>
        </row>
        <row r="821">
          <cell r="B821">
            <v>60608</v>
          </cell>
          <cell r="D821" t="str">
            <v>传说+装备宝箱</v>
          </cell>
        </row>
        <row r="822">
          <cell r="B822">
            <v>60609</v>
          </cell>
          <cell r="D822" t="str">
            <v>神话装备宝箱</v>
          </cell>
        </row>
        <row r="823">
          <cell r="B823">
            <v>60610</v>
          </cell>
          <cell r="D823" t="str">
            <v>神话+装备宝箱</v>
          </cell>
        </row>
        <row r="824">
          <cell r="B824">
            <v>60611</v>
          </cell>
          <cell r="D824" t="str">
            <v>巅峰装备宝箱</v>
          </cell>
        </row>
        <row r="825">
          <cell r="B825">
            <v>60612</v>
          </cell>
          <cell r="D825" t="str">
            <v>巅峰+装备宝箱</v>
          </cell>
        </row>
        <row r="826">
          <cell r="B826">
            <v>70001</v>
          </cell>
          <cell r="D826" t="str">
            <v>静海凝晶</v>
          </cell>
        </row>
        <row r="827">
          <cell r="B827">
            <v>70002</v>
          </cell>
          <cell r="D827" t="str">
            <v>流金凝晶</v>
          </cell>
        </row>
        <row r="828">
          <cell r="B828">
            <v>70003</v>
          </cell>
          <cell r="D828" t="str">
            <v>落日凝晶</v>
          </cell>
        </row>
        <row r="829">
          <cell r="B829">
            <v>70101</v>
          </cell>
          <cell r="D829" t="str">
            <v>流金凝晶（碎片）</v>
          </cell>
        </row>
        <row r="830">
          <cell r="B830">
            <v>80001</v>
          </cell>
          <cell r="D830" t="str">
            <v>战令积分</v>
          </cell>
        </row>
        <row r="831">
          <cell r="B831">
            <v>80002</v>
          </cell>
          <cell r="D831" t="str">
            <v>复活药水</v>
          </cell>
        </row>
        <row r="832">
          <cell r="B832">
            <v>90001</v>
          </cell>
          <cell r="D832" t="str">
            <v>竞技场门票</v>
          </cell>
        </row>
        <row r="833">
          <cell r="B833">
            <v>100001</v>
          </cell>
        </row>
        <row r="834">
          <cell r="B834">
            <v>100002</v>
          </cell>
          <cell r="D834" t="str">
            <v>毒蝎女王（火炮）</v>
          </cell>
        </row>
        <row r="835">
          <cell r="B835">
            <v>100003</v>
          </cell>
        </row>
        <row r="836">
          <cell r="B836">
            <v>100004</v>
          </cell>
        </row>
        <row r="837">
          <cell r="B837">
            <v>10100001</v>
          </cell>
          <cell r="D837" t="str">
            <v>男主头像</v>
          </cell>
        </row>
        <row r="838">
          <cell r="B838">
            <v>10140101</v>
          </cell>
          <cell r="D838" t="str">
            <v>钢铁拓荒（噜噜）</v>
          </cell>
        </row>
        <row r="839">
          <cell r="B839">
            <v>10140102</v>
          </cell>
        </row>
        <row r="840">
          <cell r="B840">
            <v>10140103</v>
          </cell>
          <cell r="D840" t="str">
            <v>迅影甲虫</v>
          </cell>
        </row>
        <row r="841">
          <cell r="B841">
            <v>10140104</v>
          </cell>
          <cell r="D841" t="str">
            <v>战争钻机(狮子)</v>
          </cell>
        </row>
        <row r="842">
          <cell r="B842">
            <v>10140105</v>
          </cell>
          <cell r="D842" t="str">
            <v>钞能大亨（罗万）</v>
          </cell>
        </row>
        <row r="843">
          <cell r="B843">
            <v>10140106</v>
          </cell>
          <cell r="D843" t="str">
            <v>爆燃热火(米瑞尔)</v>
          </cell>
        </row>
        <row r="844">
          <cell r="B844">
            <v>10140107</v>
          </cell>
        </row>
        <row r="845">
          <cell r="B845">
            <v>10140108</v>
          </cell>
          <cell r="D845" t="str">
            <v>404终结者（卢修斯）</v>
          </cell>
        </row>
        <row r="846">
          <cell r="B846">
            <v>10140109</v>
          </cell>
          <cell r="D846" t="str">
            <v>光盾守护者(尼汝)</v>
          </cell>
        </row>
        <row r="847">
          <cell r="B847">
            <v>10140110</v>
          </cell>
        </row>
        <row r="848">
          <cell r="B848">
            <v>10140111</v>
          </cell>
          <cell r="D848" t="str">
            <v>故障射线(波尼)</v>
          </cell>
        </row>
        <row r="849">
          <cell r="B849">
            <v>10140112</v>
          </cell>
        </row>
        <row r="850">
          <cell r="B850">
            <v>10140113</v>
          </cell>
          <cell r="D850" t="str">
            <v>赛博猛禽</v>
          </cell>
        </row>
        <row r="851">
          <cell r="B851">
            <v>10140114</v>
          </cell>
        </row>
        <row r="852">
          <cell r="B852">
            <v>10140115</v>
          </cell>
          <cell r="D852" t="str">
            <v>荒漠保镖</v>
          </cell>
        </row>
        <row r="853">
          <cell r="B853">
            <v>10140116</v>
          </cell>
          <cell r="D853" t="str">
            <v>地狱拉面车</v>
          </cell>
        </row>
        <row r="854">
          <cell r="B854">
            <v>10141001</v>
          </cell>
          <cell r="D854" t="str">
            <v>极速救援（阿薰和蒙蒙）</v>
          </cell>
        </row>
        <row r="855">
          <cell r="B855">
            <v>10141002</v>
          </cell>
        </row>
        <row r="856">
          <cell r="B856">
            <v>10141003</v>
          </cell>
          <cell r="D856" t="str">
            <v>钢铁拓荒(卡卡)</v>
          </cell>
        </row>
        <row r="857">
          <cell r="B857">
            <v>10141004</v>
          </cell>
        </row>
        <row r="858">
          <cell r="B858">
            <v>10141005</v>
          </cell>
        </row>
        <row r="859">
          <cell r="B859">
            <v>10141006</v>
          </cell>
          <cell r="D859" t="str">
            <v>摇滚狂飙(雪女)</v>
          </cell>
        </row>
        <row r="860">
          <cell r="B860">
            <v>10141007</v>
          </cell>
        </row>
        <row r="861">
          <cell r="B861">
            <v>10141008</v>
          </cell>
          <cell r="D861" t="str">
            <v>炫彩青空-维纶</v>
          </cell>
        </row>
        <row r="862">
          <cell r="B862">
            <v>10141009</v>
          </cell>
          <cell r="D862" t="str">
            <v>野牛征服者（水法）</v>
          </cell>
        </row>
        <row r="863">
          <cell r="B863">
            <v>10141010</v>
          </cell>
        </row>
        <row r="864">
          <cell r="B864">
            <v>10141011</v>
          </cell>
          <cell r="D864" t="str">
            <v>执剑堡垒（骨王）</v>
          </cell>
        </row>
        <row r="865">
          <cell r="B865">
            <v>10141012</v>
          </cell>
        </row>
        <row r="866">
          <cell r="B866">
            <v>10141013</v>
          </cell>
        </row>
        <row r="867">
          <cell r="B867">
            <v>10141014</v>
          </cell>
        </row>
        <row r="868">
          <cell r="B868">
            <v>10141015</v>
          </cell>
          <cell r="D868" t="str">
            <v>星际叛军（维珀里安）</v>
          </cell>
        </row>
        <row r="869">
          <cell r="B869">
            <v>10141016</v>
          </cell>
        </row>
        <row r="870">
          <cell r="B870">
            <v>10141017</v>
          </cell>
        </row>
        <row r="871">
          <cell r="B871">
            <v>10141018</v>
          </cell>
          <cell r="D871" t="str">
            <v>幻影86</v>
          </cell>
        </row>
        <row r="872">
          <cell r="B872">
            <v>10141019</v>
          </cell>
          <cell r="D872" t="str">
            <v>撼地者</v>
          </cell>
        </row>
        <row r="873">
          <cell r="B873">
            <v>10141020</v>
          </cell>
        </row>
        <row r="874">
          <cell r="B874">
            <v>10143001</v>
          </cell>
          <cell r="D874" t="str">
            <v>泥路狂徒</v>
          </cell>
        </row>
        <row r="875">
          <cell r="B875">
            <v>10143002</v>
          </cell>
        </row>
        <row r="876">
          <cell r="B876">
            <v>10143003</v>
          </cell>
          <cell r="D876" t="str">
            <v>街头恶霸</v>
          </cell>
        </row>
        <row r="877">
          <cell r="B877">
            <v>10143004</v>
          </cell>
          <cell r="D877" t="str">
            <v>铁面疯狗</v>
          </cell>
        </row>
        <row r="878">
          <cell r="B878">
            <v>10143005</v>
          </cell>
          <cell r="D878" t="str">
            <v>救援先锋</v>
          </cell>
        </row>
        <row r="879">
          <cell r="B879">
            <v>110001</v>
          </cell>
          <cell r="D879" t="str">
            <v>默认头像框-男主</v>
          </cell>
        </row>
        <row r="880">
          <cell r="B880">
            <v>110002</v>
          </cell>
          <cell r="D880" t="str">
            <v>头像框T3-竞技场-王者2</v>
          </cell>
        </row>
        <row r="881">
          <cell r="B881">
            <v>110003</v>
          </cell>
          <cell r="D881" t="str">
            <v>头像框T2-竞技场-王者3</v>
          </cell>
        </row>
        <row r="882">
          <cell r="B882">
            <v>110004</v>
          </cell>
          <cell r="D882" t="str">
            <v>头像框T1-竞技场-王者4</v>
          </cell>
        </row>
        <row r="883">
          <cell r="B883">
            <v>110005</v>
          </cell>
          <cell r="D883" t="str">
            <v>头像框T3-冲锋之旅</v>
          </cell>
        </row>
        <row r="884">
          <cell r="B884">
            <v>110006</v>
          </cell>
          <cell r="D884" t="str">
            <v>头像框T2-Boss-前5名</v>
          </cell>
        </row>
        <row r="885">
          <cell r="B885">
            <v>110007</v>
          </cell>
          <cell r="D885" t="str">
            <v>头像框T1-Boss-前3名</v>
          </cell>
        </row>
        <row r="886">
          <cell r="B886">
            <v>120001</v>
          </cell>
          <cell r="D886" t="str">
            <v>默认名片背景-男主</v>
          </cell>
        </row>
        <row r="887">
          <cell r="B887">
            <v>120002</v>
          </cell>
          <cell r="D887" t="str">
            <v>名片背景T3-冲锋之旅</v>
          </cell>
        </row>
        <row r="888">
          <cell r="B888">
            <v>120003</v>
          </cell>
          <cell r="D888" t="str">
            <v>名片背景T1-竞技场-王者4</v>
          </cell>
        </row>
        <row r="889">
          <cell r="B889">
            <v>120004</v>
          </cell>
          <cell r="D889" t="str">
            <v>名片背景T1-Boss-前3名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workbookViewId="0">
      <pane xSplit="3" ySplit="4" topLeftCell="D5" activePane="bottomRight" state="frozen"/>
      <selection pane="topRight"/>
      <selection pane="bottomLeft"/>
      <selection pane="bottomRight" activeCell="D7" sqref="D7"/>
    </sheetView>
  </sheetViews>
  <sheetFormatPr defaultColWidth="9" defaultRowHeight="13.5" x14ac:dyDescent="0.15"/>
  <cols>
    <col min="1" max="1" width="7.875" style="6" customWidth="1"/>
    <col min="2" max="2" width="8.875" style="6" customWidth="1"/>
    <col min="3" max="3" width="30.125" style="6" customWidth="1"/>
    <col min="4" max="4" width="92.625" style="6" customWidth="1"/>
    <col min="5" max="5" width="31.625" style="6" bestFit="1" customWidth="1"/>
    <col min="6" max="6" width="30.5" style="6" bestFit="1" customWidth="1"/>
    <col min="7" max="7" width="59.375" style="6" customWidth="1"/>
    <col min="8" max="8" width="15.875" style="6" customWidth="1"/>
    <col min="9" max="16384" width="9" style="1"/>
  </cols>
  <sheetData>
    <row r="1" spans="1:8" x14ac:dyDescent="0.15">
      <c r="A1" s="7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7" t="s">
        <v>7</v>
      </c>
    </row>
    <row r="2" spans="1:8" x14ac:dyDescent="0.15">
      <c r="A2" s="7" t="s">
        <v>8</v>
      </c>
      <c r="B2" s="7" t="s">
        <v>8</v>
      </c>
      <c r="C2" s="7" t="s">
        <v>9</v>
      </c>
      <c r="D2" s="8" t="s">
        <v>10</v>
      </c>
      <c r="E2" s="7" t="s">
        <v>9</v>
      </c>
      <c r="F2" s="7" t="s">
        <v>9</v>
      </c>
      <c r="G2" s="7" t="s">
        <v>11</v>
      </c>
      <c r="H2" s="7" t="s">
        <v>8</v>
      </c>
    </row>
    <row r="3" spans="1:8" x14ac:dyDescent="0.15">
      <c r="A3" s="7" t="s">
        <v>12</v>
      </c>
      <c r="B3" s="9" t="s">
        <v>13</v>
      </c>
      <c r="C3" s="7" t="s">
        <v>14</v>
      </c>
      <c r="D3" s="8" t="s">
        <v>15</v>
      </c>
      <c r="E3" s="7" t="s">
        <v>16</v>
      </c>
      <c r="F3" s="7" t="s">
        <v>17</v>
      </c>
      <c r="G3" s="7" t="s">
        <v>18</v>
      </c>
      <c r="H3" s="7" t="s">
        <v>19</v>
      </c>
    </row>
    <row r="4" spans="1:8" s="5" customFormat="1" ht="246" customHeight="1" x14ac:dyDescent="0.15">
      <c r="A4" s="9" t="s">
        <v>20</v>
      </c>
      <c r="B4" s="9" t="s">
        <v>13</v>
      </c>
      <c r="C4" s="7" t="s">
        <v>14</v>
      </c>
      <c r="D4" s="10" t="s">
        <v>21</v>
      </c>
      <c r="E4" s="9" t="s">
        <v>22</v>
      </c>
      <c r="F4" s="9" t="s">
        <v>22</v>
      </c>
      <c r="G4" s="9" t="s">
        <v>23</v>
      </c>
      <c r="H4" s="9" t="s">
        <v>24</v>
      </c>
    </row>
    <row r="5" spans="1:8" x14ac:dyDescent="0.15">
      <c r="A5" s="6">
        <f>B5</f>
        <v>1</v>
      </c>
      <c r="B5" s="6">
        <v>1</v>
      </c>
      <c r="C5" s="6" t="s">
        <v>25</v>
      </c>
      <c r="D5" s="11" t="s">
        <v>84</v>
      </c>
      <c r="E5" s="6" t="s">
        <v>26</v>
      </c>
      <c r="F5" s="6" t="s">
        <v>27</v>
      </c>
      <c r="G5" s="6" t="str">
        <f>中转!J14</f>
        <v>[{"ItemId":10001,"Num":2},{"ItemId":20001,"Num":40},{"ItemId":30005,"Num":30},{"ItemId":60011,"Num":2},{"ItemId":50004,"Num":5000}]</v>
      </c>
      <c r="H5" s="6">
        <f>60*60*24*30</f>
        <v>2592000</v>
      </c>
    </row>
    <row r="6" spans="1:8" x14ac:dyDescent="0.15">
      <c r="A6" s="6">
        <f>B6</f>
        <v>2</v>
      </c>
      <c r="B6" s="6">
        <v>2</v>
      </c>
      <c r="C6" s="6" t="s">
        <v>28</v>
      </c>
      <c r="D6" s="11" t="s">
        <v>84</v>
      </c>
      <c r="E6" s="6" t="s">
        <v>29</v>
      </c>
      <c r="F6" s="6" t="s">
        <v>30</v>
      </c>
      <c r="G6" s="6" t="str">
        <f>中转!J22</f>
        <v>[{"ItemId":50002,"Num":300}]</v>
      </c>
      <c r="H6" s="6">
        <f>60*60*24*30</f>
        <v>2592000</v>
      </c>
    </row>
    <row r="7" spans="1:8" x14ac:dyDescent="0.15">
      <c r="A7" s="6">
        <f>B7</f>
        <v>3</v>
      </c>
      <c r="B7" s="6">
        <v>3</v>
      </c>
      <c r="C7" s="6" t="s">
        <v>31</v>
      </c>
      <c r="D7" s="6" t="s">
        <v>100</v>
      </c>
      <c r="E7" s="6" t="s">
        <v>32</v>
      </c>
      <c r="F7" s="6" t="s">
        <v>33</v>
      </c>
      <c r="G7" s="6" t="str">
        <f>中转!J28</f>
        <v>[{"ItemId":50002,"Num":1000},{"ItemId":10001,"Num":10}]</v>
      </c>
      <c r="H7" s="6">
        <f>60*60*24*30</f>
        <v>2592000</v>
      </c>
    </row>
    <row r="8" spans="1:8" x14ac:dyDescent="0.15">
      <c r="A8" s="6" t="str">
        <f t="shared" ref="A7:A14" si="0">"//"&amp;B8</f>
        <v>//4</v>
      </c>
      <c r="B8" s="6">
        <v>4</v>
      </c>
      <c r="C8" s="6" t="s">
        <v>34</v>
      </c>
      <c r="D8" s="11" t="s">
        <v>85</v>
      </c>
      <c r="E8" s="6" t="s">
        <v>35</v>
      </c>
      <c r="F8" s="6" t="s">
        <v>36</v>
      </c>
      <c r="G8" s="6" t="str">
        <f>中转!J7</f>
        <v>[{"ItemId":10001,"Num":10}]</v>
      </c>
      <c r="H8" s="6">
        <f>60*60*24*30</f>
        <v>2592000</v>
      </c>
    </row>
    <row r="9" spans="1:8" x14ac:dyDescent="0.15">
      <c r="A9" s="6" t="str">
        <f t="shared" si="0"/>
        <v>//5</v>
      </c>
      <c r="B9" s="6">
        <v>5</v>
      </c>
      <c r="C9" s="6" t="s">
        <v>37</v>
      </c>
      <c r="D9" s="11" t="s">
        <v>86</v>
      </c>
      <c r="E9" s="6" t="s">
        <v>38</v>
      </c>
      <c r="F9" s="6" t="s">
        <v>39</v>
      </c>
      <c r="G9" s="6" t="str">
        <f>中转!J10</f>
        <v>[{"ItemId":10001,"Num":5}]</v>
      </c>
      <c r="H9" s="6">
        <f t="shared" ref="H9:H20" si="1">60*60*24*30</f>
        <v>2592000</v>
      </c>
    </row>
    <row r="10" spans="1:8" x14ac:dyDescent="0.15">
      <c r="A10" s="6" t="str">
        <f t="shared" si="0"/>
        <v>//6</v>
      </c>
      <c r="B10" s="6">
        <v>6</v>
      </c>
      <c r="C10" s="6" t="s">
        <v>40</v>
      </c>
      <c r="D10" s="6" t="s">
        <v>41</v>
      </c>
      <c r="E10" s="6" t="s">
        <v>42</v>
      </c>
      <c r="F10" s="6" t="s">
        <v>43</v>
      </c>
      <c r="G10" s="6" t="str">
        <f t="shared" ref="G10:G14" si="2">G9</f>
        <v>[{"ItemId":10001,"Num":5}]</v>
      </c>
      <c r="H10" s="6">
        <f t="shared" si="1"/>
        <v>2592000</v>
      </c>
    </row>
    <row r="11" spans="1:8" x14ac:dyDescent="0.15">
      <c r="A11" s="6" t="str">
        <f t="shared" si="0"/>
        <v>//7</v>
      </c>
      <c r="B11" s="6">
        <v>7</v>
      </c>
      <c r="C11" s="6" t="s">
        <v>44</v>
      </c>
      <c r="D11" s="6" t="s">
        <v>45</v>
      </c>
      <c r="E11" s="6" t="s">
        <v>46</v>
      </c>
      <c r="F11" s="6" t="s">
        <v>47</v>
      </c>
      <c r="G11" s="6" t="str">
        <f t="shared" si="2"/>
        <v>[{"ItemId":10001,"Num":5}]</v>
      </c>
      <c r="H11" s="6">
        <f t="shared" si="1"/>
        <v>2592000</v>
      </c>
    </row>
    <row r="12" spans="1:8" x14ac:dyDescent="0.15">
      <c r="A12" s="6" t="str">
        <f t="shared" si="0"/>
        <v>//8</v>
      </c>
      <c r="B12" s="6">
        <v>8</v>
      </c>
      <c r="C12" s="6" t="s">
        <v>48</v>
      </c>
      <c r="D12" s="6" t="s">
        <v>49</v>
      </c>
      <c r="E12" s="6" t="s">
        <v>50</v>
      </c>
      <c r="F12" s="6" t="s">
        <v>51</v>
      </c>
      <c r="G12" s="6" t="str">
        <f t="shared" si="2"/>
        <v>[{"ItemId":10001,"Num":5}]</v>
      </c>
      <c r="H12" s="6">
        <f t="shared" si="1"/>
        <v>2592000</v>
      </c>
    </row>
    <row r="13" spans="1:8" x14ac:dyDescent="0.15">
      <c r="A13" s="6" t="str">
        <f t="shared" si="0"/>
        <v>//9</v>
      </c>
      <c r="B13" s="6">
        <v>9</v>
      </c>
      <c r="C13" s="6" t="s">
        <v>52</v>
      </c>
      <c r="D13" s="6" t="s">
        <v>53</v>
      </c>
      <c r="E13" s="6" t="s">
        <v>54</v>
      </c>
      <c r="F13" s="6" t="s">
        <v>55</v>
      </c>
      <c r="G13" s="6" t="str">
        <f t="shared" si="2"/>
        <v>[{"ItemId":10001,"Num":5}]</v>
      </c>
      <c r="H13" s="6">
        <f t="shared" si="1"/>
        <v>2592000</v>
      </c>
    </row>
    <row r="14" spans="1:8" x14ac:dyDescent="0.15">
      <c r="A14" s="6" t="str">
        <f t="shared" si="0"/>
        <v>//10</v>
      </c>
      <c r="B14" s="6">
        <v>10</v>
      </c>
      <c r="C14" s="6" t="s">
        <v>56</v>
      </c>
      <c r="D14" s="6" t="s">
        <v>57</v>
      </c>
      <c r="E14" s="6" t="s">
        <v>58</v>
      </c>
      <c r="F14" s="6" t="s">
        <v>59</v>
      </c>
      <c r="G14" s="6" t="str">
        <f t="shared" si="2"/>
        <v>[{"ItemId":10001,"Num":5}]</v>
      </c>
      <c r="H14" s="6">
        <f t="shared" si="1"/>
        <v>2592000</v>
      </c>
    </row>
    <row r="15" spans="1:8" x14ac:dyDescent="0.15">
      <c r="A15" s="6">
        <f t="shared" ref="A15:A16" si="3">B15</f>
        <v>11</v>
      </c>
      <c r="B15" s="6">
        <v>11</v>
      </c>
      <c r="C15" s="5" t="s">
        <v>60</v>
      </c>
      <c r="D15" s="5" t="s">
        <v>61</v>
      </c>
      <c r="E15" s="6" t="s">
        <v>62</v>
      </c>
      <c r="F15" s="6" t="s">
        <v>63</v>
      </c>
      <c r="G15" s="6" t="s">
        <v>61</v>
      </c>
      <c r="H15" s="6">
        <f t="shared" si="1"/>
        <v>2592000</v>
      </c>
    </row>
    <row r="16" spans="1:8" x14ac:dyDescent="0.15">
      <c r="A16" s="6">
        <f t="shared" si="3"/>
        <v>12</v>
      </c>
      <c r="B16" s="6">
        <v>12</v>
      </c>
      <c r="C16" s="5" t="s">
        <v>64</v>
      </c>
      <c r="D16" s="5" t="s">
        <v>61</v>
      </c>
      <c r="E16" s="6" t="s">
        <v>65</v>
      </c>
      <c r="F16" s="6" t="s">
        <v>66</v>
      </c>
      <c r="G16" s="6" t="s">
        <v>61</v>
      </c>
      <c r="H16" s="6">
        <f t="shared" si="1"/>
        <v>2592000</v>
      </c>
    </row>
    <row r="17" spans="1:8" x14ac:dyDescent="0.15">
      <c r="A17" s="6">
        <f t="shared" ref="A17" si="4">B17</f>
        <v>13</v>
      </c>
      <c r="B17" s="6">
        <v>13</v>
      </c>
      <c r="C17" s="5" t="s">
        <v>87</v>
      </c>
      <c r="D17" s="5" t="s">
        <v>61</v>
      </c>
      <c r="E17" s="6" t="s">
        <v>88</v>
      </c>
      <c r="F17" s="6" t="s">
        <v>89</v>
      </c>
      <c r="G17" s="6" t="s">
        <v>61</v>
      </c>
      <c r="H17" s="6">
        <f t="shared" si="1"/>
        <v>2592000</v>
      </c>
    </row>
    <row r="18" spans="1:8" x14ac:dyDescent="0.15">
      <c r="A18" s="6">
        <f t="shared" ref="A18:A19" si="5">B18</f>
        <v>14</v>
      </c>
      <c r="B18" s="6">
        <v>14</v>
      </c>
      <c r="C18" s="5" t="s">
        <v>90</v>
      </c>
      <c r="D18" s="5" t="s">
        <v>61</v>
      </c>
      <c r="E18" s="6" t="s">
        <v>92</v>
      </c>
      <c r="F18" s="6" t="s">
        <v>93</v>
      </c>
      <c r="G18" s="6" t="s">
        <v>61</v>
      </c>
      <c r="H18" s="6">
        <f t="shared" si="1"/>
        <v>2592000</v>
      </c>
    </row>
    <row r="19" spans="1:8" x14ac:dyDescent="0.15">
      <c r="A19" s="6">
        <f t="shared" si="5"/>
        <v>15</v>
      </c>
      <c r="B19" s="6">
        <v>15</v>
      </c>
      <c r="C19" s="5" t="s">
        <v>91</v>
      </c>
      <c r="D19" s="5" t="s">
        <v>61</v>
      </c>
      <c r="E19" s="6" t="s">
        <v>94</v>
      </c>
      <c r="F19" s="6" t="s">
        <v>95</v>
      </c>
      <c r="G19" s="6" t="s">
        <v>61</v>
      </c>
      <c r="H19" s="6">
        <f t="shared" si="1"/>
        <v>2592000</v>
      </c>
    </row>
    <row r="20" spans="1:8" x14ac:dyDescent="0.15">
      <c r="A20" s="6">
        <f t="shared" ref="A20" si="6">B20</f>
        <v>16</v>
      </c>
      <c r="B20" s="6">
        <v>16</v>
      </c>
      <c r="C20" s="5" t="s">
        <v>96</v>
      </c>
      <c r="D20" s="5" t="s">
        <v>61</v>
      </c>
      <c r="E20" s="6" t="s">
        <v>97</v>
      </c>
      <c r="F20" s="6" t="s">
        <v>98</v>
      </c>
      <c r="G20" s="6" t="s">
        <v>61</v>
      </c>
      <c r="H20" s="6">
        <f t="shared" si="1"/>
        <v>2592000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J22" sqref="J22"/>
    </sheetView>
  </sheetViews>
  <sheetFormatPr defaultColWidth="9" defaultRowHeight="13.5" x14ac:dyDescent="0.15"/>
  <cols>
    <col min="1" max="3" width="9" style="1"/>
    <col min="4" max="4" width="23.375" style="1" customWidth="1"/>
    <col min="5" max="5" width="8.375" style="1" customWidth="1"/>
    <col min="6" max="6" width="9.5" style="1" bestFit="1" customWidth="1"/>
    <col min="7" max="7" width="9" style="1"/>
    <col min="8" max="8" width="16" style="1" customWidth="1"/>
    <col min="9" max="9" width="9" style="1"/>
    <col min="10" max="10" width="28.25" style="1" customWidth="1"/>
    <col min="11" max="12" width="9" style="1"/>
    <col min="13" max="13" width="10.625" style="1" customWidth="1"/>
    <col min="14" max="14" width="10.375" style="1" customWidth="1"/>
    <col min="15" max="15" width="9" style="1"/>
    <col min="16" max="16" width="10.625" style="1" customWidth="1"/>
    <col min="17" max="24" width="9" style="1"/>
    <col min="25" max="25" width="13.75" style="1" customWidth="1"/>
    <col min="26" max="26" width="16" style="1" customWidth="1"/>
    <col min="27" max="29" width="9" style="1"/>
    <col min="30" max="30" width="14.875" style="1" customWidth="1"/>
    <col min="31" max="16384" width="9" style="1"/>
  </cols>
  <sheetData>
    <row r="1" spans="1:10" ht="13.5" customHeight="1" x14ac:dyDescent="0.15">
      <c r="A1" s="1" t="s">
        <v>67</v>
      </c>
      <c r="B1" s="1" t="s">
        <v>68</v>
      </c>
      <c r="C1" s="1" t="s">
        <v>69</v>
      </c>
    </row>
    <row r="2" spans="1:10" ht="13.5" customHeight="1" x14ac:dyDescent="0.15">
      <c r="A2" s="1" t="s">
        <v>70</v>
      </c>
      <c r="B2" s="1" t="s">
        <v>71</v>
      </c>
    </row>
    <row r="3" spans="1:10" x14ac:dyDescent="0.15">
      <c r="A3" s="1" t="s">
        <v>72</v>
      </c>
    </row>
    <row r="4" spans="1:10" x14ac:dyDescent="0.15">
      <c r="A4" s="1" t="s">
        <v>73</v>
      </c>
    </row>
    <row r="7" spans="1:10" x14ac:dyDescent="0.15">
      <c r="D7" s="1" t="s">
        <v>74</v>
      </c>
      <c r="E7" s="1" t="s">
        <v>75</v>
      </c>
      <c r="F7" s="1" t="s">
        <v>76</v>
      </c>
      <c r="J7" s="4" t="str">
        <f>$A$1&amp;_xlfn.TEXTJOIN($C$1,1,J8)&amp;$A$2</f>
        <v>[{"ItemId":10001,"Num":10}]</v>
      </c>
    </row>
    <row r="8" spans="1:10" x14ac:dyDescent="0.15">
      <c r="D8" s="2" t="s">
        <v>77</v>
      </c>
      <c r="E8" s="1">
        <f>_xlfn.XLOOKUP(D8,[1]配置!$D$5:$D$10000,[1]配置!$B$5:$B$10000)</f>
        <v>10001</v>
      </c>
      <c r="F8" s="1">
        <v>10</v>
      </c>
      <c r="H8" s="1" t="str">
        <f>IF(E8="","",$B$2&amp;E$7&amp;$B$2&amp;$B$1&amp;E8)</f>
        <v>"ItemId":10001</v>
      </c>
      <c r="I8" s="1" t="str">
        <f>IF(F8="","",$B$2&amp;F$7&amp;$B$2&amp;$B$1&amp;F8)</f>
        <v>"Num":10</v>
      </c>
      <c r="J8" s="1" t="str">
        <f>IF(H8="","",$A$3&amp;_xlfn.TEXTJOIN($C$1,1,H8:I8)&amp;$A$4)</f>
        <v>{"ItemId":10001,"Num":10}</v>
      </c>
    </row>
    <row r="10" spans="1:10" x14ac:dyDescent="0.15">
      <c r="D10" s="1" t="s">
        <v>74</v>
      </c>
      <c r="E10" s="1" t="s">
        <v>75</v>
      </c>
      <c r="F10" s="1" t="s">
        <v>76</v>
      </c>
      <c r="J10" s="4" t="str">
        <f>$A$1&amp;_xlfn.TEXTJOIN($C$1,1,J11)&amp;$A$2</f>
        <v>[{"ItemId":10001,"Num":5}]</v>
      </c>
    </row>
    <row r="11" spans="1:10" x14ac:dyDescent="0.15">
      <c r="D11" s="2" t="s">
        <v>77</v>
      </c>
      <c r="E11" s="1">
        <f>_xlfn.XLOOKUP(D11,[1]配置!$D$5:$D$10000,[1]配置!$B$5:$B$10000)</f>
        <v>10001</v>
      </c>
      <c r="F11" s="1">
        <v>5</v>
      </c>
      <c r="H11" s="1" t="str">
        <f>IF(E11="","",$B$2&amp;E$7&amp;$B$2&amp;$B$1&amp;E11)</f>
        <v>"ItemId":10001</v>
      </c>
      <c r="I11" s="1" t="str">
        <f>IF(F11="","",$B$2&amp;F$7&amp;$B$2&amp;$B$1&amp;F11)</f>
        <v>"Num":5</v>
      </c>
      <c r="J11" s="1" t="str">
        <f>IF(H11="","",$A$3&amp;_xlfn.TEXTJOIN($C$1,1,H11:I11)&amp;$A$4)</f>
        <v>{"ItemId":10001,"Num":5}</v>
      </c>
    </row>
    <row r="14" spans="1:10" x14ac:dyDescent="0.15">
      <c r="D14" s="1" t="s">
        <v>78</v>
      </c>
      <c r="E14" s="1" t="s">
        <v>75</v>
      </c>
      <c r="F14" s="1" t="s">
        <v>76</v>
      </c>
      <c r="J14" s="4" t="str">
        <f>$A$1&amp;_xlfn.TEXTJOIN($C$1,1,J15:J20)&amp;$A$2</f>
        <v>[{"ItemId":10001,"Num":2},{"ItemId":20001,"Num":40},{"ItemId":30005,"Num":30},{"ItemId":60011,"Num":2},{"ItemId":50004,"Num":5000}]</v>
      </c>
    </row>
    <row r="15" spans="1:10" x14ac:dyDescent="0.15">
      <c r="D15" s="2" t="s">
        <v>77</v>
      </c>
      <c r="E15" s="1">
        <f>_xlfn.XLOOKUP(D15,[1]配置!$D$5:$D$10000,[1]配置!$B$5:$B$10000)</f>
        <v>10001</v>
      </c>
      <c r="F15" s="1">
        <v>2</v>
      </c>
      <c r="H15" s="1" t="str">
        <f t="shared" ref="H15:I19" si="0">IF(E15="","",$B$2&amp;E$7&amp;$B$2&amp;$B$1&amp;E15)</f>
        <v>"ItemId":10001</v>
      </c>
      <c r="I15" s="1" t="str">
        <f t="shared" si="0"/>
        <v>"Num":2</v>
      </c>
      <c r="J15" s="1" t="str">
        <f>IF(H15="","",$A$3&amp;_xlfn.TEXTJOIN($C$1,1,H15:I15)&amp;$A$4)</f>
        <v>{"ItemId":10001,"Num":2}</v>
      </c>
    </row>
    <row r="16" spans="1:10" x14ac:dyDescent="0.15">
      <c r="D16" s="3" t="s">
        <v>79</v>
      </c>
      <c r="E16" s="1">
        <f>_xlfn.XLOOKUP(D16,[1]配置!$D$5:$D$10000,[1]配置!$B$5:$B$10000)</f>
        <v>20001</v>
      </c>
      <c r="F16" s="1">
        <v>40</v>
      </c>
      <c r="H16" s="1" t="str">
        <f t="shared" si="0"/>
        <v>"ItemId":20001</v>
      </c>
      <c r="I16" s="1" t="str">
        <f t="shared" si="0"/>
        <v>"Num":40</v>
      </c>
      <c r="J16" s="1" t="str">
        <f>IF(H16="","",$A$3&amp;_xlfn.TEXTJOIN($C$1,1,H16:I16)&amp;$A$4)</f>
        <v>{"ItemId":20001,"Num":40}</v>
      </c>
    </row>
    <row r="17" spans="4:10" x14ac:dyDescent="0.15">
      <c r="D17" s="3" t="s">
        <v>80</v>
      </c>
      <c r="E17" s="1">
        <f>_xlfn.XLOOKUP(D17,[1]配置!$D$5:$D$10000,[1]配置!$B$5:$B$10000)</f>
        <v>30005</v>
      </c>
      <c r="F17" s="1">
        <v>30</v>
      </c>
      <c r="H17" s="1" t="str">
        <f t="shared" si="0"/>
        <v>"ItemId":30005</v>
      </c>
      <c r="I17" s="1" t="str">
        <f t="shared" si="0"/>
        <v>"Num":30</v>
      </c>
      <c r="J17" s="1" t="str">
        <f>IF(H17="","",$A$3&amp;_xlfn.TEXTJOIN($C$1,1,H17:I17)&amp;$A$4)</f>
        <v>{"ItemId":30005,"Num":30}</v>
      </c>
    </row>
    <row r="18" spans="4:10" x14ac:dyDescent="0.15">
      <c r="D18" s="3" t="s">
        <v>81</v>
      </c>
      <c r="E18" s="1">
        <f>_xlfn.XLOOKUP(D18,[1]配置!$D$5:$D$10000,[1]配置!$B$5:$B$10000)</f>
        <v>60011</v>
      </c>
      <c r="F18" s="1">
        <v>2</v>
      </c>
      <c r="H18" s="1" t="str">
        <f t="shared" si="0"/>
        <v>"ItemId":60011</v>
      </c>
      <c r="I18" s="1" t="str">
        <f t="shared" si="0"/>
        <v>"Num":2</v>
      </c>
      <c r="J18" s="1" t="str">
        <f>IF(H18="","",$A$3&amp;_xlfn.TEXTJOIN($C$1,1,H18:I18)&amp;$A$4)</f>
        <v>{"ItemId":60011,"Num":2}</v>
      </c>
    </row>
    <row r="19" spans="4:10" x14ac:dyDescent="0.15">
      <c r="D19" s="12" t="s">
        <v>99</v>
      </c>
      <c r="E19" s="1">
        <f>_xlfn.XLOOKUP(D19,[1]配置!$D$5:$D$10000,[1]配置!$B$5:$B$10000)</f>
        <v>50004</v>
      </c>
      <c r="F19" s="13">
        <v>5000</v>
      </c>
      <c r="H19" s="1" t="str">
        <f t="shared" si="0"/>
        <v>"ItemId":50004</v>
      </c>
      <c r="I19" s="1" t="str">
        <f t="shared" si="0"/>
        <v>"Num":5000</v>
      </c>
      <c r="J19" s="1" t="str">
        <f>IF(H19="","",$A$3&amp;_xlfn.TEXTJOIN($C$1,1,H19:I19)&amp;$A$4)</f>
        <v>{"ItemId":50004,"Num":5000}</v>
      </c>
    </row>
    <row r="22" spans="4:10" x14ac:dyDescent="0.15">
      <c r="D22" s="1" t="s">
        <v>82</v>
      </c>
      <c r="E22" s="1" t="s">
        <v>75</v>
      </c>
      <c r="F22" s="1" t="s">
        <v>76</v>
      </c>
      <c r="J22" s="4" t="str">
        <f>$A$1&amp;_xlfn.TEXTJOIN($C$1,1,J23:J25)&amp;$A$2</f>
        <v>[{"ItemId":50002,"Num":300}]</v>
      </c>
    </row>
    <row r="23" spans="4:10" x14ac:dyDescent="0.15">
      <c r="D23" s="2" t="s">
        <v>83</v>
      </c>
      <c r="E23" s="1">
        <f>_xlfn.XLOOKUP(D23,[1]配置!$D$5:$D$10000,[1]配置!$B$5:$B$10000)</f>
        <v>50002</v>
      </c>
      <c r="F23" s="1">
        <v>300</v>
      </c>
      <c r="H23" s="1" t="str">
        <f>IF(E23="","",$B$2&amp;E$7&amp;$B$2&amp;$B$1&amp;E23)</f>
        <v>"ItemId":50002</v>
      </c>
      <c r="I23" s="1" t="str">
        <f>IF(F23="","",$B$2&amp;F$7&amp;$B$2&amp;$B$1&amp;F23)</f>
        <v>"Num":300</v>
      </c>
      <c r="J23" s="1" t="str">
        <f>IF(H23="","",$A$3&amp;_xlfn.TEXTJOIN($C$1,1,H23:I23)&amp;$A$4)</f>
        <v>{"ItemId":50002,"Num":300}</v>
      </c>
    </row>
    <row r="28" spans="4:10" x14ac:dyDescent="0.15">
      <c r="D28" s="1" t="s">
        <v>31</v>
      </c>
      <c r="E28" s="1" t="s">
        <v>75</v>
      </c>
      <c r="F28" s="1" t="s">
        <v>76</v>
      </c>
      <c r="J28" s="4" t="str">
        <f>$A$1&amp;_xlfn.TEXTJOIN($C$1,1,J29:J31)&amp;$A$2</f>
        <v>[{"ItemId":50002,"Num":1000},{"ItemId":10001,"Num":10}]</v>
      </c>
    </row>
    <row r="29" spans="4:10" x14ac:dyDescent="0.15">
      <c r="D29" s="2" t="s">
        <v>83</v>
      </c>
      <c r="E29" s="1">
        <f>_xlfn.XLOOKUP(D29,[1]配置!$D$5:$D$10000,[1]配置!$B$5:$B$10000)</f>
        <v>50002</v>
      </c>
      <c r="F29" s="1">
        <v>1000</v>
      </c>
      <c r="H29" s="1" t="str">
        <f>IF(E29="","",$B$2&amp;E$7&amp;$B$2&amp;$B$1&amp;E29)</f>
        <v>"ItemId":50002</v>
      </c>
      <c r="I29" s="1" t="str">
        <f>IF(F29="","",$B$2&amp;F$7&amp;$B$2&amp;$B$1&amp;F29)</f>
        <v>"Num":1000</v>
      </c>
      <c r="J29" s="1" t="str">
        <f>IF(H29="","",$A$3&amp;_xlfn.TEXTJOIN($C$1,1,H29:I29)&amp;$A$4)</f>
        <v>{"ItemId":50002,"Num":1000}</v>
      </c>
    </row>
    <row r="30" spans="4:10" x14ac:dyDescent="0.15">
      <c r="D30" s="2" t="s">
        <v>77</v>
      </c>
      <c r="E30" s="1">
        <f>_xlfn.XLOOKUP(D30,[1]配置!$D$5:$D$10000,[1]配置!$B$5:$B$10000)</f>
        <v>10001</v>
      </c>
      <c r="F30" s="1">
        <v>10</v>
      </c>
      <c r="H30" s="1" t="str">
        <f>IF(E30="","",$B$2&amp;E$7&amp;$B$2&amp;$B$1&amp;E30)</f>
        <v>"ItemId":10001</v>
      </c>
      <c r="I30" s="1" t="str">
        <f>IF(F30="","",$B$2&amp;F$7&amp;$B$2&amp;$B$1&amp;F30)</f>
        <v>"Num":10</v>
      </c>
      <c r="J30" s="1" t="str">
        <f>IF(H30="","",$A$3&amp;_xlfn.TEXTJOIN($C$1,1,H30:I30)&amp;$A$4)</f>
        <v>{"ItemId":10001,"Num":10}</v>
      </c>
    </row>
  </sheetData>
  <phoneticPr fontId="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2025-05-06T10:46:22Z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