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62997A97-3112-4A54-AB27-805C60A96875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/>
  <c r="A15" i="1"/>
  <c r="A16" i="1"/>
  <c r="A12" i="1"/>
  <c r="D12" i="1"/>
  <c r="E12" i="1"/>
  <c r="D13" i="1"/>
  <c r="E13" i="1"/>
  <c r="D14" i="1"/>
  <c r="E14" i="1"/>
  <c r="D15" i="1"/>
  <c r="E15" i="1"/>
  <c r="D16" i="1"/>
  <c r="E16" i="1"/>
  <c r="D7" i="1" l="1"/>
  <c r="D8" i="1"/>
  <c r="D9" i="1"/>
  <c r="D10" i="1"/>
  <c r="D6" i="1"/>
  <c r="M10" i="2"/>
  <c r="M11" i="2"/>
  <c r="M12" i="2"/>
  <c r="M13" i="2"/>
  <c r="M9" i="2"/>
  <c r="K10" i="2"/>
  <c r="K11" i="2"/>
  <c r="K12" i="2"/>
  <c r="K13" i="2"/>
  <c r="K9" i="2"/>
  <c r="J10" i="2"/>
  <c r="L10" i="2" s="1"/>
  <c r="N10" i="2" s="1"/>
  <c r="O10" i="2" s="1"/>
  <c r="E7" i="1" s="1"/>
  <c r="J11" i="2"/>
  <c r="L11" i="2" s="1"/>
  <c r="N11" i="2" s="1"/>
  <c r="O11" i="2" s="1"/>
  <c r="E8" i="1" s="1"/>
  <c r="J12" i="2"/>
  <c r="L12" i="2" s="1"/>
  <c r="N12" i="2" s="1"/>
  <c r="O12" i="2" s="1"/>
  <c r="E9" i="1" s="1"/>
  <c r="J13" i="2"/>
  <c r="L13" i="2" s="1"/>
  <c r="N13" i="2" s="1"/>
  <c r="O13" i="2" s="1"/>
  <c r="E10" i="1" s="1"/>
  <c r="J9" i="2"/>
  <c r="L9" i="2" s="1"/>
  <c r="N9" i="2" s="1"/>
  <c r="O9" i="2" s="1"/>
  <c r="E6" i="1" s="1"/>
  <c r="H13" i="2" l="1"/>
  <c r="H12" i="2"/>
  <c r="H11" i="2"/>
  <c r="H10" i="2"/>
  <c r="H9" i="2"/>
  <c r="A7" i="1" l="1"/>
  <c r="A8" i="1"/>
  <c r="A9" i="1"/>
  <c r="A10" i="1"/>
  <c r="A6" i="1"/>
</calcChain>
</file>

<file path=xl/sharedStrings.xml><?xml version="1.0" encoding="utf-8"?>
<sst xmlns="http://schemas.openxmlformats.org/spreadsheetml/2006/main" count="41" uniqueCount="35">
  <si>
    <t>Id</t>
  </si>
  <si>
    <t>int</t>
  </si>
  <si>
    <t>主键</t>
  </si>
  <si>
    <t>//序号</t>
  </si>
  <si>
    <t>[</t>
  </si>
  <si>
    <t>:</t>
  </si>
  <si>
    <t>,</t>
  </si>
  <si>
    <t>]</t>
  </si>
  <si>
    <t>"</t>
  </si>
  <si>
    <t>{</t>
  </si>
  <si>
    <t>}</t>
  </si>
  <si>
    <t>Reward</t>
    <phoneticPr fontId="2" type="noConversion"/>
  </si>
  <si>
    <t>list[string]</t>
    <phoneticPr fontId="2" type="noConversion"/>
  </si>
  <si>
    <t>奖励</t>
    <phoneticPr fontId="2" type="noConversion"/>
  </si>
  <si>
    <t>Exp</t>
    <phoneticPr fontId="2" type="noConversion"/>
  </si>
  <si>
    <t>经验数量</t>
    <phoneticPr fontId="2" type="noConversion"/>
  </si>
  <si>
    <t>RewardId</t>
    <phoneticPr fontId="2" type="noConversion"/>
  </si>
  <si>
    <t>int</t>
    <phoneticPr fontId="2" type="noConversion"/>
  </si>
  <si>
    <t>奖励ID</t>
    <phoneticPr fontId="2" type="noConversion"/>
  </si>
  <si>
    <t>奖励Id</t>
    <phoneticPr fontId="2" type="noConversion"/>
  </si>
  <si>
    <t>序号</t>
  </si>
  <si>
    <t>经验值</t>
    <phoneticPr fontId="2" type="noConversion"/>
  </si>
  <si>
    <t>道具</t>
  </si>
  <si>
    <t>数量</t>
  </si>
  <si>
    <t>价值</t>
  </si>
  <si>
    <t>机油</t>
  </si>
  <si>
    <t>改装手册</t>
  </si>
  <si>
    <t>钻石</t>
  </si>
  <si>
    <t>ItemId</t>
    <phoneticPr fontId="2" type="noConversion"/>
  </si>
  <si>
    <t>Num</t>
    <phoneticPr fontId="2" type="noConversion"/>
  </si>
  <si>
    <t>RewardType</t>
    <phoneticPr fontId="2" type="noConversion"/>
  </si>
  <si>
    <t>奖励类型</t>
    <phoneticPr fontId="2" type="noConversion"/>
  </si>
  <si>
    <t>//每日任务</t>
    <phoneticPr fontId="2" type="noConversion"/>
  </si>
  <si>
    <t>//每周任务</t>
    <phoneticPr fontId="2" type="noConversion"/>
  </si>
  <si>
    <t>1 每日
2 每周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</si>
</sst>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#,##0_ 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0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/>
        </row>
        <row r="740">
          <cell r="B740">
            <v>140002</v>
          </cell>
          <cell r="D740"/>
        </row>
        <row r="741">
          <cell r="B741">
            <v>140003</v>
          </cell>
          <cell r="D741"/>
        </row>
        <row r="742">
          <cell r="B742">
            <v>140004</v>
          </cell>
          <cell r="D742"/>
        </row>
        <row r="743">
          <cell r="B743">
            <v>140101</v>
          </cell>
          <cell r="D743" t="str">
            <v>钢铁拓荒（噜噜）</v>
          </cell>
        </row>
        <row r="744">
          <cell r="B744">
            <v>140102</v>
          </cell>
          <cell r="D744"/>
        </row>
        <row r="745">
          <cell r="B745">
            <v>140103</v>
          </cell>
          <cell r="D745" t="str">
            <v>迅影甲虫</v>
          </cell>
        </row>
        <row r="746">
          <cell r="B746">
            <v>140104</v>
          </cell>
          <cell r="D746" t="str">
            <v>战争钻机(狮子)</v>
          </cell>
        </row>
        <row r="747">
          <cell r="B747">
            <v>140105</v>
          </cell>
          <cell r="D747"/>
        </row>
        <row r="748">
          <cell r="B748">
            <v>140106</v>
          </cell>
          <cell r="D748" t="str">
            <v>爆燃热火(米瑞尔)</v>
          </cell>
        </row>
        <row r="749">
          <cell r="B749">
            <v>140107</v>
          </cell>
          <cell r="D749"/>
        </row>
        <row r="750">
          <cell r="B750">
            <v>140108</v>
          </cell>
          <cell r="D750" t="str">
            <v>蓝冰毒师（卢修斯）</v>
          </cell>
        </row>
        <row r="751">
          <cell r="B751">
            <v>140109</v>
          </cell>
          <cell r="D751"/>
        </row>
        <row r="752">
          <cell r="B752">
            <v>140110</v>
          </cell>
          <cell r="D752"/>
        </row>
        <row r="753">
          <cell r="B753">
            <v>140111</v>
          </cell>
          <cell r="D753"/>
        </row>
        <row r="754">
          <cell r="B754">
            <v>140112</v>
          </cell>
          <cell r="D754"/>
        </row>
        <row r="755">
          <cell r="B755">
            <v>140113</v>
          </cell>
          <cell r="D755" t="str">
            <v>赛博猛禽</v>
          </cell>
        </row>
        <row r="756">
          <cell r="B756">
            <v>140114</v>
          </cell>
          <cell r="D756"/>
        </row>
        <row r="757">
          <cell r="B757">
            <v>140115</v>
          </cell>
          <cell r="D757" t="str">
            <v>荒漠保镖</v>
          </cell>
        </row>
        <row r="758">
          <cell r="B758">
            <v>140116</v>
          </cell>
          <cell r="D758" t="str">
            <v>地狱拉面车</v>
          </cell>
        </row>
        <row r="759">
          <cell r="B759">
            <v>141001</v>
          </cell>
          <cell r="D759" t="str">
            <v>暗影黑客（阿薰和蒙蒙）</v>
          </cell>
        </row>
        <row r="760">
          <cell r="B760">
            <v>141002</v>
          </cell>
          <cell r="D760"/>
        </row>
        <row r="761">
          <cell r="B761">
            <v>141003</v>
          </cell>
          <cell r="D761" t="str">
            <v>变色龙突击队(卡卡)</v>
          </cell>
        </row>
        <row r="762">
          <cell r="B762">
            <v>141004</v>
          </cell>
          <cell r="D762"/>
        </row>
        <row r="763">
          <cell r="B763">
            <v>141005</v>
          </cell>
          <cell r="D763"/>
        </row>
        <row r="764">
          <cell r="B764">
            <v>141006</v>
          </cell>
          <cell r="D764" t="str">
            <v>摇滚狂飙(雪女)</v>
          </cell>
        </row>
        <row r="765">
          <cell r="B765">
            <v>141007</v>
          </cell>
          <cell r="D765"/>
        </row>
        <row r="766">
          <cell r="B766">
            <v>141008</v>
          </cell>
          <cell r="D766"/>
        </row>
        <row r="767">
          <cell r="B767">
            <v>141009</v>
          </cell>
          <cell r="D767" t="str">
            <v>野牛征服者</v>
          </cell>
        </row>
        <row r="768">
          <cell r="B768">
            <v>141010</v>
          </cell>
          <cell r="D768"/>
        </row>
        <row r="769">
          <cell r="B769">
            <v>141011</v>
          </cell>
          <cell r="D769"/>
        </row>
        <row r="770">
          <cell r="B770">
            <v>141012</v>
          </cell>
          <cell r="D770"/>
        </row>
        <row r="771">
          <cell r="B771">
            <v>141013</v>
          </cell>
          <cell r="D771"/>
        </row>
        <row r="772">
          <cell r="B772">
            <v>141014</v>
          </cell>
          <cell r="D772"/>
        </row>
        <row r="773">
          <cell r="B773">
            <v>141015</v>
          </cell>
          <cell r="D773" t="str">
            <v>星际叛军（维珀里安）</v>
          </cell>
        </row>
        <row r="774">
          <cell r="B774">
            <v>141016</v>
          </cell>
          <cell r="D774"/>
        </row>
        <row r="775">
          <cell r="B775">
            <v>141017</v>
          </cell>
          <cell r="D775"/>
        </row>
        <row r="776">
          <cell r="B776">
            <v>141018</v>
          </cell>
          <cell r="D776" t="str">
            <v>幻影86</v>
          </cell>
        </row>
        <row r="777">
          <cell r="B777">
            <v>141019</v>
          </cell>
          <cell r="D777" t="str">
            <v>撼地者</v>
          </cell>
        </row>
        <row r="778">
          <cell r="B778">
            <v>141020</v>
          </cell>
          <cell r="D778"/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60001</v>
          </cell>
          <cell r="D793" t="str">
            <v>钞票（1秒）</v>
          </cell>
        </row>
        <row r="794">
          <cell r="B794">
            <v>60002</v>
          </cell>
          <cell r="D794" t="str">
            <v>改装手册（1秒）</v>
          </cell>
        </row>
        <row r="795">
          <cell r="B795">
            <v>60003</v>
          </cell>
          <cell r="D795" t="str">
            <v>机油（1秒）</v>
          </cell>
        </row>
        <row r="796">
          <cell r="B796">
            <v>60011</v>
          </cell>
          <cell r="D796" t="str">
            <v>钞票箱（2小时）</v>
          </cell>
        </row>
        <row r="797">
          <cell r="B797">
            <v>60012</v>
          </cell>
          <cell r="D797" t="str">
            <v>改装手册箱（2小时）</v>
          </cell>
        </row>
        <row r="798">
          <cell r="B798">
            <v>60013</v>
          </cell>
          <cell r="D798" t="str">
            <v>机油箱（2小时）</v>
          </cell>
        </row>
        <row r="799">
          <cell r="B799">
            <v>60021</v>
          </cell>
          <cell r="D799" t="str">
            <v>钞票箱（8小时）</v>
          </cell>
        </row>
        <row r="800">
          <cell r="B800">
            <v>60022</v>
          </cell>
          <cell r="D800" t="str">
            <v>改装手册箱（8小时）</v>
          </cell>
        </row>
        <row r="801">
          <cell r="B801">
            <v>60023</v>
          </cell>
          <cell r="D801" t="str">
            <v>机油箱（8小时）</v>
          </cell>
        </row>
        <row r="802">
          <cell r="B802">
            <v>60031</v>
          </cell>
          <cell r="D802" t="str">
            <v>钞票箱（24小时）</v>
          </cell>
        </row>
        <row r="803">
          <cell r="B803">
            <v>60032</v>
          </cell>
          <cell r="D803" t="str">
            <v>改装手册箱（24小时）</v>
          </cell>
        </row>
        <row r="804">
          <cell r="B804">
            <v>60033</v>
          </cell>
          <cell r="D804" t="str">
            <v>机油箱（24小时）</v>
          </cell>
        </row>
        <row r="805">
          <cell r="B805">
            <v>60041</v>
          </cell>
          <cell r="D805" t="str">
            <v>钞票箱（3天）</v>
          </cell>
        </row>
        <row r="806">
          <cell r="B806">
            <v>60042</v>
          </cell>
          <cell r="D806" t="str">
            <v>改装手册箱（3天）</v>
          </cell>
        </row>
        <row r="807">
          <cell r="B807">
            <v>60043</v>
          </cell>
          <cell r="D807" t="str">
            <v>机油箱（3天）</v>
          </cell>
        </row>
        <row r="808">
          <cell r="B808">
            <v>60101</v>
          </cell>
          <cell r="D808" t="str">
            <v>史诗级英雄自选宝箱</v>
          </cell>
        </row>
        <row r="809">
          <cell r="B809">
            <v>60102</v>
          </cell>
          <cell r="D809" t="str">
            <v>精英级英雄自选宝箱</v>
          </cell>
        </row>
        <row r="810">
          <cell r="B810">
            <v>60103</v>
          </cell>
          <cell r="D810" t="str">
            <v>招募自选宝箱</v>
          </cell>
        </row>
        <row r="811">
          <cell r="B811">
            <v>60104</v>
          </cell>
          <cell r="D811" t="str">
            <v>资源自选宝箱</v>
          </cell>
        </row>
        <row r="812">
          <cell r="B812">
            <v>60601</v>
          </cell>
          <cell r="D812" t="str">
            <v>稀有装备宝箱</v>
          </cell>
        </row>
        <row r="813">
          <cell r="B813">
            <v>60602</v>
          </cell>
          <cell r="D813" t="str">
            <v>稀有+装备宝箱</v>
          </cell>
        </row>
        <row r="814">
          <cell r="B814">
            <v>60603</v>
          </cell>
          <cell r="D814" t="str">
            <v>精英装备宝箱</v>
          </cell>
        </row>
        <row r="815">
          <cell r="B815">
            <v>60604</v>
          </cell>
          <cell r="D815" t="str">
            <v>精英+装备宝箱</v>
          </cell>
        </row>
        <row r="816">
          <cell r="B816">
            <v>60605</v>
          </cell>
          <cell r="D816" t="str">
            <v>史诗装备宝箱</v>
          </cell>
        </row>
        <row r="817">
          <cell r="B817">
            <v>60606</v>
          </cell>
          <cell r="D817" t="str">
            <v>史诗+装备宝箱</v>
          </cell>
        </row>
        <row r="818">
          <cell r="B818">
            <v>60607</v>
          </cell>
          <cell r="D818" t="str">
            <v>传说装备宝箱</v>
          </cell>
        </row>
        <row r="819">
          <cell r="B819">
            <v>60608</v>
          </cell>
          <cell r="D819" t="str">
            <v>传说+装备宝箱</v>
          </cell>
        </row>
        <row r="820">
          <cell r="B820">
            <v>60609</v>
          </cell>
          <cell r="D820" t="str">
            <v>神话装备宝箱</v>
          </cell>
        </row>
        <row r="821">
          <cell r="B821">
            <v>60610</v>
          </cell>
          <cell r="D821" t="str">
            <v>神话+装备宝箱</v>
          </cell>
        </row>
        <row r="822">
          <cell r="B822">
            <v>60611</v>
          </cell>
          <cell r="D822" t="str">
            <v>巅峰装备宝箱</v>
          </cell>
        </row>
        <row r="823">
          <cell r="B823">
            <v>60612</v>
          </cell>
          <cell r="D823" t="str">
            <v>巅峰+装备宝箱</v>
          </cell>
        </row>
        <row r="824">
          <cell r="B824">
            <v>70001</v>
          </cell>
          <cell r="D824" t="str">
            <v>静海凝晶</v>
          </cell>
        </row>
        <row r="825">
          <cell r="B825">
            <v>70002</v>
          </cell>
          <cell r="D825" t="str">
            <v>流金凝晶</v>
          </cell>
        </row>
        <row r="826">
          <cell r="B826">
            <v>70003</v>
          </cell>
          <cell r="D826" t="str">
            <v>落日凝晶</v>
          </cell>
        </row>
        <row r="827">
          <cell r="B827">
            <v>70101</v>
          </cell>
          <cell r="D827" t="str">
            <v>流金凝晶（碎片）</v>
          </cell>
        </row>
        <row r="828">
          <cell r="B828">
            <v>80001</v>
          </cell>
          <cell r="D828" t="str">
            <v>战令积分</v>
          </cell>
        </row>
        <row r="829">
          <cell r="B829">
            <v>80002</v>
          </cell>
          <cell r="D829" t="str">
            <v>复活药水</v>
          </cell>
        </row>
        <row r="830">
          <cell r="B830">
            <v>90001</v>
          </cell>
          <cell r="D830" t="str">
            <v>竞技场门票</v>
          </cell>
        </row>
        <row r="831">
          <cell r="B831">
            <v>100001</v>
          </cell>
          <cell r="D831" t="str">
            <v>头像T4</v>
          </cell>
        </row>
        <row r="832">
          <cell r="B832">
            <v>100002</v>
          </cell>
          <cell r="D832" t="str">
            <v>头像T3</v>
          </cell>
        </row>
        <row r="833">
          <cell r="B833">
            <v>100003</v>
          </cell>
          <cell r="D833" t="str">
            <v>头像T2</v>
          </cell>
        </row>
        <row r="834">
          <cell r="B834">
            <v>100004</v>
          </cell>
          <cell r="D834" t="str">
            <v>头像T1</v>
          </cell>
        </row>
        <row r="835">
          <cell r="B835">
            <v>100005</v>
          </cell>
          <cell r="D835" t="str">
            <v>头像T0</v>
          </cell>
        </row>
        <row r="836">
          <cell r="B836">
            <v>110001</v>
          </cell>
          <cell r="D836" t="str">
            <v>头像框T4</v>
          </cell>
        </row>
        <row r="837">
          <cell r="B837">
            <v>110002</v>
          </cell>
          <cell r="D837" t="str">
            <v>头像框T3</v>
          </cell>
        </row>
        <row r="838">
          <cell r="B838">
            <v>110003</v>
          </cell>
          <cell r="D838" t="str">
            <v>头像框T2</v>
          </cell>
        </row>
        <row r="839">
          <cell r="B839">
            <v>110004</v>
          </cell>
          <cell r="D839" t="str">
            <v>头像框T1</v>
          </cell>
        </row>
        <row r="840">
          <cell r="B840">
            <v>110005</v>
          </cell>
          <cell r="D840" t="str">
            <v>头像框T0</v>
          </cell>
        </row>
        <row r="841">
          <cell r="B841">
            <v>120001</v>
          </cell>
          <cell r="D841" t="str">
            <v>名片背景T4</v>
          </cell>
        </row>
        <row r="842">
          <cell r="B842">
            <v>120002</v>
          </cell>
          <cell r="D842" t="str">
            <v>名片背景T3</v>
          </cell>
        </row>
        <row r="843">
          <cell r="B843">
            <v>120003</v>
          </cell>
          <cell r="D843" t="str">
            <v>名片背景T2</v>
          </cell>
        </row>
        <row r="844">
          <cell r="B844">
            <v>120004</v>
          </cell>
          <cell r="D844" t="str">
            <v>名片背景T1</v>
          </cell>
        </row>
        <row r="845">
          <cell r="B845">
            <v>120005</v>
          </cell>
          <cell r="D845" t="str">
            <v>名片背景T0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pane xSplit="5" ySplit="4" topLeftCell="F5" activePane="bottomRight" state="frozen"/>
      <selection pane="topRight"/>
      <selection pane="bottomLeft"/>
      <selection pane="bottomRight" activeCell="D4" sqref="D4"/>
    </sheetView>
  </sheetViews>
  <sheetFormatPr defaultColWidth="9" defaultRowHeight="13.5" x14ac:dyDescent="0.15"/>
  <cols>
    <col min="1" max="1" width="9.125" style="3" customWidth="1"/>
    <col min="2" max="2" width="9.5" style="3" bestFit="1" customWidth="1"/>
    <col min="3" max="3" width="11.625" style="3" bestFit="1" customWidth="1"/>
    <col min="4" max="4" width="15.875" style="3" customWidth="1"/>
    <col min="5" max="5" width="33.875" style="3" bestFit="1" customWidth="1"/>
    <col min="6" max="16384" width="9" style="1"/>
  </cols>
  <sheetData>
    <row r="1" spans="1:5" x14ac:dyDescent="0.15">
      <c r="A1" s="2" t="s">
        <v>0</v>
      </c>
      <c r="B1" s="6" t="s">
        <v>16</v>
      </c>
      <c r="C1" s="2" t="s">
        <v>30</v>
      </c>
      <c r="D1" s="6" t="s">
        <v>14</v>
      </c>
      <c r="E1" s="6" t="s">
        <v>11</v>
      </c>
    </row>
    <row r="2" spans="1:5" x14ac:dyDescent="0.15">
      <c r="A2" s="2" t="s">
        <v>1</v>
      </c>
      <c r="B2" s="6" t="s">
        <v>17</v>
      </c>
      <c r="C2" s="2" t="s">
        <v>17</v>
      </c>
      <c r="D2" s="2" t="s">
        <v>1</v>
      </c>
      <c r="E2" s="6" t="s">
        <v>12</v>
      </c>
    </row>
    <row r="3" spans="1:5" x14ac:dyDescent="0.15">
      <c r="A3" s="2" t="s">
        <v>2</v>
      </c>
      <c r="B3" s="6" t="s">
        <v>18</v>
      </c>
      <c r="C3" s="2" t="s">
        <v>31</v>
      </c>
      <c r="D3" s="6" t="s">
        <v>15</v>
      </c>
      <c r="E3" s="6" t="s">
        <v>13</v>
      </c>
    </row>
    <row r="4" spans="1:5" s="4" customFormat="1" ht="246" customHeight="1" x14ac:dyDescent="0.15">
      <c r="A4" s="5" t="s">
        <v>3</v>
      </c>
      <c r="B4" s="7" t="s">
        <v>19</v>
      </c>
      <c r="C4" s="5" t="s">
        <v>34</v>
      </c>
      <c r="D4" s="7" t="s">
        <v>15</v>
      </c>
      <c r="E4" s="7" t="s">
        <v>13</v>
      </c>
    </row>
    <row r="5" spans="1:5" s="17" customFormat="1" x14ac:dyDescent="0.15">
      <c r="A5" s="15" t="s">
        <v>32</v>
      </c>
      <c r="B5" s="16"/>
      <c r="C5" s="15"/>
      <c r="D5" s="16"/>
      <c r="E5" s="16"/>
    </row>
    <row r="6" spans="1:5" x14ac:dyDescent="0.15">
      <c r="A6" s="3">
        <f>B6</f>
        <v>1</v>
      </c>
      <c r="B6" s="3">
        <v>1</v>
      </c>
      <c r="C6" s="3">
        <v>1</v>
      </c>
      <c r="D6" s="3">
        <f>中转!E9</f>
        <v>20</v>
      </c>
      <c r="E6" s="3" t="str">
        <f>中转!O9</f>
        <v>[{"ItemId":50005,"Num":360}]</v>
      </c>
    </row>
    <row r="7" spans="1:5" x14ac:dyDescent="0.15">
      <c r="A7" s="3">
        <f t="shared" ref="A7:A10" si="0">B7</f>
        <v>2</v>
      </c>
      <c r="B7" s="3">
        <v>2</v>
      </c>
      <c r="C7" s="3">
        <v>1</v>
      </c>
      <c r="D7" s="3">
        <f>中转!E10</f>
        <v>40</v>
      </c>
      <c r="E7" s="3" t="str">
        <f>中转!O10</f>
        <v>[{"ItemId":50004,"Num":50000}]</v>
      </c>
    </row>
    <row r="8" spans="1:5" x14ac:dyDescent="0.15">
      <c r="A8" s="3">
        <f t="shared" si="0"/>
        <v>3</v>
      </c>
      <c r="B8" s="3">
        <v>3</v>
      </c>
      <c r="C8" s="3">
        <v>1</v>
      </c>
      <c r="D8" s="3">
        <f>中转!E11</f>
        <v>60</v>
      </c>
      <c r="E8" s="3" t="str">
        <f>中转!O11</f>
        <v>[{"ItemId":50002,"Num":40}]</v>
      </c>
    </row>
    <row r="9" spans="1:5" x14ac:dyDescent="0.15">
      <c r="A9" s="3">
        <f t="shared" si="0"/>
        <v>4</v>
      </c>
      <c r="B9" s="3">
        <v>4</v>
      </c>
      <c r="C9" s="3">
        <v>1</v>
      </c>
      <c r="D9" s="3">
        <f>中转!E12</f>
        <v>80</v>
      </c>
      <c r="E9" s="3" t="str">
        <f>中转!O12</f>
        <v>[{"ItemId":50005,"Num":360}]</v>
      </c>
    </row>
    <row r="10" spans="1:5" x14ac:dyDescent="0.15">
      <c r="A10" s="3">
        <f t="shared" si="0"/>
        <v>5</v>
      </c>
      <c r="B10" s="3">
        <v>5</v>
      </c>
      <c r="C10" s="3">
        <v>1</v>
      </c>
      <c r="D10" s="3">
        <f>中转!E13</f>
        <v>100</v>
      </c>
      <c r="E10" s="3" t="str">
        <f>中转!O13</f>
        <v>[{"ItemId":50002,"Num":200}]</v>
      </c>
    </row>
    <row r="11" spans="1:5" s="17" customFormat="1" x14ac:dyDescent="0.15">
      <c r="A11" s="15" t="s">
        <v>33</v>
      </c>
      <c r="B11" s="16"/>
      <c r="C11" s="15"/>
      <c r="D11" s="16"/>
      <c r="E11" s="16"/>
    </row>
    <row r="12" spans="1:5" x14ac:dyDescent="0.15">
      <c r="A12" s="3" t="str">
        <f>"//"&amp;B12</f>
        <v>//101</v>
      </c>
      <c r="B12" s="3">
        <v>101</v>
      </c>
      <c r="C12" s="3">
        <v>2</v>
      </c>
      <c r="D12" s="3">
        <f>中转!E14</f>
        <v>0</v>
      </c>
      <c r="E12" s="3">
        <f>中转!O14</f>
        <v>0</v>
      </c>
    </row>
    <row r="13" spans="1:5" x14ac:dyDescent="0.15">
      <c r="A13" s="3" t="str">
        <f t="shared" ref="A13:A16" si="1">"//"&amp;B13</f>
        <v>//102</v>
      </c>
      <c r="B13" s="3">
        <v>102</v>
      </c>
      <c r="C13" s="3">
        <v>2</v>
      </c>
      <c r="D13" s="3">
        <f>中转!E15</f>
        <v>0</v>
      </c>
      <c r="E13" s="3">
        <f>中转!O15</f>
        <v>0</v>
      </c>
    </row>
    <row r="14" spans="1:5" x14ac:dyDescent="0.15">
      <c r="A14" s="3" t="str">
        <f t="shared" si="1"/>
        <v>//103</v>
      </c>
      <c r="B14" s="3">
        <v>103</v>
      </c>
      <c r="C14" s="3">
        <v>2</v>
      </c>
      <c r="D14" s="3">
        <f>中转!E16</f>
        <v>0</v>
      </c>
      <c r="E14" s="3">
        <f>中转!O16</f>
        <v>0</v>
      </c>
    </row>
    <row r="15" spans="1:5" x14ac:dyDescent="0.15">
      <c r="A15" s="3" t="str">
        <f t="shared" si="1"/>
        <v>//104</v>
      </c>
      <c r="B15" s="3">
        <v>104</v>
      </c>
      <c r="C15" s="3">
        <v>2</v>
      </c>
      <c r="D15" s="3">
        <f>中转!E17</f>
        <v>0</v>
      </c>
      <c r="E15" s="3">
        <f>中转!O17</f>
        <v>0</v>
      </c>
    </row>
    <row r="16" spans="1:5" x14ac:dyDescent="0.15">
      <c r="A16" s="3" t="str">
        <f t="shared" si="1"/>
        <v>//105</v>
      </c>
      <c r="B16" s="3">
        <v>105</v>
      </c>
      <c r="C16" s="3">
        <v>2</v>
      </c>
      <c r="D16" s="3">
        <f>中转!E18</f>
        <v>0</v>
      </c>
      <c r="E16" s="3">
        <f>中转!O18</f>
        <v>0</v>
      </c>
    </row>
    <row r="18" spans="4:4" x14ac:dyDescent="0.15">
      <c r="D18" s="4"/>
    </row>
    <row r="20" spans="4:4" x14ac:dyDescent="0.15">
      <c r="D20" s="4"/>
    </row>
    <row r="22" spans="4:4" x14ac:dyDescent="0.15">
      <c r="D22" s="4"/>
    </row>
    <row r="24" spans="4:4" x14ac:dyDescent="0.15">
      <c r="D24" s="4"/>
    </row>
    <row r="26" spans="4:4" x14ac:dyDescent="0.15">
      <c r="D26" s="4"/>
    </row>
    <row r="28" spans="4:4" x14ac:dyDescent="0.15">
      <c r="D28" s="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pane xSplit="3" ySplit="4" topLeftCell="D5" activePane="bottomRight" state="frozen"/>
      <selection pane="topRight"/>
      <selection pane="bottomLeft"/>
      <selection pane="bottomRight" activeCell="O10" sqref="O10"/>
    </sheetView>
  </sheetViews>
  <sheetFormatPr defaultColWidth="9" defaultRowHeight="13.5" x14ac:dyDescent="0.15"/>
  <cols>
    <col min="1" max="3" width="7.875" style="1" customWidth="1"/>
    <col min="4" max="4" width="8.125" style="1" customWidth="1"/>
    <col min="5" max="5" width="9" style="1"/>
    <col min="6" max="6" width="10.875" style="1" customWidth="1"/>
    <col min="7" max="8" width="9" style="1"/>
    <col min="9" max="9" width="14.875" style="1" customWidth="1"/>
    <col min="10" max="10" width="10.25" style="1" customWidth="1"/>
    <col min="11" max="11" width="10.375" style="1" customWidth="1"/>
    <col min="12" max="12" width="16.125" style="1" bestFit="1" customWidth="1"/>
    <col min="13" max="13" width="19.375" style="1" customWidth="1"/>
    <col min="14" max="14" width="29.375" style="1" bestFit="1" customWidth="1"/>
    <col min="15" max="15" width="31.625" style="1" bestFit="1" customWidth="1"/>
    <col min="16" max="16" width="21.5" style="1" customWidth="1"/>
    <col min="17" max="17" width="43.75" style="1" customWidth="1"/>
    <col min="18" max="20" width="9" style="1"/>
    <col min="21" max="21" width="16" style="1" customWidth="1"/>
    <col min="22" max="22" width="10.375" style="1" customWidth="1"/>
    <col min="23" max="23" width="29.375" style="1" customWidth="1"/>
    <col min="24" max="24" width="31.5" style="1" customWidth="1"/>
    <col min="25" max="16384" width="9" style="1"/>
  </cols>
  <sheetData>
    <row r="1" spans="1:15" x14ac:dyDescent="0.15">
      <c r="A1" s="1" t="s">
        <v>4</v>
      </c>
      <c r="B1" s="1" t="s">
        <v>5</v>
      </c>
      <c r="C1" s="1" t="s">
        <v>6</v>
      </c>
    </row>
    <row r="2" spans="1:15" x14ac:dyDescent="0.15">
      <c r="A2" s="1" t="s">
        <v>7</v>
      </c>
      <c r="B2" s="1" t="s">
        <v>8</v>
      </c>
    </row>
    <row r="3" spans="1:15" x14ac:dyDescent="0.15">
      <c r="A3" s="1" t="s">
        <v>9</v>
      </c>
    </row>
    <row r="4" spans="1:15" x14ac:dyDescent="0.15">
      <c r="A4" s="1" t="s">
        <v>10</v>
      </c>
    </row>
    <row r="8" spans="1:15" x14ac:dyDescent="0.15">
      <c r="D8" s="6" t="s">
        <v>20</v>
      </c>
      <c r="E8" s="6" t="s">
        <v>21</v>
      </c>
      <c r="F8" s="6" t="s">
        <v>22</v>
      </c>
      <c r="G8" s="6" t="s">
        <v>23</v>
      </c>
      <c r="H8" s="6" t="s">
        <v>24</v>
      </c>
      <c r="J8" s="14" t="s">
        <v>28</v>
      </c>
      <c r="K8" s="14" t="s">
        <v>29</v>
      </c>
    </row>
    <row r="9" spans="1:15" x14ac:dyDescent="0.15">
      <c r="D9" s="8">
        <v>1</v>
      </c>
      <c r="E9" s="8">
        <v>20</v>
      </c>
      <c r="F9" s="9" t="s">
        <v>25</v>
      </c>
      <c r="G9" s="8">
        <v>360</v>
      </c>
      <c r="H9" s="10">
        <f>_xlfn.XLOOKUP(F9,[1]定价!$D$24:$D$1052,[1]定价!$I$24:$I$1052,0)*G9</f>
        <v>0.45</v>
      </c>
      <c r="J9" s="1">
        <f>_xlfn.XLOOKUP($F9,[2]配置!$D:$D,[2]配置!$B:$B)</f>
        <v>50005</v>
      </c>
      <c r="K9" s="1">
        <f>G9</f>
        <v>360</v>
      </c>
      <c r="L9" s="1" t="str">
        <f>$B$2&amp;J$8&amp;$B$2&amp;$B$1&amp;J9</f>
        <v>"ItemId":50005</v>
      </c>
      <c r="M9" s="1" t="str">
        <f>$B$2&amp;K$8&amp;$B$2&amp;$B$1&amp;K9</f>
        <v>"Num":360</v>
      </c>
      <c r="N9" s="1" t="str">
        <f>$A$3&amp;_xlfn.TEXTJOIN($C$1,1,L9:M9)&amp;$A$4</f>
        <v>{"ItemId":50005,"Num":360}</v>
      </c>
      <c r="O9" s="1" t="str">
        <f>$A$1&amp;N9&amp;$A$2</f>
        <v>[{"ItemId":50005,"Num":360}]</v>
      </c>
    </row>
    <row r="10" spans="1:15" x14ac:dyDescent="0.15">
      <c r="D10" s="8">
        <v>2</v>
      </c>
      <c r="E10" s="8">
        <v>40</v>
      </c>
      <c r="F10" s="11" t="s">
        <v>26</v>
      </c>
      <c r="G10" s="12">
        <v>50000</v>
      </c>
      <c r="H10" s="10">
        <f>_xlfn.XLOOKUP(F10,[1]定价!$D$24:$D$1052,[1]定价!$I$24:$I$1052,0)*G10</f>
        <v>0</v>
      </c>
      <c r="J10" s="1">
        <f>_xlfn.XLOOKUP($F10,[2]配置!$D:$D,[2]配置!$B:$B)</f>
        <v>50004</v>
      </c>
      <c r="K10" s="1">
        <f t="shared" ref="K10:K13" si="0">G10</f>
        <v>50000</v>
      </c>
      <c r="L10" s="1" t="str">
        <f t="shared" ref="L10:L13" si="1">$B$2&amp;J$8&amp;$B$2&amp;$B$1&amp;J10</f>
        <v>"ItemId":50004</v>
      </c>
      <c r="M10" s="1" t="str">
        <f t="shared" ref="M10:M13" si="2">$B$2&amp;K$8&amp;$B$2&amp;$B$1&amp;K10</f>
        <v>"Num":50000</v>
      </c>
      <c r="N10" s="1" t="str">
        <f t="shared" ref="N10:N13" si="3">$A$3&amp;_xlfn.TEXTJOIN($C$1,1,L10:M10)&amp;$A$4</f>
        <v>{"ItemId":50004,"Num":50000}</v>
      </c>
      <c r="O10" s="1" t="str">
        <f t="shared" ref="O10:O13" si="4">$A$1&amp;N10&amp;$A$2</f>
        <v>[{"ItemId":50004,"Num":50000}]</v>
      </c>
    </row>
    <row r="11" spans="1:15" x14ac:dyDescent="0.15">
      <c r="D11" s="8">
        <v>3</v>
      </c>
      <c r="E11" s="8">
        <v>60</v>
      </c>
      <c r="F11" s="13" t="s">
        <v>27</v>
      </c>
      <c r="G11" s="8">
        <v>40</v>
      </c>
      <c r="H11" s="10">
        <f>_xlfn.XLOOKUP(F11,[1]定价!$D$24:$D$1052,[1]定价!$I$24:$I$1052,0)*G11</f>
        <v>1</v>
      </c>
      <c r="J11" s="1">
        <f>_xlfn.XLOOKUP($F11,[2]配置!$D:$D,[2]配置!$B:$B)</f>
        <v>50002</v>
      </c>
      <c r="K11" s="1">
        <f t="shared" si="0"/>
        <v>40</v>
      </c>
      <c r="L11" s="1" t="str">
        <f t="shared" si="1"/>
        <v>"ItemId":50002</v>
      </c>
      <c r="M11" s="1" t="str">
        <f t="shared" si="2"/>
        <v>"Num":40</v>
      </c>
      <c r="N11" s="1" t="str">
        <f t="shared" si="3"/>
        <v>{"ItemId":50002,"Num":40}</v>
      </c>
      <c r="O11" s="1" t="str">
        <f t="shared" si="4"/>
        <v>[{"ItemId":50002,"Num":40}]</v>
      </c>
    </row>
    <row r="12" spans="1:15" x14ac:dyDescent="0.15">
      <c r="D12" s="8">
        <v>4</v>
      </c>
      <c r="E12" s="8">
        <v>80</v>
      </c>
      <c r="F12" s="9" t="s">
        <v>25</v>
      </c>
      <c r="G12" s="8">
        <v>360</v>
      </c>
      <c r="H12" s="10">
        <f>_xlfn.XLOOKUP(F12,[1]定价!$D$24:$D$1052,[1]定价!$I$24:$I$1052,0)*G12</f>
        <v>0.45</v>
      </c>
      <c r="J12" s="1">
        <f>_xlfn.XLOOKUP($F12,[2]配置!$D:$D,[2]配置!$B:$B)</f>
        <v>50005</v>
      </c>
      <c r="K12" s="1">
        <f t="shared" si="0"/>
        <v>360</v>
      </c>
      <c r="L12" s="1" t="str">
        <f t="shared" si="1"/>
        <v>"ItemId":50005</v>
      </c>
      <c r="M12" s="1" t="str">
        <f t="shared" si="2"/>
        <v>"Num":360</v>
      </c>
      <c r="N12" s="1" t="str">
        <f t="shared" si="3"/>
        <v>{"ItemId":50005,"Num":360}</v>
      </c>
      <c r="O12" s="1" t="str">
        <f t="shared" si="4"/>
        <v>[{"ItemId":50005,"Num":360}]</v>
      </c>
    </row>
    <row r="13" spans="1:15" x14ac:dyDescent="0.15">
      <c r="D13" s="8">
        <v>5</v>
      </c>
      <c r="E13" s="8">
        <v>100</v>
      </c>
      <c r="F13" s="13" t="s">
        <v>27</v>
      </c>
      <c r="G13" s="8">
        <v>200</v>
      </c>
      <c r="H13" s="10">
        <f>_xlfn.XLOOKUP(F13,[1]定价!$D$24:$D$1052,[1]定价!$I$24:$I$1052,0)*G13</f>
        <v>5</v>
      </c>
      <c r="J13" s="1">
        <f>_xlfn.XLOOKUP($F13,[2]配置!$D:$D,[2]配置!$B:$B)</f>
        <v>50002</v>
      </c>
      <c r="K13" s="1">
        <f t="shared" si="0"/>
        <v>200</v>
      </c>
      <c r="L13" s="1" t="str">
        <f t="shared" si="1"/>
        <v>"ItemId":50002</v>
      </c>
      <c r="M13" s="1" t="str">
        <f t="shared" si="2"/>
        <v>"Num":200</v>
      </c>
      <c r="N13" s="1" t="str">
        <f t="shared" si="3"/>
        <v>{"ItemId":50002,"Num":200}</v>
      </c>
      <c r="O13" s="1" t="str">
        <f t="shared" si="4"/>
        <v>[{"ItemId":50002,"Num":200}]</v>
      </c>
    </row>
  </sheetData>
  <phoneticPr fontId="2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2025-04-11T02:42:35Z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