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A7AB6CB-80CB-4AC3-8BC3-66BBABFFF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3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3" l="1"/>
  <c r="A25" i="3" s="1"/>
  <c r="B24" i="3"/>
  <c r="A24" i="3" s="1"/>
  <c r="H25" i="3"/>
  <c r="H24" i="3"/>
  <c r="H23" i="3"/>
  <c r="H22" i="3"/>
  <c r="B23" i="3"/>
  <c r="A23" i="3" s="1"/>
  <c r="B22" i="3"/>
  <c r="A22" i="3" s="1"/>
  <c r="B20" i="3"/>
  <c r="A20" i="3" s="1"/>
  <c r="B19" i="3"/>
  <c r="A19" i="3" s="1"/>
  <c r="H20" i="3"/>
  <c r="H19" i="3"/>
  <c r="H51" i="3" l="1"/>
  <c r="H47" i="3"/>
  <c r="H36" i="3"/>
  <c r="H34" i="3"/>
  <c r="H35" i="3"/>
  <c r="H33" i="3"/>
  <c r="H31" i="3"/>
  <c r="H30" i="3"/>
  <c r="H27" i="3"/>
  <c r="H28" i="3"/>
  <c r="H17" i="3"/>
  <c r="H10" i="3"/>
  <c r="I38" i="3" l="1"/>
  <c r="I39" i="3" s="1"/>
  <c r="I40" i="3" s="1"/>
  <c r="I34" i="3"/>
  <c r="I35" i="3" s="1"/>
  <c r="I36" i="3" s="1"/>
  <c r="I7" i="3"/>
  <c r="I8" i="3" s="1"/>
  <c r="I9" i="3" s="1"/>
  <c r="I10" i="3" s="1"/>
  <c r="I28" i="3"/>
  <c r="I43" i="3"/>
  <c r="I44" i="3" s="1"/>
  <c r="I45" i="3" s="1"/>
  <c r="I46" i="3" s="1"/>
  <c r="I47" i="3" s="1"/>
  <c r="I48" i="3" s="1"/>
  <c r="I49" i="3" s="1"/>
  <c r="I50" i="3" s="1"/>
  <c r="I51" i="3" s="1"/>
  <c r="B30" i="3"/>
  <c r="A30" i="3" s="1"/>
  <c r="I13" i="3" l="1"/>
  <c r="I14" i="3" s="1"/>
  <c r="I15" i="3" s="1"/>
  <c r="I16" i="3" s="1"/>
  <c r="I17" i="3" s="1"/>
  <c r="K18" i="2"/>
  <c r="I18" i="2"/>
  <c r="H18" i="2"/>
  <c r="J18" i="2" s="1"/>
  <c r="L18" i="2" s="1"/>
  <c r="G17" i="2" s="1"/>
  <c r="B53" i="3"/>
  <c r="A53" i="3" s="1"/>
  <c r="B51" i="3"/>
  <c r="A51" i="3" s="1"/>
  <c r="B50" i="3"/>
  <c r="A50" i="3" s="1"/>
  <c r="B49" i="3"/>
  <c r="A49" i="3" s="1"/>
  <c r="B48" i="3"/>
  <c r="A48" i="3" s="1"/>
  <c r="B47" i="3"/>
  <c r="A47" i="3" s="1"/>
  <c r="B46" i="3"/>
  <c r="A46" i="3" s="1"/>
  <c r="B45" i="3"/>
  <c r="A45" i="3" s="1"/>
  <c r="B44" i="3"/>
  <c r="A44" i="3" s="1"/>
  <c r="B43" i="3"/>
  <c r="A43" i="3" s="1"/>
  <c r="B42" i="3"/>
  <c r="A42" i="3" s="1"/>
  <c r="B40" i="3"/>
  <c r="A40" i="3" s="1"/>
  <c r="B39" i="3"/>
  <c r="A39" i="3" s="1"/>
  <c r="B38" i="3"/>
  <c r="A38" i="3" s="1"/>
  <c r="B36" i="3"/>
  <c r="A36" i="3" s="1"/>
  <c r="B35" i="3"/>
  <c r="A35" i="3" s="1"/>
  <c r="B34" i="3"/>
  <c r="A34" i="3" s="1"/>
  <c r="B33" i="3"/>
  <c r="A33" i="3" s="1"/>
  <c r="B31" i="3"/>
  <c r="A31" i="3" s="1"/>
  <c r="B28" i="3"/>
  <c r="A28" i="3" s="1"/>
  <c r="B27" i="3"/>
  <c r="A27" i="3" s="1"/>
  <c r="B17" i="3"/>
  <c r="A17" i="3" s="1"/>
  <c r="B16" i="3"/>
  <c r="A16" i="3" s="1"/>
  <c r="B15" i="3"/>
  <c r="A15" i="3" s="1"/>
  <c r="B14" i="3"/>
  <c r="A14" i="3" s="1"/>
  <c r="B13" i="3"/>
  <c r="A13" i="3" s="1"/>
  <c r="B12" i="3"/>
  <c r="A12" i="3" s="1"/>
  <c r="B10" i="3"/>
  <c r="A10" i="3" s="1"/>
  <c r="B9" i="3"/>
  <c r="A9" i="3" s="1"/>
  <c r="B8" i="3"/>
  <c r="A8" i="3" s="1"/>
  <c r="B7" i="3"/>
  <c r="A7" i="3" s="1"/>
  <c r="B6" i="3"/>
  <c r="A6" i="3" s="1"/>
</calcChain>
</file>

<file path=xl/sharedStrings.xml><?xml version="1.0" encoding="utf-8"?>
<sst xmlns="http://schemas.openxmlformats.org/spreadsheetml/2006/main" count="200" uniqueCount="118">
  <si>
    <t>Id</t>
  </si>
  <si>
    <t>PushId</t>
  </si>
  <si>
    <t>//Note</t>
  </si>
  <si>
    <t>//Note2</t>
  </si>
  <si>
    <t>TriggerType</t>
  </si>
  <si>
    <t>GiftBagType</t>
  </si>
  <si>
    <t>GiftBagId</t>
  </si>
  <si>
    <t>int</t>
  </si>
  <si>
    <t>string</t>
  </si>
  <si>
    <t>主键</t>
  </si>
  <si>
    <t>id</t>
  </si>
  <si>
    <t>备注</t>
  </si>
  <si>
    <t>触发类型</t>
  </si>
  <si>
    <t>礼包类型</t>
  </si>
  <si>
    <t>礼包ID</t>
  </si>
  <si>
    <t>推送次数</t>
  </si>
  <si>
    <t>//序号</t>
  </si>
  <si>
    <t>ID</t>
  </si>
  <si>
    <t>0 缺物品
1 缺某一类物品</t>
  </si>
  <si>
    <t>// 偷车钳</t>
  </si>
  <si>
    <t>偷车钳</t>
  </si>
  <si>
    <r>
      <rPr>
        <sz val="11"/>
        <color rgb="FF000000"/>
        <rFont val="宋体"/>
        <family val="3"/>
        <charset val="134"/>
      </rPr>
      <t>迎新招募礼包</t>
    </r>
  </si>
  <si>
    <t>{"TriggerType":0,"ItemId":10001}</t>
  </si>
  <si>
    <t>招募养成自选礼包</t>
  </si>
  <si>
    <t>车卡招募礼包I</t>
  </si>
  <si>
    <t>车卡招募礼包II</t>
  </si>
  <si>
    <t>车卡招募礼包</t>
  </si>
  <si>
    <t>// 史诗偷车钳</t>
  </si>
  <si>
    <t>史诗偷车钳</t>
  </si>
  <si>
    <t>迎新免费礼包</t>
  </si>
  <si>
    <t>{"TriggerType":0,"ItemId":10002}</t>
  </si>
  <si>
    <r>
      <rPr>
        <sz val="11"/>
        <color rgb="FF000000"/>
        <rFont val="宋体"/>
        <family val="3"/>
        <charset val="134"/>
      </rPr>
      <t>偷车大盗礼包</t>
    </r>
  </si>
  <si>
    <t>史诗级自选礼包</t>
  </si>
  <si>
    <t>招募+改装件礼包</t>
  </si>
  <si>
    <t>招募机油礼包</t>
  </si>
  <si>
    <t>史诗招募礼包</t>
  </si>
  <si>
    <t>// 零件</t>
  </si>
  <si>
    <t>精英级零件</t>
  </si>
  <si>
    <t>精英级拆车零件礼包</t>
  </si>
  <si>
    <t>{"TriggerType":0,"ItemId":20001}</t>
  </si>
  <si>
    <t>史诗级零件（不含神魔）</t>
  </si>
  <si>
    <t>史诗级拆车零件礼包</t>
  </si>
  <si>
    <t>{"TriggerType":0,"ItemId":20002}</t>
  </si>
  <si>
    <t>// 升级</t>
  </si>
  <si>
    <t>机油</t>
  </si>
  <si>
    <t>{"TriggerType":0,"ItemId":50005}</t>
  </si>
  <si>
    <t>// 改装件</t>
  </si>
  <si>
    <t>**改装件</t>
  </si>
  <si>
    <t>黑道精英礼包</t>
  </si>
  <si>
    <t>{"TriggerType":1,"ItemType":3}</t>
  </si>
  <si>
    <t>常驻改装件礼包</t>
  </si>
  <si>
    <t>// 升阶（卡牌）</t>
  </si>
  <si>
    <t>**车卡</t>
  </si>
  <si>
    <t>精英级自选礼包</t>
  </si>
  <si>
    <t>{"TriggerType":1,"ItemType":4}</t>
  </si>
  <si>
    <t>// 货币</t>
  </si>
  <si>
    <t>龙焰晶</t>
  </si>
  <si>
    <t>直充</t>
  </si>
  <si>
    <t>{"TriggerType":0,"ItemId":50001}</t>
  </si>
  <si>
    <t>钻石</t>
  </si>
  <si>
    <t>{"TriggerType":0,"ItemId":50002}</t>
  </si>
  <si>
    <t>// 钞票</t>
  </si>
  <si>
    <t>钞票</t>
  </si>
  <si>
    <r>
      <rPr>
        <sz val="11"/>
        <color rgb="FF000000"/>
        <rFont val="宋体"/>
        <family val="3"/>
        <charset val="134"/>
      </rPr>
      <t>一夜暴富礼包</t>
    </r>
  </si>
  <si>
    <t>{"TriggerType":0,"ItemId":50003}</t>
  </si>
  <si>
    <t>[</t>
  </si>
  <si>
    <t>:</t>
  </si>
  <si>
    <t>,</t>
  </si>
  <si>
    <t>]</t>
  </si>
  <si>
    <t>"</t>
  </si>
  <si>
    <t>{</t>
  </si>
  <si>
    <t>}</t>
  </si>
  <si>
    <r>
      <rPr>
        <b/>
        <sz val="15"/>
        <color rgb="FF44546A"/>
        <rFont val="宋体"/>
        <family val="3"/>
        <charset val="134"/>
      </rPr>
      <t>弹出礼包</t>
    </r>
  </si>
  <si>
    <r>
      <rPr>
        <b/>
        <sz val="13"/>
        <color rgb="FF44546A"/>
        <rFont val="宋体"/>
        <family val="3"/>
        <charset val="134"/>
      </rPr>
      <t>破冰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</si>
  <si>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</si>
  <si>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首抽礼包</t>
    </r>
  </si>
  <si>
    <r>
      <rPr>
        <sz val="11"/>
        <color rgb="FF000000"/>
        <rFont val="宋体"/>
        <family val="3"/>
        <charset val="134"/>
      </rPr>
      <t>出现条件</t>
    </r>
  </si>
  <si>
    <r>
      <rPr>
        <sz val="11"/>
        <color rgb="FF000000"/>
        <rFont val="宋体"/>
        <family val="3"/>
        <charset val="134"/>
      </rPr>
      <t>第2次十连</t>
    </r>
  </si>
  <si>
    <r>
      <rPr>
        <sz val="11"/>
        <color rgb="FF000000"/>
        <rFont val="宋体"/>
        <family val="3"/>
        <charset val="134"/>
      </rPr>
      <t>持续时间</t>
    </r>
  </si>
  <si>
    <r>
      <rPr>
        <sz val="11"/>
        <color rgb="FF000000"/>
        <rFont val="宋体"/>
        <family val="3"/>
        <charset val="134"/>
      </rPr>
      <t>h</t>
    </r>
  </si>
  <si>
    <r>
      <rPr>
        <sz val="11"/>
        <color rgb="FF000000"/>
        <rFont val="宋体"/>
        <family val="3"/>
        <charset val="134"/>
      </rPr>
      <t>定价</t>
    </r>
  </si>
  <si>
    <r>
      <rPr>
        <sz val="11"/>
        <color rgb="FF000000"/>
        <rFont val="宋体"/>
        <family val="3"/>
        <charset val="134"/>
      </rPr>
      <t>返利比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</si>
  <si>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</si>
  <si>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</si>
  <si>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</si>
  <si>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t>ItemId</t>
  </si>
  <si>
    <t>Num</t>
  </si>
  <si>
    <r>
      <rPr>
        <sz val="11"/>
        <color rgb="FF000000"/>
        <rFont val="宋体"/>
        <family val="3"/>
        <charset val="134"/>
      </rPr>
      <t>史诗偷车钳</t>
    </r>
  </si>
  <si>
    <t>1 直充礼包
2 弹窗礼包（传送带）
3 商城礼包</t>
    <phoneticPr fontId="4" type="noConversion"/>
  </si>
  <si>
    <t>训练手册</t>
    <phoneticPr fontId="4" type="noConversion"/>
  </si>
  <si>
    <t>{"TriggerType":0,"ItemId":50004}</t>
    <phoneticPr fontId="4" type="noConversion"/>
  </si>
  <si>
    <t>训练手册传送带</t>
    <phoneticPr fontId="4" type="noConversion"/>
  </si>
  <si>
    <t>PushCount</t>
    <phoneticPr fontId="4" type="noConversion"/>
  </si>
  <si>
    <t>UnlockKey</t>
    <phoneticPr fontId="4" type="noConversion"/>
  </si>
  <si>
    <t>解锁Id</t>
    <phoneticPr fontId="4" type="noConversion"/>
  </si>
  <si>
    <t>解锁Id
GameFunctionState</t>
    <phoneticPr fontId="4" type="noConversion"/>
  </si>
  <si>
    <t>DrawCard</t>
  </si>
  <si>
    <t>Garage</t>
  </si>
  <si>
    <t>Shop</t>
  </si>
  <si>
    <t>ShopItem900500</t>
    <phoneticPr fontId="4" type="noConversion"/>
  </si>
  <si>
    <t>MainFight</t>
  </si>
  <si>
    <t>ShopItem900100</t>
    <phoneticPr fontId="4" type="noConversion"/>
  </si>
  <si>
    <t>// 传说偷车钳</t>
    <phoneticPr fontId="4" type="noConversion"/>
  </si>
  <si>
    <t>传说偷车钳</t>
    <phoneticPr fontId="4" type="noConversion"/>
  </si>
  <si>
    <t>// 专属装备</t>
    <phoneticPr fontId="4" type="noConversion"/>
  </si>
  <si>
    <t>星源占卜礼包</t>
  </si>
  <si>
    <t>{"TriggerType":0,"ItemId":10003}</t>
    <phoneticPr fontId="4" type="noConversion"/>
  </si>
  <si>
    <t>MythCardPool</t>
  </si>
  <si>
    <t>EpicCardPool</t>
  </si>
  <si>
    <t>ExEquip</t>
  </si>
  <si>
    <t>专属装备礼包II</t>
  </si>
  <si>
    <t>专属装备礼包I</t>
  </si>
  <si>
    <t>{"TriggerType":0,"ItemId":70002}</t>
    <phoneticPr fontId="4" type="noConversion"/>
  </si>
  <si>
    <t>{"TriggerType":0,"ItemId":70001}</t>
    <phoneticPr fontId="4" type="noConversion"/>
  </si>
  <si>
    <r>
      <rPr>
        <sz val="11"/>
        <color rgb="FF000000"/>
        <rFont val="宋体"/>
        <family val="3"/>
        <charset val="134"/>
      </rPr>
      <t>静海凝晶</t>
    </r>
  </si>
  <si>
    <r>
      <rPr>
        <sz val="11"/>
        <color rgb="FF000000"/>
        <rFont val="宋体"/>
        <family val="3"/>
        <charset val="134"/>
      </rPr>
      <t>流金凝晶</t>
    </r>
  </si>
  <si>
    <t>辉光秘石礼包</t>
  </si>
  <si>
    <t>遗迹秘石礼包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</si>
</sst>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#,##0.00"/>
    <numFmt numFmtId="177" formatCode="\¥0.00"/>
    <numFmt numFmtId="178" formatCode="#,##0_);[Red]\(#,##0\)"/>
  </numFmts>
  <fonts count="6" x14ac:knownFonts="1">
    <font>
      <sz val="11"/>
      <color theme="1"/>
      <name val="宋体"/>
      <charset val="134"/>
      <scheme val="minor"/>
    </font>
    <font>
      <b/>
      <sz val="15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8CCA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/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  <cell r="D741"/>
        </row>
        <row r="742">
          <cell r="B742">
            <v>140004</v>
          </cell>
          <cell r="D742"/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  <cell r="D744"/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  <cell r="D749"/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  <cell r="D752"/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  <cell r="D754"/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  <cell r="D756"/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  <cell r="D760"/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  <cell r="D762"/>
        </row>
        <row r="763">
          <cell r="B763">
            <v>141005</v>
          </cell>
          <cell r="D763"/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  <cell r="D765"/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  <cell r="D768"/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  <cell r="D770"/>
        </row>
        <row r="771">
          <cell r="B771">
            <v>141013</v>
          </cell>
          <cell r="D771"/>
        </row>
        <row r="772">
          <cell r="B772">
            <v>141014</v>
          </cell>
          <cell r="D772"/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  <cell r="D774"/>
        </row>
        <row r="775">
          <cell r="B775">
            <v>141017</v>
          </cell>
          <cell r="D775"/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  <cell r="D778"/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60601</v>
          </cell>
          <cell r="D813" t="str">
            <v>稀有装备宝箱</v>
          </cell>
        </row>
        <row r="814">
          <cell r="B814">
            <v>60602</v>
          </cell>
          <cell r="D814" t="str">
            <v>稀有+装备宝箱</v>
          </cell>
        </row>
        <row r="815">
          <cell r="B815">
            <v>60603</v>
          </cell>
          <cell r="D815" t="str">
            <v>精英装备宝箱</v>
          </cell>
        </row>
        <row r="816">
          <cell r="B816">
            <v>60604</v>
          </cell>
          <cell r="D816" t="str">
            <v>精英+装备宝箱</v>
          </cell>
        </row>
        <row r="817">
          <cell r="B817">
            <v>60605</v>
          </cell>
          <cell r="D817" t="str">
            <v>史诗装备宝箱</v>
          </cell>
        </row>
        <row r="818">
          <cell r="B818">
            <v>60606</v>
          </cell>
          <cell r="D818" t="str">
            <v>史诗+装备宝箱</v>
          </cell>
        </row>
        <row r="819">
          <cell r="B819">
            <v>60607</v>
          </cell>
          <cell r="D819" t="str">
            <v>传说装备宝箱</v>
          </cell>
        </row>
        <row r="820">
          <cell r="B820">
            <v>60608</v>
          </cell>
          <cell r="D820" t="str">
            <v>传说+装备宝箱</v>
          </cell>
        </row>
        <row r="821">
          <cell r="B821">
            <v>60609</v>
          </cell>
          <cell r="D821" t="str">
            <v>神话装备宝箱</v>
          </cell>
        </row>
        <row r="822">
          <cell r="B822">
            <v>60610</v>
          </cell>
          <cell r="D822" t="str">
            <v>神话+装备宝箱</v>
          </cell>
        </row>
        <row r="823">
          <cell r="B823">
            <v>60611</v>
          </cell>
          <cell r="D823" t="str">
            <v>巅峰装备宝箱</v>
          </cell>
        </row>
        <row r="824">
          <cell r="B824">
            <v>60612</v>
          </cell>
          <cell r="D824" t="str">
            <v>巅峰+装备宝箱</v>
          </cell>
        </row>
        <row r="825">
          <cell r="B825">
            <v>70001</v>
          </cell>
          <cell r="D825" t="str">
            <v>静海凝晶</v>
          </cell>
        </row>
        <row r="826">
          <cell r="B826">
            <v>70002</v>
          </cell>
          <cell r="D826" t="str">
            <v>流金凝晶</v>
          </cell>
        </row>
        <row r="827">
          <cell r="B827">
            <v>70003</v>
          </cell>
          <cell r="D827" t="str">
            <v>落日凝晶</v>
          </cell>
        </row>
        <row r="828">
          <cell r="B828">
            <v>70101</v>
          </cell>
          <cell r="D828" t="str">
            <v>流金凝晶（碎片）</v>
          </cell>
        </row>
        <row r="829">
          <cell r="B829">
            <v>80001</v>
          </cell>
          <cell r="D829" t="str">
            <v>战令积分</v>
          </cell>
        </row>
        <row r="830">
          <cell r="B830">
            <v>80002</v>
          </cell>
          <cell r="D830" t="str">
            <v>复活药水</v>
          </cell>
        </row>
        <row r="831">
          <cell r="B831">
            <v>90001</v>
          </cell>
          <cell r="D831" t="str">
            <v>竞技场门票</v>
          </cell>
        </row>
        <row r="832">
          <cell r="B832">
            <v>100001</v>
          </cell>
          <cell r="D832" t="str">
            <v>头像T3</v>
          </cell>
        </row>
        <row r="833">
          <cell r="B833">
            <v>100002</v>
          </cell>
          <cell r="D833" t="str">
            <v>毒蝎女王（火炮）</v>
          </cell>
        </row>
        <row r="834">
          <cell r="B834">
            <v>100003</v>
          </cell>
          <cell r="D834" t="str">
            <v>头像T1</v>
          </cell>
        </row>
        <row r="835">
          <cell r="B835">
            <v>100004</v>
          </cell>
          <cell r="D835" t="str">
            <v>头像T0</v>
          </cell>
        </row>
        <row r="836">
          <cell r="B836">
            <v>10100001</v>
          </cell>
          <cell r="D836" t="str">
            <v>男主头像</v>
          </cell>
        </row>
        <row r="837">
          <cell r="B837">
            <v>10140101</v>
          </cell>
          <cell r="D837" t="str">
            <v>钢铁拓荒（噜噜）</v>
          </cell>
        </row>
        <row r="838">
          <cell r="B838">
            <v>10140102</v>
          </cell>
          <cell r="D838" t="str">
            <v>头像框T2</v>
          </cell>
        </row>
        <row r="839">
          <cell r="B839">
            <v>10140103</v>
          </cell>
          <cell r="D839" t="str">
            <v>迅影甲虫</v>
          </cell>
        </row>
        <row r="840">
          <cell r="B840">
            <v>10140104</v>
          </cell>
          <cell r="D840" t="str">
            <v>战争钻机(狮子)</v>
          </cell>
        </row>
        <row r="841">
          <cell r="B841">
            <v>10140105</v>
          </cell>
          <cell r="D841" t="str">
            <v>钞能大亨（罗万）</v>
          </cell>
        </row>
        <row r="842">
          <cell r="B842">
            <v>10140106</v>
          </cell>
          <cell r="D842" t="str">
            <v>爆燃热火(米瑞尔)</v>
          </cell>
        </row>
        <row r="843">
          <cell r="B843">
            <v>10140107</v>
          </cell>
          <cell r="D843" t="str">
            <v>名片背景T2</v>
          </cell>
        </row>
        <row r="844">
          <cell r="B844">
            <v>10140108</v>
          </cell>
          <cell r="D844" t="str">
            <v>404终结者（卢修斯）</v>
          </cell>
        </row>
        <row r="845">
          <cell r="B845">
            <v>10140109</v>
          </cell>
          <cell r="D845" t="str">
            <v>光盾守护者(尼汝)</v>
          </cell>
        </row>
        <row r="846">
          <cell r="B846">
            <v>10140110</v>
          </cell>
          <cell r="D846" t="str">
            <v>光盾守护者(尼汝)</v>
          </cell>
        </row>
        <row r="847">
          <cell r="B847">
            <v>10140111</v>
          </cell>
          <cell r="D847" t="str">
            <v>故障射线(波尼)</v>
          </cell>
        </row>
        <row r="848">
          <cell r="B848">
            <v>10140112</v>
          </cell>
          <cell r="D848" t="str">
            <v>故障射线(波尼)</v>
          </cell>
        </row>
        <row r="849">
          <cell r="B849">
            <v>10140113</v>
          </cell>
          <cell r="D849" t="str">
            <v>赛博猛禽</v>
          </cell>
        </row>
        <row r="850">
          <cell r="B850">
            <v>10140114</v>
          </cell>
          <cell r="D850" t="str">
            <v>赛博猛禽</v>
          </cell>
        </row>
        <row r="851">
          <cell r="B851">
            <v>10140115</v>
          </cell>
          <cell r="D851" t="str">
            <v>荒漠保镖</v>
          </cell>
        </row>
        <row r="852">
          <cell r="B852">
            <v>10140116</v>
          </cell>
          <cell r="D852" t="str">
            <v>地狱拉面车</v>
          </cell>
        </row>
        <row r="853">
          <cell r="B853">
            <v>10141001</v>
          </cell>
          <cell r="D853" t="str">
            <v>极速救援（阿薰和蒙蒙）</v>
          </cell>
        </row>
        <row r="854">
          <cell r="B854">
            <v>10141002</v>
          </cell>
          <cell r="D854" t="str">
            <v>极速救援（阿薰和蒙蒙）</v>
          </cell>
        </row>
        <row r="855">
          <cell r="B855">
            <v>10141003</v>
          </cell>
          <cell r="D855" t="str">
            <v>钢铁拓荒(卡卡)</v>
          </cell>
        </row>
        <row r="856">
          <cell r="B856">
            <v>10141004</v>
          </cell>
          <cell r="D856" t="str">
            <v>钢铁拓荒(卡卡)</v>
          </cell>
        </row>
        <row r="857">
          <cell r="B857">
            <v>10141005</v>
          </cell>
        </row>
        <row r="858">
          <cell r="B858">
            <v>10141006</v>
          </cell>
          <cell r="D858" t="str">
            <v>摇滚狂飙(雪女)</v>
          </cell>
        </row>
        <row r="859">
          <cell r="B859">
            <v>10141007</v>
          </cell>
          <cell r="D859" t="str">
            <v>摇滚狂飙(雪女)</v>
          </cell>
        </row>
        <row r="860">
          <cell r="B860">
            <v>10141008</v>
          </cell>
          <cell r="D860" t="str">
            <v>炫彩青空-维纶</v>
          </cell>
        </row>
        <row r="861">
          <cell r="B861">
            <v>10141009</v>
          </cell>
          <cell r="D861" t="str">
            <v>野牛征服者（水法）</v>
          </cell>
        </row>
        <row r="862">
          <cell r="B862">
            <v>10141010</v>
          </cell>
          <cell r="D862" t="str">
            <v>野牛征服者（水法）</v>
          </cell>
        </row>
        <row r="863">
          <cell r="B863">
            <v>10141011</v>
          </cell>
          <cell r="D863" t="str">
            <v>执剑堡垒（骨王）</v>
          </cell>
        </row>
        <row r="864">
          <cell r="B864">
            <v>10141012</v>
          </cell>
          <cell r="D864" t="str">
            <v>执剑堡垒（骨王）</v>
          </cell>
        </row>
        <row r="865">
          <cell r="B865">
            <v>10141013</v>
          </cell>
        </row>
        <row r="866">
          <cell r="B866">
            <v>10141014</v>
          </cell>
        </row>
        <row r="867">
          <cell r="B867">
            <v>10141015</v>
          </cell>
          <cell r="D867" t="str">
            <v>星际叛军（维珀里安）</v>
          </cell>
        </row>
        <row r="868">
          <cell r="B868">
            <v>10141016</v>
          </cell>
          <cell r="D868" t="str">
            <v>星际叛军（维珀里安）</v>
          </cell>
        </row>
        <row r="869">
          <cell r="B869">
            <v>10141017</v>
          </cell>
        </row>
        <row r="870">
          <cell r="B870">
            <v>10141018</v>
          </cell>
          <cell r="D870" t="str">
            <v>幻影86</v>
          </cell>
        </row>
        <row r="871">
          <cell r="B871">
            <v>10141019</v>
          </cell>
          <cell r="D871" t="str">
            <v>撼地者</v>
          </cell>
        </row>
        <row r="872">
          <cell r="B872">
            <v>10141020</v>
          </cell>
          <cell r="D872" t="str">
            <v>撼地者</v>
          </cell>
        </row>
        <row r="873">
          <cell r="B873">
            <v>10143001</v>
          </cell>
          <cell r="D873" t="str">
            <v>泥路狂徒</v>
          </cell>
        </row>
        <row r="874">
          <cell r="B874">
            <v>10143002</v>
          </cell>
          <cell r="D874" t="str">
            <v>废城蛮牛</v>
          </cell>
        </row>
        <row r="875">
          <cell r="B875">
            <v>10143003</v>
          </cell>
          <cell r="D875" t="str">
            <v>街头恶霸</v>
          </cell>
        </row>
        <row r="876">
          <cell r="B876">
            <v>10143004</v>
          </cell>
          <cell r="D876" t="str">
            <v>铁面疯狗</v>
          </cell>
        </row>
        <row r="877">
          <cell r="B877">
            <v>10143005</v>
          </cell>
          <cell r="D877" t="str">
            <v>救援先锋</v>
          </cell>
        </row>
        <row r="878">
          <cell r="B878">
            <v>110001</v>
          </cell>
          <cell r="D878" t="str">
            <v>默认头像框-男主</v>
          </cell>
        </row>
        <row r="879">
          <cell r="B879">
            <v>110002</v>
          </cell>
          <cell r="D879" t="str">
            <v>头像框T3-竞技场-王者2</v>
          </cell>
        </row>
        <row r="880">
          <cell r="B880">
            <v>110003</v>
          </cell>
          <cell r="D880" t="str">
            <v>头像框T2-竞技场-王者3</v>
          </cell>
        </row>
        <row r="881">
          <cell r="B881">
            <v>110004</v>
          </cell>
          <cell r="D881" t="str">
            <v>头像框T1-竞技场-王者4</v>
          </cell>
        </row>
        <row r="882">
          <cell r="B882">
            <v>110005</v>
          </cell>
          <cell r="D882" t="str">
            <v>头像框T3-冲锋之旅</v>
          </cell>
        </row>
        <row r="883">
          <cell r="B883">
            <v>110006</v>
          </cell>
          <cell r="D883" t="str">
            <v>头像框T2-Boss-前5名</v>
          </cell>
        </row>
        <row r="884">
          <cell r="B884">
            <v>110007</v>
          </cell>
          <cell r="D884" t="str">
            <v>头像框T1-Boss-前3名</v>
          </cell>
        </row>
        <row r="885">
          <cell r="B885">
            <v>120001</v>
          </cell>
          <cell r="D885" t="str">
            <v>默认名片背景-男主</v>
          </cell>
        </row>
        <row r="886">
          <cell r="B886">
            <v>120002</v>
          </cell>
          <cell r="D886" t="str">
            <v>名片背景T3-冲锋之旅</v>
          </cell>
        </row>
        <row r="887">
          <cell r="B887">
            <v>120003</v>
          </cell>
          <cell r="D887" t="str">
            <v>名片背景T1-竞技场-王者4</v>
          </cell>
        </row>
        <row r="888">
          <cell r="B888">
            <v>120004</v>
          </cell>
          <cell r="D888" t="str">
            <v>名片背景T1-Boss-前3名</v>
          </cell>
        </row>
        <row r="889">
          <cell r="B889">
            <v>120002</v>
          </cell>
          <cell r="D889" t="str">
            <v>名片背景T3</v>
          </cell>
        </row>
        <row r="890">
          <cell r="B890">
            <v>120003</v>
          </cell>
          <cell r="D890" t="str">
            <v>名片背景T2</v>
          </cell>
        </row>
        <row r="891">
          <cell r="B891">
            <v>120004</v>
          </cell>
          <cell r="D891" t="str">
            <v>名片背景T1</v>
          </cell>
        </row>
        <row r="892">
          <cell r="B892">
            <v>120005</v>
          </cell>
          <cell r="D892" t="str">
            <v>名片背景T0</v>
          </cell>
        </row>
        <row r="893">
          <cell r="B893">
            <v>120004</v>
          </cell>
          <cell r="D893" t="str">
            <v>名片背景T1-Boss-</v>
          </cell>
        </row>
        <row r="894">
          <cell r="B894">
            <v>120005</v>
          </cell>
          <cell r="D894" t="str">
            <v>名片背景T0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abSelected="1" workbookViewId="0">
      <pane xSplit="4" ySplit="4" topLeftCell="E8" activePane="bottomRight" state="frozen"/>
      <selection pane="topRight"/>
      <selection pane="bottomLeft"/>
      <selection pane="bottomRight" activeCell="G30" sqref="G30"/>
    </sheetView>
  </sheetViews>
  <sheetFormatPr defaultColWidth="9" defaultRowHeight="13.5" x14ac:dyDescent="0.15"/>
  <cols>
    <col min="2" max="2" width="15" customWidth="1"/>
    <col min="3" max="4" width="23.375" customWidth="1"/>
    <col min="5" max="5" width="36" customWidth="1"/>
    <col min="6" max="6" width="21.625" customWidth="1"/>
    <col min="7" max="7" width="15.75" customWidth="1"/>
    <col min="8" max="8" width="19.25" customWidth="1"/>
    <col min="9" max="9" width="19.875" customWidth="1"/>
  </cols>
  <sheetData>
    <row r="1" spans="1:9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20" t="s">
        <v>92</v>
      </c>
      <c r="I1" s="20" t="s">
        <v>93</v>
      </c>
    </row>
    <row r="2" spans="1:9" x14ac:dyDescent="0.15">
      <c r="A2" s="5" t="s">
        <v>7</v>
      </c>
      <c r="B2" s="5" t="s">
        <v>7</v>
      </c>
      <c r="C2" s="5" t="s">
        <v>8</v>
      </c>
      <c r="D2" s="5" t="s">
        <v>8</v>
      </c>
      <c r="E2" s="5" t="s">
        <v>8</v>
      </c>
      <c r="F2" s="5" t="s">
        <v>7</v>
      </c>
      <c r="G2" s="5" t="s">
        <v>7</v>
      </c>
      <c r="H2" s="5" t="s">
        <v>7</v>
      </c>
      <c r="I2" s="5" t="s">
        <v>7</v>
      </c>
    </row>
    <row r="3" spans="1:9" x14ac:dyDescent="0.15">
      <c r="A3" s="5" t="s">
        <v>9</v>
      </c>
      <c r="B3" s="11" t="s">
        <v>10</v>
      </c>
      <c r="C3" s="11" t="s">
        <v>11</v>
      </c>
      <c r="D3" s="11" t="s">
        <v>11</v>
      </c>
      <c r="E3" s="11" t="s">
        <v>12</v>
      </c>
      <c r="F3" s="11" t="s">
        <v>13</v>
      </c>
      <c r="G3" s="11" t="s">
        <v>14</v>
      </c>
      <c r="H3" s="11" t="s">
        <v>15</v>
      </c>
      <c r="I3" s="17" t="s">
        <v>94</v>
      </c>
    </row>
    <row r="4" spans="1:9" ht="150.94999999999999" customHeight="1" x14ac:dyDescent="0.15">
      <c r="A4" s="11" t="s">
        <v>16</v>
      </c>
      <c r="B4" s="11" t="s">
        <v>17</v>
      </c>
      <c r="C4" s="11" t="s">
        <v>11</v>
      </c>
      <c r="D4" s="11" t="s">
        <v>11</v>
      </c>
      <c r="E4" s="11" t="s">
        <v>18</v>
      </c>
      <c r="F4" s="17" t="s">
        <v>88</v>
      </c>
      <c r="G4" s="11" t="s">
        <v>14</v>
      </c>
      <c r="H4" s="11" t="s">
        <v>15</v>
      </c>
      <c r="I4" s="17" t="s">
        <v>95</v>
      </c>
    </row>
    <row r="5" spans="1:9" x14ac:dyDescent="0.15">
      <c r="A5" s="12" t="s">
        <v>19</v>
      </c>
      <c r="B5" s="11"/>
      <c r="C5" s="11"/>
      <c r="D5" s="11"/>
      <c r="E5" s="11"/>
      <c r="F5" s="11"/>
      <c r="G5" s="11"/>
      <c r="H5" s="11"/>
      <c r="I5" s="11"/>
    </row>
    <row r="6" spans="1:9" x14ac:dyDescent="0.15">
      <c r="A6" s="6">
        <f>B6</f>
        <v>30101004</v>
      </c>
      <c r="B6" s="6">
        <f>INT(F6*10&amp;G6)</f>
        <v>30101004</v>
      </c>
      <c r="C6" s="13" t="s">
        <v>20</v>
      </c>
      <c r="D6" s="6" t="s">
        <v>21</v>
      </c>
      <c r="E6" s="6" t="s">
        <v>22</v>
      </c>
      <c r="F6" s="6">
        <v>3</v>
      </c>
      <c r="G6" s="6">
        <v>101004</v>
      </c>
      <c r="H6" s="6">
        <v>5</v>
      </c>
      <c r="I6" s="6" t="s">
        <v>96</v>
      </c>
    </row>
    <row r="7" spans="1:9" x14ac:dyDescent="0.15">
      <c r="A7" s="6">
        <f t="shared" ref="A7:A23" si="0">B7</f>
        <v>30201001</v>
      </c>
      <c r="B7" s="6">
        <f t="shared" ref="B7:B23" si="1">INT(F7*10&amp;G7)</f>
        <v>30201001</v>
      </c>
      <c r="C7" s="13" t="s">
        <v>20</v>
      </c>
      <c r="D7" s="6" t="s">
        <v>23</v>
      </c>
      <c r="E7" s="6" t="s">
        <v>22</v>
      </c>
      <c r="F7" s="6">
        <v>3</v>
      </c>
      <c r="G7" s="6">
        <v>201001</v>
      </c>
      <c r="H7" s="6">
        <v>10</v>
      </c>
      <c r="I7" s="6" t="str">
        <f>I6</f>
        <v>DrawCard</v>
      </c>
    </row>
    <row r="8" spans="1:9" x14ac:dyDescent="0.15">
      <c r="A8" s="6">
        <f t="shared" si="0"/>
        <v>30202006</v>
      </c>
      <c r="B8" s="6">
        <f t="shared" si="1"/>
        <v>30202006</v>
      </c>
      <c r="C8" s="13" t="s">
        <v>20</v>
      </c>
      <c r="D8" s="6" t="s">
        <v>24</v>
      </c>
      <c r="E8" s="6" t="s">
        <v>22</v>
      </c>
      <c r="F8" s="6">
        <v>3</v>
      </c>
      <c r="G8" s="6">
        <v>202006</v>
      </c>
      <c r="H8" s="6">
        <v>10</v>
      </c>
      <c r="I8" s="6" t="str">
        <f t="shared" ref="I8:I10" si="2">I7</f>
        <v>DrawCard</v>
      </c>
    </row>
    <row r="9" spans="1:9" x14ac:dyDescent="0.15">
      <c r="A9" s="6">
        <f t="shared" si="0"/>
        <v>30202007</v>
      </c>
      <c r="B9" s="6">
        <f t="shared" si="1"/>
        <v>30202007</v>
      </c>
      <c r="C9" s="13" t="s">
        <v>20</v>
      </c>
      <c r="D9" s="6" t="s">
        <v>25</v>
      </c>
      <c r="E9" s="6" t="s">
        <v>22</v>
      </c>
      <c r="F9" s="6">
        <v>3</v>
      </c>
      <c r="G9" s="6">
        <v>202007</v>
      </c>
      <c r="H9" s="6">
        <v>20</v>
      </c>
      <c r="I9" s="6" t="str">
        <f t="shared" si="2"/>
        <v>DrawCard</v>
      </c>
    </row>
    <row r="10" spans="1:9" x14ac:dyDescent="0.15">
      <c r="A10" s="6">
        <f t="shared" si="0"/>
        <v>30203003</v>
      </c>
      <c r="B10" s="6">
        <f t="shared" si="1"/>
        <v>30203003</v>
      </c>
      <c r="C10" s="13" t="s">
        <v>20</v>
      </c>
      <c r="D10" s="6" t="s">
        <v>26</v>
      </c>
      <c r="E10" s="6" t="s">
        <v>22</v>
      </c>
      <c r="F10" s="6">
        <v>3</v>
      </c>
      <c r="G10" s="6">
        <v>203003</v>
      </c>
      <c r="H10" s="21">
        <f>$H$53</f>
        <v>999999999</v>
      </c>
      <c r="I10" s="6" t="str">
        <f t="shared" si="2"/>
        <v>DrawCard</v>
      </c>
    </row>
    <row r="11" spans="1:9" x14ac:dyDescent="0.15">
      <c r="A11" s="12" t="s">
        <v>27</v>
      </c>
      <c r="B11" s="11"/>
      <c r="C11" s="11"/>
      <c r="D11" s="11"/>
      <c r="E11" s="11"/>
      <c r="F11" s="11"/>
      <c r="G11" s="11"/>
      <c r="H11" s="11"/>
      <c r="I11" s="11"/>
    </row>
    <row r="12" spans="1:9" x14ac:dyDescent="0.15">
      <c r="A12" s="6">
        <f t="shared" si="0"/>
        <v>30101002</v>
      </c>
      <c r="B12" s="6">
        <f t="shared" si="1"/>
        <v>30101002</v>
      </c>
      <c r="C12" s="14" t="s">
        <v>28</v>
      </c>
      <c r="D12" s="6" t="s">
        <v>29</v>
      </c>
      <c r="E12" s="6" t="s">
        <v>30</v>
      </c>
      <c r="F12" s="6">
        <v>3</v>
      </c>
      <c r="G12" s="6">
        <v>101002</v>
      </c>
      <c r="H12" s="6">
        <v>5</v>
      </c>
      <c r="I12" s="6" t="s">
        <v>108</v>
      </c>
    </row>
    <row r="13" spans="1:9" x14ac:dyDescent="0.15">
      <c r="A13" s="6">
        <f t="shared" si="0"/>
        <v>30101006</v>
      </c>
      <c r="B13" s="6">
        <f t="shared" si="1"/>
        <v>30101006</v>
      </c>
      <c r="C13" s="14" t="s">
        <v>28</v>
      </c>
      <c r="D13" s="6" t="s">
        <v>31</v>
      </c>
      <c r="E13" s="6" t="s">
        <v>30</v>
      </c>
      <c r="F13" s="6">
        <v>3</v>
      </c>
      <c r="G13" s="6">
        <v>101006</v>
      </c>
      <c r="H13" s="6">
        <v>10</v>
      </c>
      <c r="I13" s="6" t="str">
        <f>I12</f>
        <v>EpicCardPool</v>
      </c>
    </row>
    <row r="14" spans="1:9" x14ac:dyDescent="0.15">
      <c r="A14" s="6">
        <f t="shared" si="0"/>
        <v>30101001</v>
      </c>
      <c r="B14" s="6">
        <f t="shared" si="1"/>
        <v>30101001</v>
      </c>
      <c r="C14" s="14" t="s">
        <v>28</v>
      </c>
      <c r="D14" s="6" t="s">
        <v>32</v>
      </c>
      <c r="E14" s="6" t="s">
        <v>30</v>
      </c>
      <c r="F14" s="6">
        <v>3</v>
      </c>
      <c r="G14" s="6">
        <v>101001</v>
      </c>
      <c r="H14" s="6">
        <v>10</v>
      </c>
      <c r="I14" s="6" t="str">
        <f t="shared" ref="I14:I17" si="3">I13</f>
        <v>EpicCardPool</v>
      </c>
    </row>
    <row r="15" spans="1:9" x14ac:dyDescent="0.15">
      <c r="A15" s="6">
        <f t="shared" si="0"/>
        <v>30202008</v>
      </c>
      <c r="B15" s="6">
        <f t="shared" si="1"/>
        <v>30202008</v>
      </c>
      <c r="C15" s="14" t="s">
        <v>28</v>
      </c>
      <c r="D15" s="6" t="s">
        <v>33</v>
      </c>
      <c r="E15" s="6" t="s">
        <v>30</v>
      </c>
      <c r="F15" s="6">
        <v>3</v>
      </c>
      <c r="G15" s="6">
        <v>202008</v>
      </c>
      <c r="H15" s="6">
        <v>10</v>
      </c>
      <c r="I15" s="6" t="str">
        <f t="shared" si="3"/>
        <v>EpicCardPool</v>
      </c>
    </row>
    <row r="16" spans="1:9" x14ac:dyDescent="0.15">
      <c r="A16" s="6">
        <f t="shared" si="0"/>
        <v>30202009</v>
      </c>
      <c r="B16" s="6">
        <f t="shared" si="1"/>
        <v>30202009</v>
      </c>
      <c r="C16" s="14" t="s">
        <v>28</v>
      </c>
      <c r="D16" s="6" t="s">
        <v>34</v>
      </c>
      <c r="E16" s="6" t="s">
        <v>30</v>
      </c>
      <c r="F16" s="6">
        <v>3</v>
      </c>
      <c r="G16" s="6">
        <v>202009</v>
      </c>
      <c r="H16" s="6">
        <v>20</v>
      </c>
      <c r="I16" s="6" t="str">
        <f t="shared" si="3"/>
        <v>EpicCardPool</v>
      </c>
    </row>
    <row r="17" spans="1:9" x14ac:dyDescent="0.15">
      <c r="A17" s="6">
        <f t="shared" si="0"/>
        <v>30203002</v>
      </c>
      <c r="B17" s="6">
        <f t="shared" si="1"/>
        <v>30203002</v>
      </c>
      <c r="C17" s="14" t="s">
        <v>28</v>
      </c>
      <c r="D17" s="6" t="s">
        <v>35</v>
      </c>
      <c r="E17" s="6" t="s">
        <v>30</v>
      </c>
      <c r="F17" s="6">
        <v>3</v>
      </c>
      <c r="G17" s="6">
        <v>203002</v>
      </c>
      <c r="H17" s="21">
        <f>$H$53</f>
        <v>999999999</v>
      </c>
      <c r="I17" s="6" t="str">
        <f t="shared" si="3"/>
        <v>EpicCardPool</v>
      </c>
    </row>
    <row r="18" spans="1:9" x14ac:dyDescent="0.15">
      <c r="A18" s="12" t="s">
        <v>102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15">
      <c r="A19" s="6">
        <f t="shared" si="0"/>
        <v>30202005</v>
      </c>
      <c r="B19" s="6">
        <f t="shared" si="1"/>
        <v>30202005</v>
      </c>
      <c r="C19" s="14" t="s">
        <v>103</v>
      </c>
      <c r="D19" s="6" t="s">
        <v>105</v>
      </c>
      <c r="E19" s="6" t="s">
        <v>106</v>
      </c>
      <c r="F19" s="6">
        <v>3</v>
      </c>
      <c r="G19" s="6">
        <v>202005</v>
      </c>
      <c r="H19" s="21">
        <f>$H$53</f>
        <v>999999999</v>
      </c>
      <c r="I19" s="6" t="s">
        <v>107</v>
      </c>
    </row>
    <row r="20" spans="1:9" x14ac:dyDescent="0.15">
      <c r="A20" s="6">
        <f t="shared" si="0"/>
        <v>30203006</v>
      </c>
      <c r="B20" s="6">
        <f t="shared" si="1"/>
        <v>30203006</v>
      </c>
      <c r="C20" s="14" t="s">
        <v>103</v>
      </c>
      <c r="D20" s="6" t="s">
        <v>105</v>
      </c>
      <c r="E20" s="6" t="s">
        <v>106</v>
      </c>
      <c r="F20" s="6">
        <v>3</v>
      </c>
      <c r="G20" s="6">
        <v>203006</v>
      </c>
      <c r="H20" s="21">
        <f>$H$53</f>
        <v>999999999</v>
      </c>
      <c r="I20" s="6" t="s">
        <v>107</v>
      </c>
    </row>
    <row r="21" spans="1:9" x14ac:dyDescent="0.15">
      <c r="A21" s="12" t="s">
        <v>104</v>
      </c>
      <c r="B21" s="11"/>
      <c r="C21" s="11"/>
      <c r="D21" s="11"/>
      <c r="E21" s="11"/>
      <c r="F21" s="11"/>
      <c r="G21" s="11"/>
      <c r="H21" s="11"/>
      <c r="I21" s="11"/>
    </row>
    <row r="22" spans="1:9" x14ac:dyDescent="0.15">
      <c r="A22" s="6">
        <f t="shared" si="0"/>
        <v>30202003</v>
      </c>
      <c r="B22" s="6">
        <f t="shared" si="1"/>
        <v>30202003</v>
      </c>
      <c r="C22" s="22" t="s">
        <v>115</v>
      </c>
      <c r="D22" s="6" t="s">
        <v>110</v>
      </c>
      <c r="E22" s="6" t="s">
        <v>112</v>
      </c>
      <c r="F22" s="6">
        <v>3</v>
      </c>
      <c r="G22" s="6">
        <v>202003</v>
      </c>
      <c r="H22" s="21">
        <f>$H$53</f>
        <v>999999999</v>
      </c>
      <c r="I22" s="6" t="s">
        <v>109</v>
      </c>
    </row>
    <row r="23" spans="1:9" x14ac:dyDescent="0.15">
      <c r="A23" s="6">
        <f t="shared" si="0"/>
        <v>30202002</v>
      </c>
      <c r="B23" s="6">
        <f t="shared" si="1"/>
        <v>30202002</v>
      </c>
      <c r="C23" s="15" t="s">
        <v>114</v>
      </c>
      <c r="D23" s="6" t="s">
        <v>111</v>
      </c>
      <c r="E23" s="6" t="s">
        <v>113</v>
      </c>
      <c r="F23" s="6">
        <v>3</v>
      </c>
      <c r="G23" s="6">
        <v>202002</v>
      </c>
      <c r="H23" s="21">
        <f>$H$53</f>
        <v>999999999</v>
      </c>
      <c r="I23" s="6" t="s">
        <v>109</v>
      </c>
    </row>
    <row r="24" spans="1:9" x14ac:dyDescent="0.15">
      <c r="A24" s="6">
        <f t="shared" ref="A24:A25" si="4">B24</f>
        <v>30203005</v>
      </c>
      <c r="B24" s="6">
        <f t="shared" ref="B24:B25" si="5">INT(F24*10&amp;G24)</f>
        <v>30203005</v>
      </c>
      <c r="C24" s="22" t="s">
        <v>115</v>
      </c>
      <c r="D24" s="6" t="s">
        <v>116</v>
      </c>
      <c r="E24" s="6" t="s">
        <v>112</v>
      </c>
      <c r="F24" s="6">
        <v>3</v>
      </c>
      <c r="G24" s="6">
        <v>203005</v>
      </c>
      <c r="H24" s="21">
        <f>$H$53</f>
        <v>999999999</v>
      </c>
      <c r="I24" s="6" t="s">
        <v>109</v>
      </c>
    </row>
    <row r="25" spans="1:9" x14ac:dyDescent="0.15">
      <c r="A25" s="6">
        <f t="shared" si="4"/>
        <v>30203004</v>
      </c>
      <c r="B25" s="6">
        <f t="shared" si="5"/>
        <v>30203004</v>
      </c>
      <c r="C25" s="15" t="s">
        <v>114</v>
      </c>
      <c r="D25" s="6" t="s">
        <v>117</v>
      </c>
      <c r="E25" s="6" t="s">
        <v>113</v>
      </c>
      <c r="F25" s="6">
        <v>3</v>
      </c>
      <c r="G25" s="6">
        <v>203004</v>
      </c>
      <c r="H25" s="21">
        <f>$H$53</f>
        <v>999999999</v>
      </c>
      <c r="I25" s="6" t="s">
        <v>109</v>
      </c>
    </row>
    <row r="26" spans="1:9" x14ac:dyDescent="0.15">
      <c r="A26" s="12" t="s">
        <v>36</v>
      </c>
      <c r="B26" s="11"/>
      <c r="C26" s="11"/>
      <c r="D26" s="11"/>
      <c r="E26" s="11"/>
      <c r="F26" s="11"/>
      <c r="G26" s="11"/>
      <c r="H26" s="11"/>
      <c r="I26" s="11"/>
    </row>
    <row r="27" spans="1:9" x14ac:dyDescent="0.15">
      <c r="A27" s="6">
        <f t="shared" ref="A27:A35" si="6">B27</f>
        <v>30202001</v>
      </c>
      <c r="B27" s="6">
        <f t="shared" ref="B27:B31" si="7">INT(F27*10&amp;G27)</f>
        <v>30202001</v>
      </c>
      <c r="C27" s="15" t="s">
        <v>37</v>
      </c>
      <c r="D27" s="6" t="s">
        <v>38</v>
      </c>
      <c r="E27" s="6" t="s">
        <v>39</v>
      </c>
      <c r="F27" s="6">
        <v>3</v>
      </c>
      <c r="G27" s="6">
        <v>202001</v>
      </c>
      <c r="H27" s="21">
        <f>$H$53</f>
        <v>999999999</v>
      </c>
      <c r="I27" s="6" t="s">
        <v>97</v>
      </c>
    </row>
    <row r="28" spans="1:9" x14ac:dyDescent="0.15">
      <c r="A28" s="6">
        <f t="shared" si="6"/>
        <v>30202004</v>
      </c>
      <c r="B28" s="6">
        <f t="shared" si="7"/>
        <v>30202004</v>
      </c>
      <c r="C28" s="13" t="s">
        <v>40</v>
      </c>
      <c r="D28" s="6" t="s">
        <v>41</v>
      </c>
      <c r="E28" s="6" t="s">
        <v>42</v>
      </c>
      <c r="F28" s="6">
        <v>3</v>
      </c>
      <c r="G28" s="6">
        <v>202004</v>
      </c>
      <c r="H28" s="21">
        <f>$H$53</f>
        <v>999999999</v>
      </c>
      <c r="I28" s="6" t="str">
        <f>I27</f>
        <v>Garage</v>
      </c>
    </row>
    <row r="29" spans="1:9" x14ac:dyDescent="0.15">
      <c r="A29" s="12" t="s">
        <v>43</v>
      </c>
      <c r="B29" s="11"/>
      <c r="C29" s="11"/>
      <c r="D29" s="11"/>
      <c r="E29" s="11"/>
      <c r="F29" s="11"/>
      <c r="G29" s="11"/>
      <c r="H29" s="11"/>
      <c r="I29" s="11"/>
    </row>
    <row r="30" spans="1:9" x14ac:dyDescent="0.15">
      <c r="A30" s="6">
        <f t="shared" ref="A30" si="8">B30</f>
        <v>30101001</v>
      </c>
      <c r="B30" s="6">
        <f t="shared" ref="B30" si="9">INT(F30*10&amp;G30)</f>
        <v>30101001</v>
      </c>
      <c r="C30" s="18" t="s">
        <v>89</v>
      </c>
      <c r="D30" s="19" t="s">
        <v>91</v>
      </c>
      <c r="E30" s="19" t="s">
        <v>90</v>
      </c>
      <c r="F30" s="6">
        <v>3</v>
      </c>
      <c r="G30" s="6">
        <v>101001</v>
      </c>
      <c r="H30" s="21">
        <f>$H$53</f>
        <v>999999999</v>
      </c>
      <c r="I30" s="6" t="s">
        <v>100</v>
      </c>
    </row>
    <row r="31" spans="1:9" x14ac:dyDescent="0.15">
      <c r="A31" s="6">
        <f t="shared" si="6"/>
        <v>30202009</v>
      </c>
      <c r="B31" s="6">
        <f t="shared" si="7"/>
        <v>30202009</v>
      </c>
      <c r="C31" s="16" t="s">
        <v>44</v>
      </c>
      <c r="D31" s="6" t="s">
        <v>34</v>
      </c>
      <c r="E31" s="6" t="s">
        <v>45</v>
      </c>
      <c r="F31" s="6">
        <v>3</v>
      </c>
      <c r="G31" s="6">
        <v>202009</v>
      </c>
      <c r="H31" s="21">
        <f>$H$53</f>
        <v>999999999</v>
      </c>
      <c r="I31" s="6" t="s">
        <v>100</v>
      </c>
    </row>
    <row r="32" spans="1:9" x14ac:dyDescent="0.15">
      <c r="A32" s="12" t="s">
        <v>46</v>
      </c>
      <c r="B32" s="11"/>
      <c r="C32" s="11"/>
      <c r="D32" s="11"/>
      <c r="E32" s="11"/>
      <c r="F32" s="11"/>
      <c r="G32" s="11"/>
      <c r="H32" s="11"/>
      <c r="I32" s="11"/>
    </row>
    <row r="33" spans="1:9" x14ac:dyDescent="0.15">
      <c r="A33" s="6">
        <f t="shared" si="6"/>
        <v>30101003</v>
      </c>
      <c r="B33" s="6">
        <f t="shared" ref="B33:B36" si="10">INT(F33*10&amp;G33)</f>
        <v>30101003</v>
      </c>
      <c r="C33" s="16" t="s">
        <v>47</v>
      </c>
      <c r="D33" s="6" t="s">
        <v>48</v>
      </c>
      <c r="E33" s="6" t="s">
        <v>49</v>
      </c>
      <c r="F33" s="6">
        <v>3</v>
      </c>
      <c r="G33" s="6">
        <v>101003</v>
      </c>
      <c r="H33" s="21">
        <f>$H$53</f>
        <v>999999999</v>
      </c>
      <c r="I33" s="19" t="s">
        <v>99</v>
      </c>
    </row>
    <row r="34" spans="1:9" x14ac:dyDescent="0.15">
      <c r="A34" s="6">
        <f t="shared" si="6"/>
        <v>30202004</v>
      </c>
      <c r="B34" s="6">
        <f t="shared" si="10"/>
        <v>30202004</v>
      </c>
      <c r="C34" s="16" t="s">
        <v>47</v>
      </c>
      <c r="D34" s="6" t="s">
        <v>41</v>
      </c>
      <c r="E34" s="6" t="s">
        <v>49</v>
      </c>
      <c r="F34" s="6">
        <v>3</v>
      </c>
      <c r="G34" s="6">
        <v>202004</v>
      </c>
      <c r="H34" s="21">
        <f>$H$53</f>
        <v>999999999</v>
      </c>
      <c r="I34" s="6" t="str">
        <f>I33</f>
        <v>ShopItem900500</v>
      </c>
    </row>
    <row r="35" spans="1:9" x14ac:dyDescent="0.15">
      <c r="A35" s="6">
        <f t="shared" si="6"/>
        <v>30202001</v>
      </c>
      <c r="B35" s="6">
        <f t="shared" si="10"/>
        <v>30202001</v>
      </c>
      <c r="C35" s="16" t="s">
        <v>47</v>
      </c>
      <c r="D35" s="6" t="s">
        <v>38</v>
      </c>
      <c r="E35" s="6" t="s">
        <v>49</v>
      </c>
      <c r="F35" s="6">
        <v>3</v>
      </c>
      <c r="G35" s="6">
        <v>202001</v>
      </c>
      <c r="H35" s="21">
        <f>$H$53</f>
        <v>999999999</v>
      </c>
      <c r="I35" s="6" t="str">
        <f t="shared" ref="I35:I36" si="11">I34</f>
        <v>ShopItem900500</v>
      </c>
    </row>
    <row r="36" spans="1:9" x14ac:dyDescent="0.15">
      <c r="A36" s="6">
        <f t="shared" ref="A36:A40" si="12">B36</f>
        <v>30203001</v>
      </c>
      <c r="B36" s="6">
        <f t="shared" si="10"/>
        <v>30203001</v>
      </c>
      <c r="C36" s="16" t="s">
        <v>47</v>
      </c>
      <c r="D36" s="6" t="s">
        <v>50</v>
      </c>
      <c r="E36" s="6" t="s">
        <v>49</v>
      </c>
      <c r="F36" s="6">
        <v>3</v>
      </c>
      <c r="G36" s="6">
        <v>203001</v>
      </c>
      <c r="H36" s="21">
        <f>$H$53</f>
        <v>999999999</v>
      </c>
      <c r="I36" s="6" t="str">
        <f t="shared" si="11"/>
        <v>ShopItem900500</v>
      </c>
    </row>
    <row r="37" spans="1:9" x14ac:dyDescent="0.15">
      <c r="A37" s="12" t="s">
        <v>51</v>
      </c>
      <c r="B37" s="11"/>
      <c r="C37" s="11"/>
      <c r="D37" s="11"/>
      <c r="E37" s="11"/>
      <c r="F37" s="11"/>
      <c r="G37" s="11"/>
      <c r="H37" s="11"/>
      <c r="I37" s="11"/>
    </row>
    <row r="38" spans="1:9" x14ac:dyDescent="0.15">
      <c r="A38" s="6">
        <f t="shared" si="12"/>
        <v>30101007</v>
      </c>
      <c r="B38" s="6">
        <f t="shared" ref="B38:B42" si="13">INT(F38*10&amp;G38)</f>
        <v>30101007</v>
      </c>
      <c r="C38" s="13" t="s">
        <v>52</v>
      </c>
      <c r="D38" s="6" t="s">
        <v>53</v>
      </c>
      <c r="E38" s="6" t="s">
        <v>54</v>
      </c>
      <c r="F38" s="6">
        <v>3</v>
      </c>
      <c r="G38" s="6">
        <v>101007</v>
      </c>
      <c r="H38" s="6">
        <v>10</v>
      </c>
      <c r="I38" s="6" t="str">
        <f>I12</f>
        <v>EpicCardPool</v>
      </c>
    </row>
    <row r="39" spans="1:9" x14ac:dyDescent="0.15">
      <c r="A39" s="6">
        <f t="shared" si="12"/>
        <v>30201001</v>
      </c>
      <c r="B39" s="6">
        <f t="shared" si="13"/>
        <v>30201001</v>
      </c>
      <c r="C39" s="13" t="s">
        <v>52</v>
      </c>
      <c r="D39" s="6" t="s">
        <v>23</v>
      </c>
      <c r="E39" s="6" t="s">
        <v>54</v>
      </c>
      <c r="F39" s="6">
        <v>3</v>
      </c>
      <c r="G39" s="6">
        <v>201001</v>
      </c>
      <c r="H39" s="6">
        <v>10</v>
      </c>
      <c r="I39" s="6" t="str">
        <f>I38</f>
        <v>EpicCardPool</v>
      </c>
    </row>
    <row r="40" spans="1:9" x14ac:dyDescent="0.15">
      <c r="A40" s="6">
        <f t="shared" si="12"/>
        <v>30101004</v>
      </c>
      <c r="B40" s="6">
        <f t="shared" si="13"/>
        <v>30101004</v>
      </c>
      <c r="C40" s="13" t="s">
        <v>52</v>
      </c>
      <c r="D40" s="6" t="s">
        <v>21</v>
      </c>
      <c r="E40" s="6" t="s">
        <v>54</v>
      </c>
      <c r="F40" s="6">
        <v>3</v>
      </c>
      <c r="G40" s="6">
        <v>101004</v>
      </c>
      <c r="H40" s="6">
        <v>10</v>
      </c>
      <c r="I40" s="6" t="str">
        <f>I39</f>
        <v>EpicCardPool</v>
      </c>
    </row>
    <row r="41" spans="1:9" x14ac:dyDescent="0.15">
      <c r="A41" s="12" t="s">
        <v>55</v>
      </c>
      <c r="B41" s="11"/>
      <c r="C41" s="11"/>
      <c r="D41" s="11"/>
      <c r="E41" s="11"/>
      <c r="F41" s="11"/>
      <c r="G41" s="11"/>
      <c r="H41" s="11"/>
      <c r="I41" s="11"/>
    </row>
    <row r="42" spans="1:9" x14ac:dyDescent="0.15">
      <c r="A42" s="6">
        <f>B42</f>
        <v>106</v>
      </c>
      <c r="B42" s="6">
        <f t="shared" si="13"/>
        <v>106</v>
      </c>
      <c r="C42" s="13" t="s">
        <v>56</v>
      </c>
      <c r="D42" s="6" t="s">
        <v>57</v>
      </c>
      <c r="E42" s="6" t="s">
        <v>58</v>
      </c>
      <c r="F42" s="6">
        <v>1</v>
      </c>
      <c r="G42" s="6">
        <v>6</v>
      </c>
      <c r="H42" s="6">
        <v>10</v>
      </c>
      <c r="I42" s="6" t="s">
        <v>98</v>
      </c>
    </row>
    <row r="43" spans="1:9" x14ac:dyDescent="0.15">
      <c r="A43" s="6">
        <f>B43</f>
        <v>105</v>
      </c>
      <c r="B43" s="6">
        <f t="shared" ref="B43:B53" si="14">INT(F43*10&amp;G43)</f>
        <v>105</v>
      </c>
      <c r="C43" s="13" t="s">
        <v>56</v>
      </c>
      <c r="D43" s="6" t="s">
        <v>57</v>
      </c>
      <c r="E43" s="6" t="s">
        <v>58</v>
      </c>
      <c r="F43" s="6">
        <v>1</v>
      </c>
      <c r="G43" s="6">
        <v>5</v>
      </c>
      <c r="H43" s="6">
        <v>10</v>
      </c>
      <c r="I43" s="6" t="str">
        <f>I42</f>
        <v>Shop</v>
      </c>
    </row>
    <row r="44" spans="1:9" x14ac:dyDescent="0.15">
      <c r="A44" s="6">
        <f t="shared" ref="A44:A51" si="15">B44</f>
        <v>104</v>
      </c>
      <c r="B44" s="6">
        <f t="shared" si="14"/>
        <v>104</v>
      </c>
      <c r="C44" s="13" t="s">
        <v>56</v>
      </c>
      <c r="D44" s="6" t="s">
        <v>57</v>
      </c>
      <c r="E44" s="6" t="s">
        <v>58</v>
      </c>
      <c r="F44" s="6">
        <v>1</v>
      </c>
      <c r="G44" s="6">
        <v>4</v>
      </c>
      <c r="H44" s="6">
        <v>10</v>
      </c>
      <c r="I44" s="6" t="str">
        <f t="shared" ref="I44:I51" si="16">I43</f>
        <v>Shop</v>
      </c>
    </row>
    <row r="45" spans="1:9" x14ac:dyDescent="0.15">
      <c r="A45" s="6">
        <f t="shared" si="15"/>
        <v>103</v>
      </c>
      <c r="B45" s="6">
        <f t="shared" si="14"/>
        <v>103</v>
      </c>
      <c r="C45" s="13" t="s">
        <v>56</v>
      </c>
      <c r="D45" s="6" t="s">
        <v>57</v>
      </c>
      <c r="E45" s="6" t="s">
        <v>58</v>
      </c>
      <c r="F45" s="6">
        <v>1</v>
      </c>
      <c r="G45" s="6">
        <v>3</v>
      </c>
      <c r="H45" s="6">
        <v>10</v>
      </c>
      <c r="I45" s="6" t="str">
        <f t="shared" si="16"/>
        <v>Shop</v>
      </c>
    </row>
    <row r="46" spans="1:9" x14ac:dyDescent="0.15">
      <c r="A46" s="6">
        <f t="shared" si="15"/>
        <v>102</v>
      </c>
      <c r="B46" s="6">
        <f t="shared" si="14"/>
        <v>102</v>
      </c>
      <c r="C46" s="13" t="s">
        <v>56</v>
      </c>
      <c r="D46" s="6" t="s">
        <v>57</v>
      </c>
      <c r="E46" s="6" t="s">
        <v>58</v>
      </c>
      <c r="F46" s="6">
        <v>1</v>
      </c>
      <c r="G46" s="6">
        <v>2</v>
      </c>
      <c r="H46" s="6">
        <v>10</v>
      </c>
      <c r="I46" s="6" t="str">
        <f t="shared" si="16"/>
        <v>Shop</v>
      </c>
    </row>
    <row r="47" spans="1:9" x14ac:dyDescent="0.15">
      <c r="A47" s="6">
        <f t="shared" si="15"/>
        <v>101</v>
      </c>
      <c r="B47" s="6">
        <f t="shared" si="14"/>
        <v>101</v>
      </c>
      <c r="C47" s="13" t="s">
        <v>56</v>
      </c>
      <c r="D47" s="6" t="s">
        <v>57</v>
      </c>
      <c r="E47" s="6" t="s">
        <v>58</v>
      </c>
      <c r="F47" s="6">
        <v>1</v>
      </c>
      <c r="G47" s="6">
        <v>1</v>
      </c>
      <c r="H47" s="21">
        <f>$H$53</f>
        <v>999999999</v>
      </c>
      <c r="I47" s="6" t="str">
        <f t="shared" si="16"/>
        <v>Shop</v>
      </c>
    </row>
    <row r="48" spans="1:9" ht="14.1" customHeight="1" x14ac:dyDescent="0.15">
      <c r="A48" s="6">
        <f t="shared" si="15"/>
        <v>30101001</v>
      </c>
      <c r="B48" s="6">
        <f t="shared" si="14"/>
        <v>30101001</v>
      </c>
      <c r="C48" s="13" t="s">
        <v>59</v>
      </c>
      <c r="D48" s="6" t="s">
        <v>32</v>
      </c>
      <c r="E48" s="6" t="s">
        <v>60</v>
      </c>
      <c r="F48" s="6">
        <v>3</v>
      </c>
      <c r="G48" s="6">
        <v>101001</v>
      </c>
      <c r="H48" s="6">
        <v>10</v>
      </c>
      <c r="I48" s="6" t="str">
        <f t="shared" si="16"/>
        <v>Shop</v>
      </c>
    </row>
    <row r="49" spans="1:9" ht="14.1" customHeight="1" x14ac:dyDescent="0.15">
      <c r="A49" s="6">
        <f t="shared" si="15"/>
        <v>30202008</v>
      </c>
      <c r="B49" s="6">
        <f t="shared" si="14"/>
        <v>30202008</v>
      </c>
      <c r="C49" s="13" t="s">
        <v>59</v>
      </c>
      <c r="D49" s="6" t="s">
        <v>33</v>
      </c>
      <c r="E49" s="6" t="s">
        <v>60</v>
      </c>
      <c r="F49" s="6">
        <v>3</v>
      </c>
      <c r="G49" s="6">
        <v>202008</v>
      </c>
      <c r="H49" s="6">
        <v>10</v>
      </c>
      <c r="I49" s="6" t="str">
        <f t="shared" si="16"/>
        <v>Shop</v>
      </c>
    </row>
    <row r="50" spans="1:9" x14ac:dyDescent="0.15">
      <c r="A50" s="6">
        <f t="shared" si="15"/>
        <v>30101004</v>
      </c>
      <c r="B50" s="6">
        <f t="shared" si="14"/>
        <v>30101004</v>
      </c>
      <c r="C50" s="13" t="s">
        <v>59</v>
      </c>
      <c r="D50" s="6" t="s">
        <v>21</v>
      </c>
      <c r="E50" s="6" t="s">
        <v>60</v>
      </c>
      <c r="F50" s="6">
        <v>3</v>
      </c>
      <c r="G50" s="6">
        <v>101004</v>
      </c>
      <c r="H50" s="6">
        <v>10</v>
      </c>
      <c r="I50" s="6" t="str">
        <f t="shared" si="16"/>
        <v>Shop</v>
      </c>
    </row>
    <row r="51" spans="1:9" x14ac:dyDescent="0.15">
      <c r="A51" s="6">
        <f t="shared" si="15"/>
        <v>30101002</v>
      </c>
      <c r="B51" s="6">
        <f t="shared" si="14"/>
        <v>30101002</v>
      </c>
      <c r="C51" s="13" t="s">
        <v>59</v>
      </c>
      <c r="D51" s="6" t="s">
        <v>29</v>
      </c>
      <c r="E51" s="6" t="s">
        <v>60</v>
      </c>
      <c r="F51" s="6">
        <v>3</v>
      </c>
      <c r="G51" s="6">
        <v>101002</v>
      </c>
      <c r="H51" s="21">
        <f>$H$53</f>
        <v>999999999</v>
      </c>
      <c r="I51" s="6" t="str">
        <f t="shared" si="16"/>
        <v>Shop</v>
      </c>
    </row>
    <row r="52" spans="1:9" x14ac:dyDescent="0.15">
      <c r="A52" s="12" t="s">
        <v>61</v>
      </c>
      <c r="B52" s="11"/>
      <c r="C52" s="11"/>
      <c r="D52" s="11"/>
      <c r="E52" s="11"/>
      <c r="F52" s="11"/>
      <c r="G52" s="11"/>
      <c r="H52" s="11"/>
      <c r="I52" s="11"/>
    </row>
    <row r="53" spans="1:9" x14ac:dyDescent="0.15">
      <c r="A53" s="6">
        <f>B53</f>
        <v>30101005</v>
      </c>
      <c r="B53" s="6">
        <f t="shared" si="14"/>
        <v>30101005</v>
      </c>
      <c r="C53" s="16" t="s">
        <v>62</v>
      </c>
      <c r="D53" s="6" t="s">
        <v>63</v>
      </c>
      <c r="E53" s="6" t="s">
        <v>64</v>
      </c>
      <c r="F53" s="6">
        <v>3</v>
      </c>
      <c r="G53" s="6">
        <v>101005</v>
      </c>
      <c r="H53" s="21">
        <v>999999999</v>
      </c>
      <c r="I53" s="19" t="s">
        <v>101</v>
      </c>
    </row>
    <row r="54" spans="1:9" x14ac:dyDescent="0.1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1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1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1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1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15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15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15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15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15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15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15">
      <c r="A65" s="6"/>
      <c r="B65" s="6"/>
      <c r="C65" s="6"/>
      <c r="D65" s="6"/>
      <c r="E65" s="6"/>
      <c r="F65" s="6"/>
      <c r="G65" s="6"/>
      <c r="H65" s="6"/>
      <c r="I65" s="6"/>
    </row>
    <row r="66" spans="1:9" x14ac:dyDescent="0.15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15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15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15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15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15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15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15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15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15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15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15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15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15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15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15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15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15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15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15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15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15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15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15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15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15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15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15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15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15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15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15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15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15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15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15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15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15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15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15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15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15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15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15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15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15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15">
      <c r="A112" s="6"/>
      <c r="B112" s="6"/>
      <c r="C112" s="6"/>
      <c r="D112" s="6"/>
      <c r="E112" s="6"/>
      <c r="F112" s="6"/>
      <c r="G112" s="6"/>
      <c r="H112" s="6"/>
      <c r="I112" s="6"/>
    </row>
  </sheetData>
  <phoneticPr fontId="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pane xSplit="3" ySplit="4" topLeftCell="D5" activePane="bottomRight" state="frozen"/>
      <selection pane="topRight"/>
      <selection pane="bottomLeft"/>
      <selection pane="bottomRight" activeCell="F18" sqref="F18"/>
    </sheetView>
  </sheetViews>
  <sheetFormatPr defaultColWidth="9" defaultRowHeight="13.5" x14ac:dyDescent="0.15"/>
  <cols>
    <col min="1" max="3" width="9" style="1"/>
    <col min="4" max="4" width="11.875" style="1" customWidth="1"/>
    <col min="5" max="6" width="9" style="1"/>
    <col min="7" max="7" width="30.375" style="1" customWidth="1"/>
    <col min="8" max="9" width="9" style="1"/>
    <col min="10" max="10" width="16" style="1" customWidth="1"/>
    <col min="11" max="11" width="9.375" style="1" customWidth="1"/>
    <col min="12" max="12" width="28.25" style="1" customWidth="1"/>
    <col min="13" max="16384" width="9" style="1"/>
  </cols>
  <sheetData>
    <row r="1" spans="1:7" ht="13.5" customHeight="1" x14ac:dyDescent="0.15">
      <c r="A1" s="1" t="s">
        <v>65</v>
      </c>
      <c r="B1" s="1" t="s">
        <v>66</v>
      </c>
      <c r="C1" s="1" t="s">
        <v>67</v>
      </c>
    </row>
    <row r="2" spans="1:7" ht="13.5" customHeight="1" x14ac:dyDescent="0.15">
      <c r="A2" s="1" t="s">
        <v>68</v>
      </c>
      <c r="B2" s="1" t="s">
        <v>69</v>
      </c>
    </row>
    <row r="3" spans="1:7" x14ac:dyDescent="0.15">
      <c r="A3" s="1" t="s">
        <v>70</v>
      </c>
    </row>
    <row r="4" spans="1:7" x14ac:dyDescent="0.15">
      <c r="A4" s="1" t="s">
        <v>71</v>
      </c>
    </row>
    <row r="7" spans="1:7" ht="19.5" x14ac:dyDescent="0.15">
      <c r="D7" s="2" t="s">
        <v>72</v>
      </c>
      <c r="E7" s="3"/>
      <c r="F7" s="3"/>
    </row>
    <row r="8" spans="1:7" x14ac:dyDescent="0.15">
      <c r="D8" s="3"/>
      <c r="E8" s="3"/>
      <c r="F8" s="3"/>
    </row>
    <row r="9" spans="1:7" ht="15" x14ac:dyDescent="0.15">
      <c r="D9" s="4" t="s">
        <v>73</v>
      </c>
      <c r="E9" s="3"/>
      <c r="F9" s="3"/>
    </row>
    <row r="10" spans="1:7" x14ac:dyDescent="0.15">
      <c r="D10" s="3"/>
      <c r="E10" s="3"/>
      <c r="F10" s="3"/>
    </row>
    <row r="11" spans="1:7" x14ac:dyDescent="0.15">
      <c r="D11" s="5" t="s">
        <v>74</v>
      </c>
      <c r="E11" s="6" t="s">
        <v>75</v>
      </c>
      <c r="F11" s="3"/>
    </row>
    <row r="12" spans="1:7" x14ac:dyDescent="0.15">
      <c r="D12" s="5" t="s">
        <v>76</v>
      </c>
      <c r="E12" s="7" t="s">
        <v>77</v>
      </c>
      <c r="F12" s="3"/>
    </row>
    <row r="13" spans="1:7" x14ac:dyDescent="0.15">
      <c r="D13" s="5" t="s">
        <v>78</v>
      </c>
      <c r="E13" s="6">
        <v>24</v>
      </c>
      <c r="F13" s="3" t="s">
        <v>79</v>
      </c>
    </row>
    <row r="14" spans="1:7" x14ac:dyDescent="0.15">
      <c r="D14" s="5" t="s">
        <v>80</v>
      </c>
      <c r="E14" s="7">
        <v>1</v>
      </c>
      <c r="F14" s="3"/>
      <c r="G14" s="1">
        <v>0</v>
      </c>
    </row>
    <row r="15" spans="1:7" x14ac:dyDescent="0.15">
      <c r="D15" s="5" t="s">
        <v>81</v>
      </c>
      <c r="E15" s="8">
        <v>80.36</v>
      </c>
      <c r="F15" s="3"/>
    </row>
    <row r="16" spans="1:7" x14ac:dyDescent="0.15">
      <c r="D16" s="3"/>
      <c r="E16" s="3"/>
      <c r="F16" s="3"/>
    </row>
    <row r="17" spans="4:12" x14ac:dyDescent="0.15">
      <c r="D17" s="5" t="s">
        <v>82</v>
      </c>
      <c r="E17" s="5" t="s">
        <v>83</v>
      </c>
      <c r="F17" s="5" t="s">
        <v>84</v>
      </c>
      <c r="G17" s="1" t="str">
        <f>$A$1&amp;_xlfn.TEXTJOIN($C$1,1,L18)&amp;$A$2</f>
        <v>[{"ItemId":10002,"Num":10}]</v>
      </c>
      <c r="H17" s="1" t="s">
        <v>85</v>
      </c>
      <c r="I17" s="1" t="s">
        <v>86</v>
      </c>
    </row>
    <row r="18" spans="4:12" x14ac:dyDescent="0.15">
      <c r="D18" s="9" t="s">
        <v>87</v>
      </c>
      <c r="E18" s="6">
        <v>10</v>
      </c>
      <c r="F18" s="10">
        <v>80.36</v>
      </c>
      <c r="H18" s="1">
        <f>_xlfn.XLOOKUP($D18,[1]配置!$D$5:$D$1000,[1]配置!$B$5:$B$1000)</f>
        <v>10002</v>
      </c>
      <c r="I18" s="1">
        <f>E18</f>
        <v>10</v>
      </c>
      <c r="J18" s="1" t="str">
        <f>$B$2&amp;H$17&amp;$B$2&amp;$B$1&amp;H18</f>
        <v>"ItemId":10002</v>
      </c>
      <c r="K18" s="1" t="str">
        <f>$B$2&amp;I$17&amp;$B$2&amp;$B$1&amp;I18</f>
        <v>"Num":10</v>
      </c>
      <c r="L18" s="1" t="str">
        <f>$A$3&amp;_xlfn.TEXTJOIN($C$1,1,J18:K18)&amp;$A$4</f>
        <v>{"ItemId":10002,"Num":10}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2025-05-19T03:52:48Z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