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配置" sheetId="1" r:id="rId1"/>
    <sheet name="属性中转" sheetId="4" r:id="rId2"/>
    <sheet name="消耗中转" sheetId="2" r:id="rId3"/>
  </sheets>
  <externalReferences>
    <externalReference r:id="rId4"/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<sst xmlns="http://schemas.openxmlformats.org/spreadsheetml/2006/main" count="2276" uniqueCount="83">
  <si>
    <t>Id</t>
  </si>
  <si>
    <t>ConfigId</t>
  </si>
  <si>
    <t>CardId</t>
  </si>
  <si>
    <t>Level</t>
  </si>
  <si>
    <t>//Note</t>
  </si>
  <si>
    <t>UpgradeCost</t>
  </si>
  <si>
    <t>Attr</t>
  </si>
  <si>
    <t>BusinessAttr</t>
  </si>
  <si>
    <t>SkillLevel</t>
  </si>
  <si>
    <t>Star</t>
  </si>
  <si>
    <t>int</t>
  </si>
  <si>
    <t>string</t>
  </si>
  <si>
    <t>主键</t>
  </si>
  <si>
    <t>配置id</t>
  </si>
  <si>
    <t>卡牌id</t>
  </si>
  <si>
    <t>等级</t>
  </si>
  <si>
    <t>备注</t>
  </si>
  <si>
    <t>当前等级强化消耗</t>
  </si>
  <si>
    <t>属性</t>
  </si>
  <si>
    <t>技能等级</t>
  </si>
  <si>
    <t>星级</t>
  </si>
  <si>
    <t>//序号</t>
  </si>
  <si>
    <t>专属装备的配置id</t>
  </si>
  <si>
    <t>强化等级</t>
  </si>
  <si>
    <t>1 输出
2 坦克
3 支援</t>
  </si>
  <si>
    <t>当前等级强化所需材料</t>
  </si>
  <si>
    <t>战斗属性加成
[属性:值]</t>
  </si>
  <si>
    <t>经营属性加成
[属性:值]</t>
  </si>
  <si>
    <t>{}</t>
  </si>
  <si>
    <t>[</t>
  </si>
  <si>
    <t>:</t>
  </si>
  <si>
    <t>,</t>
  </si>
  <si>
    <t>]</t>
  </si>
  <si>
    <t>"</t>
  </si>
  <si>
    <t>{</t>
  </si>
  <si>
    <t>}</t>
  </si>
  <si>
    <t>系数</t>
  </si>
  <si>
    <t>合计</t>
  </si>
  <si>
    <t>战力</t>
  </si>
  <si>
    <t>坦克</t>
  </si>
  <si>
    <t>输出</t>
  </si>
  <si>
    <t>辅助</t>
  </si>
  <si>
    <t>生命-比</t>
  </si>
  <si>
    <t>攻击-比</t>
  </si>
  <si>
    <t>护甲-比</t>
  </si>
  <si>
    <t>攻击速度</t>
  </si>
  <si>
    <t>专属装备</t>
  </si>
  <si>
    <t>Rank30</t>
  </si>
  <si>
    <t>魔抗-比</t>
  </si>
  <si>
    <t>暴击率</t>
  </si>
  <si>
    <t>受疗效果</t>
  </si>
  <si>
    <t>防御穿透</t>
  </si>
  <si>
    <t>治疗效果</t>
  </si>
  <si>
    <t>品质</t>
  </si>
  <si>
    <t>急速</t>
  </si>
  <si>
    <t>稀有车卡</t>
  </si>
  <si>
    <t>精英车卡</t>
  </si>
  <si>
    <t>史诗车卡</t>
  </si>
  <si>
    <t>神魔车卡</t>
  </si>
  <si>
    <t>HpRate</t>
  </si>
  <si>
    <t>AtkRate</t>
  </si>
  <si>
    <t>PhysDefRate</t>
  </si>
  <si>
    <t>MagicDefRate</t>
  </si>
  <si>
    <t>AtkSpeed</t>
  </si>
  <si>
    <t>SkillSpeed</t>
  </si>
  <si>
    <t>HealInc</t>
  </si>
  <si>
    <t>OnHealInc</t>
  </si>
  <si>
    <t>Cri</t>
  </si>
  <si>
    <t>DefBreak</t>
  </si>
  <si>
    <t>基础-比</t>
  </si>
  <si>
    <t>额外</t>
  </si>
  <si>
    <t>二级</t>
  </si>
  <si>
    <t>属性权重</t>
  </si>
  <si>
    <t>累计</t>
  </si>
  <si>
    <t>专属升级</t>
  </si>
  <si>
    <t>消耗</t>
  </si>
  <si>
    <t>数量</t>
  </si>
  <si>
    <t>ItemId</t>
  </si>
  <si>
    <t>Num</t>
  </si>
  <si>
    <t>静海凝晶</t>
  </si>
  <si>
    <t>流金凝晶</t>
  </si>
  <si>
    <t>落日凝晶</t>
  </si>
  <si>
    <t>[]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</si>
</sst>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4">
    <font>
      <sz val="11"/>
      <color theme="1"/>
      <name val="宋体"/>
      <charset val="134"/>
      <scheme val="minor"/>
    </font>
    <font>
      <b/>
      <sz val="13"/>
      <color rgb="FF44546A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EE598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theme="4" tint="0.599993896298105"/>
      </left>
      <right style="thin">
        <color theme="4" tint="0.599993896298105"/>
      </right>
      <top style="thin">
        <color theme="4" tint="0.599993896298105"/>
      </top>
      <bottom style="thin">
        <color theme="4" tint="0.59999389629810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" fontId="2" fillId="5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4" fillId="8" borderId="2" xfId="0" applyNumberFormat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2" fontId="4" fillId="10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11" borderId="3" xfId="0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haracterBasicConfi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temConfi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配置"/>
      <sheetName val="中转"/>
    </sheetNames>
    <sheetDataSet>
      <sheetData sheetId="0">
        <row r="6">
          <cell r="B6">
            <v>100001</v>
          </cell>
        </row>
        <row r="6">
          <cell r="N6">
            <v>1</v>
          </cell>
        </row>
        <row r="7">
          <cell r="B7">
            <v>100002</v>
          </cell>
        </row>
        <row r="7">
          <cell r="N7">
            <v>2</v>
          </cell>
        </row>
        <row r="8">
          <cell r="B8">
            <v>100003</v>
          </cell>
        </row>
        <row r="8">
          <cell r="N8">
            <v>3</v>
          </cell>
        </row>
        <row r="9">
          <cell r="B9">
            <v>100004</v>
          </cell>
        </row>
        <row r="9">
          <cell r="N9">
            <v>1</v>
          </cell>
        </row>
        <row r="10">
          <cell r="B10">
            <v>100005</v>
          </cell>
        </row>
        <row r="10">
          <cell r="N10">
            <v>1</v>
          </cell>
        </row>
        <row r="11">
          <cell r="B11">
            <v>41004</v>
          </cell>
        </row>
        <row r="11">
          <cell r="N11">
            <v>1</v>
          </cell>
        </row>
        <row r="13">
          <cell r="B13">
            <v>140001</v>
          </cell>
        </row>
        <row r="13">
          <cell r="N13">
            <v>2</v>
          </cell>
        </row>
        <row r="14">
          <cell r="B14">
            <v>140002</v>
          </cell>
        </row>
        <row r="14">
          <cell r="N14">
            <v>1</v>
          </cell>
        </row>
        <row r="15">
          <cell r="B15">
            <v>140003</v>
          </cell>
        </row>
        <row r="15">
          <cell r="N15">
            <v>2</v>
          </cell>
        </row>
        <row r="16">
          <cell r="B16">
            <v>140004</v>
          </cell>
        </row>
        <row r="16">
          <cell r="N16">
            <v>2</v>
          </cell>
        </row>
        <row r="17">
          <cell r="B17">
            <v>140101</v>
          </cell>
        </row>
        <row r="17">
          <cell r="N17">
            <v>2</v>
          </cell>
        </row>
        <row r="18">
          <cell r="B18">
            <v>140102</v>
          </cell>
        </row>
        <row r="18">
          <cell r="N18">
            <v>2</v>
          </cell>
        </row>
        <row r="19">
          <cell r="B19">
            <v>140103</v>
          </cell>
        </row>
        <row r="19">
          <cell r="N19">
            <v>1</v>
          </cell>
        </row>
        <row r="20">
          <cell r="B20">
            <v>140104</v>
          </cell>
        </row>
        <row r="20">
          <cell r="N20">
            <v>2</v>
          </cell>
        </row>
        <row r="21">
          <cell r="B21">
            <v>140105</v>
          </cell>
        </row>
        <row r="21">
          <cell r="N21">
            <v>3</v>
          </cell>
        </row>
        <row r="22">
          <cell r="B22">
            <v>140106</v>
          </cell>
        </row>
        <row r="22">
          <cell r="N22">
            <v>1</v>
          </cell>
        </row>
        <row r="23">
          <cell r="B23">
            <v>140107</v>
          </cell>
        </row>
        <row r="23">
          <cell r="N23">
            <v>2</v>
          </cell>
        </row>
        <row r="24">
          <cell r="B24">
            <v>140108</v>
          </cell>
        </row>
        <row r="24">
          <cell r="N24">
            <v>2</v>
          </cell>
        </row>
        <row r="25">
          <cell r="B25">
            <v>140109</v>
          </cell>
        </row>
        <row r="25">
          <cell r="N25">
            <v>3</v>
          </cell>
        </row>
        <row r="26">
          <cell r="B26">
            <v>140110</v>
          </cell>
        </row>
        <row r="26">
          <cell r="N26">
            <v>2</v>
          </cell>
        </row>
        <row r="27">
          <cell r="B27">
            <v>140111</v>
          </cell>
        </row>
        <row r="27">
          <cell r="N27">
            <v>1</v>
          </cell>
        </row>
        <row r="28">
          <cell r="B28">
            <v>140112</v>
          </cell>
        </row>
        <row r="28">
          <cell r="N28">
            <v>2</v>
          </cell>
        </row>
        <row r="29">
          <cell r="B29">
            <v>140113</v>
          </cell>
        </row>
        <row r="29">
          <cell r="N29">
            <v>1</v>
          </cell>
        </row>
        <row r="30">
          <cell r="B30">
            <v>140114</v>
          </cell>
        </row>
        <row r="30">
          <cell r="N30">
            <v>2</v>
          </cell>
        </row>
        <row r="31">
          <cell r="B31">
            <v>140115</v>
          </cell>
        </row>
        <row r="31">
          <cell r="N31">
            <v>2</v>
          </cell>
        </row>
        <row r="32">
          <cell r="B32">
            <v>140116</v>
          </cell>
        </row>
        <row r="32">
          <cell r="N32">
            <v>3</v>
          </cell>
        </row>
        <row r="33">
          <cell r="B33">
            <v>141001</v>
          </cell>
        </row>
        <row r="33">
          <cell r="N33">
            <v>3</v>
          </cell>
        </row>
        <row r="34">
          <cell r="B34">
            <v>141002</v>
          </cell>
        </row>
        <row r="34">
          <cell r="N34">
            <v>2</v>
          </cell>
        </row>
        <row r="35">
          <cell r="B35">
            <v>141003</v>
          </cell>
        </row>
        <row r="35">
          <cell r="N35">
            <v>3</v>
          </cell>
        </row>
        <row r="36">
          <cell r="B36">
            <v>141004</v>
          </cell>
        </row>
        <row r="36">
          <cell r="N36">
            <v>2</v>
          </cell>
        </row>
        <row r="37">
          <cell r="B37">
            <v>141005</v>
          </cell>
        </row>
        <row r="37">
          <cell r="N37">
            <v>2</v>
          </cell>
        </row>
        <row r="38">
          <cell r="B38">
            <v>141006</v>
          </cell>
        </row>
        <row r="38">
          <cell r="N38">
            <v>1</v>
          </cell>
        </row>
        <row r="39">
          <cell r="B39">
            <v>141007</v>
          </cell>
        </row>
        <row r="39">
          <cell r="N39">
            <v>2</v>
          </cell>
        </row>
        <row r="40">
          <cell r="B40">
            <v>141008</v>
          </cell>
        </row>
        <row r="40">
          <cell r="N40">
            <v>1</v>
          </cell>
        </row>
        <row r="41">
          <cell r="B41">
            <v>141009</v>
          </cell>
        </row>
        <row r="41">
          <cell r="N41">
            <v>1</v>
          </cell>
        </row>
        <row r="42">
          <cell r="B42">
            <v>141010</v>
          </cell>
        </row>
        <row r="42">
          <cell r="N42">
            <v>2</v>
          </cell>
        </row>
        <row r="43">
          <cell r="B43">
            <v>141011</v>
          </cell>
        </row>
        <row r="43">
          <cell r="N43">
            <v>2</v>
          </cell>
        </row>
        <row r="44">
          <cell r="B44">
            <v>141012</v>
          </cell>
        </row>
        <row r="44">
          <cell r="N44">
            <v>2</v>
          </cell>
        </row>
        <row r="45">
          <cell r="B45">
            <v>141013</v>
          </cell>
        </row>
        <row r="45">
          <cell r="N45">
            <v>2</v>
          </cell>
        </row>
        <row r="46">
          <cell r="B46">
            <v>141014</v>
          </cell>
        </row>
        <row r="46">
          <cell r="N46">
            <v>2</v>
          </cell>
        </row>
        <row r="47">
          <cell r="B47">
            <v>141015</v>
          </cell>
        </row>
        <row r="47">
          <cell r="N47">
            <v>1</v>
          </cell>
        </row>
        <row r="48">
          <cell r="B48">
            <v>141016</v>
          </cell>
        </row>
        <row r="48">
          <cell r="N48">
            <v>2</v>
          </cell>
        </row>
        <row r="49">
          <cell r="B49">
            <v>141017</v>
          </cell>
        </row>
        <row r="49">
          <cell r="N49">
            <v>2</v>
          </cell>
        </row>
        <row r="50">
          <cell r="B50">
            <v>141018</v>
          </cell>
        </row>
        <row r="50">
          <cell r="N50">
            <v>1</v>
          </cell>
        </row>
        <row r="51">
          <cell r="B51">
            <v>141019</v>
          </cell>
        </row>
        <row r="51">
          <cell r="N51">
            <v>2</v>
          </cell>
        </row>
        <row r="52">
          <cell r="B52">
            <v>141020</v>
          </cell>
        </row>
        <row r="52">
          <cell r="N52">
            <v>2</v>
          </cell>
        </row>
        <row r="54">
          <cell r="B54">
            <v>143001</v>
          </cell>
        </row>
        <row r="54">
          <cell r="N54">
            <v>1</v>
          </cell>
        </row>
        <row r="55">
          <cell r="B55">
            <v>143002</v>
          </cell>
        </row>
        <row r="55">
          <cell r="N55">
            <v>2</v>
          </cell>
        </row>
        <row r="56">
          <cell r="B56">
            <v>143003</v>
          </cell>
        </row>
        <row r="56">
          <cell r="N56">
            <v>1</v>
          </cell>
        </row>
        <row r="57">
          <cell r="B57">
            <v>143004</v>
          </cell>
        </row>
        <row r="57">
          <cell r="N57">
            <v>2</v>
          </cell>
        </row>
        <row r="58">
          <cell r="B58">
            <v>143005</v>
          </cell>
        </row>
        <row r="58">
          <cell r="N58">
            <v>3</v>
          </cell>
        </row>
        <row r="60">
          <cell r="B60">
            <v>101</v>
          </cell>
        </row>
        <row r="60">
          <cell r="N60">
            <v>1</v>
          </cell>
        </row>
        <row r="61">
          <cell r="B61">
            <v>1001</v>
          </cell>
        </row>
        <row r="61">
          <cell r="N61">
            <v>1</v>
          </cell>
        </row>
        <row r="62">
          <cell r="B62">
            <v>1002</v>
          </cell>
        </row>
        <row r="62">
          <cell r="N62">
            <v>1</v>
          </cell>
        </row>
        <row r="63">
          <cell r="B63">
            <v>50001</v>
          </cell>
        </row>
        <row r="63">
          <cell r="N63">
            <v>1</v>
          </cell>
        </row>
        <row r="64">
          <cell r="B64">
            <v>50002</v>
          </cell>
        </row>
        <row r="64">
          <cell r="N64">
            <v>1</v>
          </cell>
        </row>
        <row r="65">
          <cell r="B65">
            <v>50003</v>
          </cell>
        </row>
        <row r="65">
          <cell r="N65">
            <v>2</v>
          </cell>
        </row>
        <row r="66">
          <cell r="B66">
            <v>50004</v>
          </cell>
        </row>
        <row r="66">
          <cell r="N66">
            <v>3</v>
          </cell>
        </row>
        <row r="67">
          <cell r="B67">
            <v>50005</v>
          </cell>
        </row>
        <row r="67">
          <cell r="N67">
            <v>1</v>
          </cell>
        </row>
        <row r="68">
          <cell r="B68">
            <v>50006</v>
          </cell>
        </row>
        <row r="68">
          <cell r="N68">
            <v>2</v>
          </cell>
        </row>
        <row r="69">
          <cell r="B69">
            <v>50007</v>
          </cell>
        </row>
        <row r="69">
          <cell r="N69">
            <v>3</v>
          </cell>
        </row>
        <row r="70">
          <cell r="B70">
            <v>50008</v>
          </cell>
        </row>
        <row r="70">
          <cell r="N70">
            <v>1</v>
          </cell>
        </row>
        <row r="71">
          <cell r="B71">
            <v>50009</v>
          </cell>
        </row>
        <row r="71">
          <cell r="N71">
            <v>2</v>
          </cell>
        </row>
        <row r="72">
          <cell r="B72">
            <v>50010</v>
          </cell>
        </row>
        <row r="72">
          <cell r="N72">
            <v>3</v>
          </cell>
        </row>
        <row r="73">
          <cell r="B73">
            <v>50011</v>
          </cell>
        </row>
        <row r="73">
          <cell r="N73">
            <v>1</v>
          </cell>
        </row>
        <row r="74">
          <cell r="B74">
            <v>50012</v>
          </cell>
        </row>
        <row r="74">
          <cell r="N74">
            <v>2</v>
          </cell>
        </row>
        <row r="75">
          <cell r="B75">
            <v>50013</v>
          </cell>
        </row>
        <row r="75">
          <cell r="N75">
            <v>3</v>
          </cell>
        </row>
        <row r="76">
          <cell r="B76">
            <v>50014</v>
          </cell>
        </row>
        <row r="76">
          <cell r="N76">
            <v>1</v>
          </cell>
        </row>
        <row r="77">
          <cell r="B77">
            <v>50015</v>
          </cell>
        </row>
        <row r="77">
          <cell r="N77">
            <v>2</v>
          </cell>
        </row>
        <row r="78">
          <cell r="B78">
            <v>50016</v>
          </cell>
        </row>
        <row r="78">
          <cell r="N78">
            <v>3</v>
          </cell>
        </row>
        <row r="79">
          <cell r="B79">
            <v>50017</v>
          </cell>
        </row>
        <row r="79">
          <cell r="N79">
            <v>1</v>
          </cell>
        </row>
        <row r="80">
          <cell r="B80">
            <v>50018</v>
          </cell>
        </row>
        <row r="80">
          <cell r="N80">
            <v>2</v>
          </cell>
        </row>
        <row r="81">
          <cell r="B81">
            <v>50019</v>
          </cell>
        </row>
        <row r="81">
          <cell r="N81">
            <v>3</v>
          </cell>
        </row>
        <row r="82">
          <cell r="B82">
            <v>50020</v>
          </cell>
        </row>
        <row r="82">
          <cell r="N82">
            <v>1</v>
          </cell>
        </row>
        <row r="83">
          <cell r="B83">
            <v>50021</v>
          </cell>
        </row>
        <row r="83">
          <cell r="N83">
            <v>2</v>
          </cell>
        </row>
        <row r="84">
          <cell r="B84">
            <v>50022</v>
          </cell>
        </row>
        <row r="84">
          <cell r="N84">
            <v>3</v>
          </cell>
        </row>
        <row r="85">
          <cell r="B85">
            <v>50023</v>
          </cell>
        </row>
        <row r="85">
          <cell r="N85">
            <v>1</v>
          </cell>
        </row>
        <row r="86">
          <cell r="B86">
            <v>50024</v>
          </cell>
        </row>
        <row r="86">
          <cell r="N86">
            <v>2</v>
          </cell>
        </row>
        <row r="87">
          <cell r="B87">
            <v>50025</v>
          </cell>
        </row>
        <row r="87">
          <cell r="N87">
            <v>3</v>
          </cell>
        </row>
        <row r="88">
          <cell r="B88">
            <v>50026</v>
          </cell>
        </row>
        <row r="88">
          <cell r="N88">
            <v>1</v>
          </cell>
        </row>
        <row r="89">
          <cell r="B89">
            <v>50027</v>
          </cell>
        </row>
        <row r="89">
          <cell r="N89">
            <v>2</v>
          </cell>
        </row>
        <row r="90">
          <cell r="B90">
            <v>50028</v>
          </cell>
        </row>
        <row r="90">
          <cell r="N90">
            <v>3</v>
          </cell>
        </row>
        <row r="91">
          <cell r="B91">
            <v>50029</v>
          </cell>
        </row>
        <row r="91">
          <cell r="N91">
            <v>1</v>
          </cell>
        </row>
        <row r="92">
          <cell r="B92">
            <v>50030</v>
          </cell>
        </row>
        <row r="92">
          <cell r="N92">
            <v>2</v>
          </cell>
        </row>
        <row r="93">
          <cell r="B93">
            <v>50031</v>
          </cell>
        </row>
        <row r="93">
          <cell r="N93">
            <v>3</v>
          </cell>
        </row>
        <row r="94">
          <cell r="B94">
            <v>50032</v>
          </cell>
        </row>
        <row r="94">
          <cell r="N94">
            <v>1</v>
          </cell>
        </row>
        <row r="95">
          <cell r="B95">
            <v>50033</v>
          </cell>
        </row>
        <row r="95">
          <cell r="N95">
            <v>2</v>
          </cell>
        </row>
        <row r="96">
          <cell r="B96">
            <v>50034</v>
          </cell>
        </row>
        <row r="96">
          <cell r="N96">
            <v>1</v>
          </cell>
        </row>
        <row r="98">
          <cell r="B98">
            <v>70001</v>
          </cell>
        </row>
        <row r="98">
          <cell r="N98">
            <v>1</v>
          </cell>
        </row>
        <row r="99">
          <cell r="B99">
            <v>70002</v>
          </cell>
        </row>
        <row r="99">
          <cell r="N99">
            <v>1</v>
          </cell>
        </row>
        <row r="100">
          <cell r="B100">
            <v>70003</v>
          </cell>
        </row>
        <row r="100">
          <cell r="N100">
            <v>1</v>
          </cell>
        </row>
        <row r="101">
          <cell r="B101">
            <v>71003</v>
          </cell>
        </row>
        <row r="101">
          <cell r="N101">
            <v>1</v>
          </cell>
        </row>
        <row r="102">
          <cell r="B102">
            <v>72003</v>
          </cell>
        </row>
        <row r="102">
          <cell r="N102">
            <v>1</v>
          </cell>
        </row>
        <row r="103">
          <cell r="B103">
            <v>73003</v>
          </cell>
        </row>
        <row r="103">
          <cell r="N103">
            <v>1</v>
          </cell>
        </row>
        <row r="104">
          <cell r="B104">
            <v>74003</v>
          </cell>
        </row>
        <row r="104">
          <cell r="N104">
            <v>1</v>
          </cell>
        </row>
        <row r="105">
          <cell r="B105">
            <v>75003</v>
          </cell>
        </row>
        <row r="105">
          <cell r="N105">
            <v>1</v>
          </cell>
        </row>
        <row r="106">
          <cell r="B106">
            <v>7000301</v>
          </cell>
        </row>
        <row r="106">
          <cell r="N106">
            <v>1</v>
          </cell>
        </row>
        <row r="107">
          <cell r="B107">
            <v>70004</v>
          </cell>
        </row>
        <row r="107">
          <cell r="N107">
            <v>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配置"/>
      <sheetName val="使用方法"/>
      <sheetName val="宝箱"/>
      <sheetName val="获取途径"/>
    </sheetNames>
    <sheetDataSet>
      <sheetData sheetId="0">
        <row r="5">
          <cell r="B5">
            <v>6001011001</v>
          </cell>
        </row>
        <row r="5">
          <cell r="D5" t="str">
            <v>装备</v>
          </cell>
        </row>
        <row r="6">
          <cell r="B6">
            <v>6001012001</v>
          </cell>
        </row>
        <row r="6">
          <cell r="D6" t="str">
            <v>装备</v>
          </cell>
        </row>
        <row r="7">
          <cell r="B7">
            <v>6001013001</v>
          </cell>
        </row>
        <row r="7">
          <cell r="D7" t="str">
            <v>装备</v>
          </cell>
        </row>
        <row r="8">
          <cell r="B8">
            <v>6001014001</v>
          </cell>
        </row>
        <row r="8">
          <cell r="D8" t="str">
            <v>装备</v>
          </cell>
        </row>
        <row r="9">
          <cell r="B9">
            <v>6001021001</v>
          </cell>
        </row>
        <row r="9">
          <cell r="D9" t="str">
            <v>装备</v>
          </cell>
        </row>
        <row r="10">
          <cell r="B10">
            <v>6001022001</v>
          </cell>
        </row>
        <row r="10">
          <cell r="D10" t="str">
            <v>装备</v>
          </cell>
        </row>
        <row r="11">
          <cell r="B11">
            <v>6001023001</v>
          </cell>
        </row>
        <row r="11">
          <cell r="D11" t="str">
            <v>装备</v>
          </cell>
        </row>
        <row r="12">
          <cell r="B12">
            <v>6001024001</v>
          </cell>
        </row>
        <row r="12">
          <cell r="D12" t="str">
            <v>装备</v>
          </cell>
        </row>
        <row r="13">
          <cell r="B13">
            <v>6001031001</v>
          </cell>
        </row>
        <row r="13">
          <cell r="D13" t="str">
            <v>装备</v>
          </cell>
        </row>
        <row r="14">
          <cell r="B14">
            <v>6001032001</v>
          </cell>
        </row>
        <row r="14">
          <cell r="D14" t="str">
            <v>装备</v>
          </cell>
        </row>
        <row r="15">
          <cell r="B15">
            <v>6001033001</v>
          </cell>
        </row>
        <row r="15">
          <cell r="D15" t="str">
            <v>装备</v>
          </cell>
        </row>
        <row r="16">
          <cell r="B16">
            <v>6001034001</v>
          </cell>
        </row>
        <row r="16">
          <cell r="D16" t="str">
            <v>装备</v>
          </cell>
        </row>
        <row r="17">
          <cell r="B17">
            <v>6001111001</v>
          </cell>
        </row>
        <row r="17">
          <cell r="D17" t="str">
            <v>装备</v>
          </cell>
        </row>
        <row r="18">
          <cell r="B18">
            <v>6001112001</v>
          </cell>
        </row>
        <row r="18">
          <cell r="D18" t="str">
            <v>装备</v>
          </cell>
        </row>
        <row r="19">
          <cell r="B19">
            <v>6001113001</v>
          </cell>
        </row>
        <row r="19">
          <cell r="D19" t="str">
            <v>装备</v>
          </cell>
        </row>
        <row r="20">
          <cell r="B20">
            <v>6001114001</v>
          </cell>
        </row>
        <row r="20">
          <cell r="D20" t="str">
            <v>装备</v>
          </cell>
        </row>
        <row r="21">
          <cell r="B21">
            <v>6001121001</v>
          </cell>
        </row>
        <row r="21">
          <cell r="D21" t="str">
            <v>装备</v>
          </cell>
        </row>
        <row r="22">
          <cell r="B22">
            <v>6001122001</v>
          </cell>
        </row>
        <row r="22">
          <cell r="D22" t="str">
            <v>装备</v>
          </cell>
        </row>
        <row r="23">
          <cell r="B23">
            <v>6001123001</v>
          </cell>
        </row>
        <row r="23">
          <cell r="D23" t="str">
            <v>装备</v>
          </cell>
        </row>
        <row r="24">
          <cell r="B24">
            <v>6001124001</v>
          </cell>
        </row>
        <row r="24">
          <cell r="D24" t="str">
            <v>装备</v>
          </cell>
        </row>
        <row r="25">
          <cell r="B25">
            <v>6001131001</v>
          </cell>
        </row>
        <row r="25">
          <cell r="D25" t="str">
            <v>装备</v>
          </cell>
        </row>
        <row r="26">
          <cell r="B26">
            <v>6001132001</v>
          </cell>
        </row>
        <row r="26">
          <cell r="D26" t="str">
            <v>装备</v>
          </cell>
        </row>
        <row r="27">
          <cell r="B27">
            <v>6001133001</v>
          </cell>
        </row>
        <row r="27">
          <cell r="D27" t="str">
            <v>装备</v>
          </cell>
        </row>
        <row r="28">
          <cell r="B28">
            <v>6001134001</v>
          </cell>
        </row>
        <row r="28">
          <cell r="D28" t="str">
            <v>装备</v>
          </cell>
        </row>
        <row r="29">
          <cell r="B29">
            <v>6001211001</v>
          </cell>
        </row>
        <row r="29">
          <cell r="D29" t="str">
            <v>装备</v>
          </cell>
        </row>
        <row r="30">
          <cell r="B30">
            <v>6001212001</v>
          </cell>
        </row>
        <row r="30">
          <cell r="D30" t="str">
            <v>装备</v>
          </cell>
        </row>
        <row r="31">
          <cell r="B31">
            <v>6001213001</v>
          </cell>
        </row>
        <row r="31">
          <cell r="D31" t="str">
            <v>装备</v>
          </cell>
        </row>
        <row r="32">
          <cell r="B32">
            <v>6001214001</v>
          </cell>
        </row>
        <row r="32">
          <cell r="D32" t="str">
            <v>装备</v>
          </cell>
        </row>
        <row r="33">
          <cell r="B33">
            <v>6001221001</v>
          </cell>
        </row>
        <row r="33">
          <cell r="D33" t="str">
            <v>装备</v>
          </cell>
        </row>
        <row r="34">
          <cell r="B34">
            <v>6001222001</v>
          </cell>
        </row>
        <row r="34">
          <cell r="D34" t="str">
            <v>装备</v>
          </cell>
        </row>
        <row r="35">
          <cell r="B35">
            <v>6001223001</v>
          </cell>
        </row>
        <row r="35">
          <cell r="D35" t="str">
            <v>装备</v>
          </cell>
        </row>
        <row r="36">
          <cell r="B36">
            <v>6001224001</v>
          </cell>
        </row>
        <row r="36">
          <cell r="D36" t="str">
            <v>装备</v>
          </cell>
        </row>
        <row r="37">
          <cell r="B37">
            <v>6001231001</v>
          </cell>
        </row>
        <row r="37">
          <cell r="D37" t="str">
            <v>装备</v>
          </cell>
        </row>
        <row r="38">
          <cell r="B38">
            <v>6001232001</v>
          </cell>
        </row>
        <row r="38">
          <cell r="D38" t="str">
            <v>装备</v>
          </cell>
        </row>
        <row r="39">
          <cell r="B39">
            <v>6001233001</v>
          </cell>
        </row>
        <row r="39">
          <cell r="D39" t="str">
            <v>装备</v>
          </cell>
        </row>
        <row r="40">
          <cell r="B40">
            <v>6001234001</v>
          </cell>
        </row>
        <row r="40">
          <cell r="D40" t="str">
            <v>装备</v>
          </cell>
        </row>
        <row r="41">
          <cell r="B41">
            <v>6001311001</v>
          </cell>
        </row>
        <row r="41">
          <cell r="D41" t="str">
            <v>装备</v>
          </cell>
        </row>
        <row r="42">
          <cell r="B42">
            <v>6001312001</v>
          </cell>
        </row>
        <row r="42">
          <cell r="D42" t="str">
            <v>装备</v>
          </cell>
        </row>
        <row r="43">
          <cell r="B43">
            <v>6001313001</v>
          </cell>
        </row>
        <row r="43">
          <cell r="D43" t="str">
            <v>装备</v>
          </cell>
        </row>
        <row r="44">
          <cell r="B44">
            <v>6001314001</v>
          </cell>
        </row>
        <row r="44">
          <cell r="D44" t="str">
            <v>装备</v>
          </cell>
        </row>
        <row r="45">
          <cell r="B45">
            <v>6001321001</v>
          </cell>
        </row>
        <row r="45">
          <cell r="D45" t="str">
            <v>装备</v>
          </cell>
        </row>
        <row r="46">
          <cell r="B46">
            <v>6001322001</v>
          </cell>
        </row>
        <row r="46">
          <cell r="D46" t="str">
            <v>装备</v>
          </cell>
        </row>
        <row r="47">
          <cell r="B47">
            <v>6001323001</v>
          </cell>
        </row>
        <row r="47">
          <cell r="D47" t="str">
            <v>装备</v>
          </cell>
        </row>
        <row r="48">
          <cell r="B48">
            <v>6001324001</v>
          </cell>
        </row>
        <row r="48">
          <cell r="D48" t="str">
            <v>装备</v>
          </cell>
        </row>
        <row r="49">
          <cell r="B49">
            <v>6001331001</v>
          </cell>
        </row>
        <row r="49">
          <cell r="D49" t="str">
            <v>装备</v>
          </cell>
        </row>
        <row r="50">
          <cell r="B50">
            <v>6001332001</v>
          </cell>
        </row>
        <row r="50">
          <cell r="D50" t="str">
            <v>装备</v>
          </cell>
        </row>
        <row r="51">
          <cell r="B51">
            <v>6001333001</v>
          </cell>
        </row>
        <row r="51">
          <cell r="D51" t="str">
            <v>装备</v>
          </cell>
        </row>
        <row r="52">
          <cell r="B52">
            <v>6001334001</v>
          </cell>
        </row>
        <row r="52">
          <cell r="D52" t="str">
            <v>装备</v>
          </cell>
        </row>
        <row r="53">
          <cell r="B53">
            <v>6001411001</v>
          </cell>
        </row>
        <row r="53">
          <cell r="D53" t="str">
            <v>装备</v>
          </cell>
        </row>
        <row r="54">
          <cell r="B54">
            <v>6001412001</v>
          </cell>
        </row>
        <row r="54">
          <cell r="D54" t="str">
            <v>装备</v>
          </cell>
        </row>
        <row r="55">
          <cell r="B55">
            <v>6001413001</v>
          </cell>
        </row>
        <row r="55">
          <cell r="D55" t="str">
            <v>装备</v>
          </cell>
        </row>
        <row r="56">
          <cell r="B56">
            <v>6001414001</v>
          </cell>
        </row>
        <row r="56">
          <cell r="D56" t="str">
            <v>装备</v>
          </cell>
        </row>
        <row r="57">
          <cell r="B57">
            <v>6001421001</v>
          </cell>
        </row>
        <row r="57">
          <cell r="D57" t="str">
            <v>装备</v>
          </cell>
        </row>
        <row r="58">
          <cell r="B58">
            <v>6001422001</v>
          </cell>
        </row>
        <row r="58">
          <cell r="D58" t="str">
            <v>装备</v>
          </cell>
        </row>
        <row r="59">
          <cell r="B59">
            <v>6001423001</v>
          </cell>
        </row>
        <row r="59">
          <cell r="D59" t="str">
            <v>装备</v>
          </cell>
        </row>
        <row r="60">
          <cell r="B60">
            <v>6001424001</v>
          </cell>
        </row>
        <row r="60">
          <cell r="D60" t="str">
            <v>装备</v>
          </cell>
        </row>
        <row r="61">
          <cell r="B61">
            <v>6001431001</v>
          </cell>
        </row>
        <row r="61">
          <cell r="D61" t="str">
            <v>装备</v>
          </cell>
        </row>
        <row r="62">
          <cell r="B62">
            <v>6001432001</v>
          </cell>
        </row>
        <row r="62">
          <cell r="D62" t="str">
            <v>装备</v>
          </cell>
        </row>
        <row r="63">
          <cell r="B63">
            <v>6001433001</v>
          </cell>
        </row>
        <row r="63">
          <cell r="D63" t="str">
            <v>装备</v>
          </cell>
        </row>
        <row r="64">
          <cell r="B64">
            <v>6001434001</v>
          </cell>
        </row>
        <row r="64">
          <cell r="D64" t="str">
            <v>装备</v>
          </cell>
        </row>
        <row r="65">
          <cell r="B65">
            <v>6002011010</v>
          </cell>
        </row>
        <row r="65">
          <cell r="D65" t="str">
            <v>装备</v>
          </cell>
        </row>
        <row r="66">
          <cell r="B66">
            <v>6002012010</v>
          </cell>
        </row>
        <row r="66">
          <cell r="D66" t="str">
            <v>装备</v>
          </cell>
        </row>
        <row r="67">
          <cell r="B67">
            <v>6002013010</v>
          </cell>
        </row>
        <row r="67">
          <cell r="D67" t="str">
            <v>装备</v>
          </cell>
        </row>
        <row r="68">
          <cell r="B68">
            <v>6002014010</v>
          </cell>
        </row>
        <row r="68">
          <cell r="D68" t="str">
            <v>装备</v>
          </cell>
        </row>
        <row r="69">
          <cell r="B69">
            <v>6002021010</v>
          </cell>
        </row>
        <row r="69">
          <cell r="D69" t="str">
            <v>装备</v>
          </cell>
        </row>
        <row r="70">
          <cell r="B70">
            <v>6002022010</v>
          </cell>
        </row>
        <row r="70">
          <cell r="D70" t="str">
            <v>装备</v>
          </cell>
        </row>
        <row r="71">
          <cell r="B71">
            <v>6002023010</v>
          </cell>
        </row>
        <row r="71">
          <cell r="D71" t="str">
            <v>装备</v>
          </cell>
        </row>
        <row r="72">
          <cell r="B72">
            <v>6002024010</v>
          </cell>
        </row>
        <row r="72">
          <cell r="D72" t="str">
            <v>装备</v>
          </cell>
        </row>
        <row r="73">
          <cell r="B73">
            <v>6002031010</v>
          </cell>
        </row>
        <row r="73">
          <cell r="D73" t="str">
            <v>装备</v>
          </cell>
        </row>
        <row r="74">
          <cell r="B74">
            <v>6002032010</v>
          </cell>
        </row>
        <row r="74">
          <cell r="D74" t="str">
            <v>装备</v>
          </cell>
        </row>
        <row r="75">
          <cell r="B75">
            <v>6002033010</v>
          </cell>
        </row>
        <row r="75">
          <cell r="D75" t="str">
            <v>装备</v>
          </cell>
        </row>
        <row r="76">
          <cell r="B76">
            <v>6002034010</v>
          </cell>
        </row>
        <row r="76">
          <cell r="D76" t="str">
            <v>装备</v>
          </cell>
        </row>
        <row r="77">
          <cell r="B77">
            <v>6002111010</v>
          </cell>
        </row>
        <row r="77">
          <cell r="D77" t="str">
            <v>装备</v>
          </cell>
        </row>
        <row r="78">
          <cell r="B78">
            <v>6002112010</v>
          </cell>
        </row>
        <row r="78">
          <cell r="D78" t="str">
            <v>装备</v>
          </cell>
        </row>
        <row r="79">
          <cell r="B79">
            <v>6002113010</v>
          </cell>
        </row>
        <row r="79">
          <cell r="D79" t="str">
            <v>装备</v>
          </cell>
        </row>
        <row r="80">
          <cell r="B80">
            <v>6002114010</v>
          </cell>
        </row>
        <row r="80">
          <cell r="D80" t="str">
            <v>装备</v>
          </cell>
        </row>
        <row r="81">
          <cell r="B81">
            <v>6002121010</v>
          </cell>
        </row>
        <row r="81">
          <cell r="D81" t="str">
            <v>装备</v>
          </cell>
        </row>
        <row r="82">
          <cell r="B82">
            <v>6002122010</v>
          </cell>
        </row>
        <row r="82">
          <cell r="D82" t="str">
            <v>装备</v>
          </cell>
        </row>
        <row r="83">
          <cell r="B83">
            <v>6002123010</v>
          </cell>
        </row>
        <row r="83">
          <cell r="D83" t="str">
            <v>装备</v>
          </cell>
        </row>
        <row r="84">
          <cell r="B84">
            <v>6002124010</v>
          </cell>
        </row>
        <row r="84">
          <cell r="D84" t="str">
            <v>装备</v>
          </cell>
        </row>
        <row r="85">
          <cell r="B85">
            <v>6002131010</v>
          </cell>
        </row>
        <row r="85">
          <cell r="D85" t="str">
            <v>装备</v>
          </cell>
        </row>
        <row r="86">
          <cell r="B86">
            <v>6002132010</v>
          </cell>
        </row>
        <row r="86">
          <cell r="D86" t="str">
            <v>装备</v>
          </cell>
        </row>
        <row r="87">
          <cell r="B87">
            <v>6002133010</v>
          </cell>
        </row>
        <row r="87">
          <cell r="D87" t="str">
            <v>装备</v>
          </cell>
        </row>
        <row r="88">
          <cell r="B88">
            <v>6002134010</v>
          </cell>
        </row>
        <row r="88">
          <cell r="D88" t="str">
            <v>装备</v>
          </cell>
        </row>
        <row r="89">
          <cell r="B89">
            <v>6002211010</v>
          </cell>
        </row>
        <row r="89">
          <cell r="D89" t="str">
            <v>装备</v>
          </cell>
        </row>
        <row r="90">
          <cell r="B90">
            <v>6002212010</v>
          </cell>
        </row>
        <row r="90">
          <cell r="D90" t="str">
            <v>装备</v>
          </cell>
        </row>
        <row r="91">
          <cell r="B91">
            <v>6002213010</v>
          </cell>
        </row>
        <row r="91">
          <cell r="D91" t="str">
            <v>装备</v>
          </cell>
        </row>
        <row r="92">
          <cell r="B92">
            <v>6002214010</v>
          </cell>
        </row>
        <row r="92">
          <cell r="D92" t="str">
            <v>装备</v>
          </cell>
        </row>
        <row r="93">
          <cell r="B93">
            <v>6002221010</v>
          </cell>
        </row>
        <row r="93">
          <cell r="D93" t="str">
            <v>装备</v>
          </cell>
        </row>
        <row r="94">
          <cell r="B94">
            <v>6002222010</v>
          </cell>
        </row>
        <row r="94">
          <cell r="D94" t="str">
            <v>装备</v>
          </cell>
        </row>
        <row r="95">
          <cell r="B95">
            <v>6002223010</v>
          </cell>
        </row>
        <row r="95">
          <cell r="D95" t="str">
            <v>装备</v>
          </cell>
        </row>
        <row r="96">
          <cell r="B96">
            <v>6002224010</v>
          </cell>
        </row>
        <row r="96">
          <cell r="D96" t="str">
            <v>装备</v>
          </cell>
        </row>
        <row r="97">
          <cell r="B97">
            <v>6002231010</v>
          </cell>
        </row>
        <row r="97">
          <cell r="D97" t="str">
            <v>装备</v>
          </cell>
        </row>
        <row r="98">
          <cell r="B98">
            <v>6002232010</v>
          </cell>
        </row>
        <row r="98">
          <cell r="D98" t="str">
            <v>装备</v>
          </cell>
        </row>
        <row r="99">
          <cell r="B99">
            <v>6002233010</v>
          </cell>
        </row>
        <row r="99">
          <cell r="D99" t="str">
            <v>装备</v>
          </cell>
        </row>
        <row r="100">
          <cell r="B100">
            <v>6002234010</v>
          </cell>
        </row>
        <row r="100">
          <cell r="D100" t="str">
            <v>装备</v>
          </cell>
        </row>
        <row r="101">
          <cell r="B101">
            <v>6002311010</v>
          </cell>
        </row>
        <row r="101">
          <cell r="D101" t="str">
            <v>装备</v>
          </cell>
        </row>
        <row r="102">
          <cell r="B102">
            <v>6002312010</v>
          </cell>
        </row>
        <row r="102">
          <cell r="D102" t="str">
            <v>装备</v>
          </cell>
        </row>
        <row r="103">
          <cell r="B103">
            <v>6002313010</v>
          </cell>
        </row>
        <row r="103">
          <cell r="D103" t="str">
            <v>装备</v>
          </cell>
        </row>
        <row r="104">
          <cell r="B104">
            <v>6002314010</v>
          </cell>
        </row>
        <row r="104">
          <cell r="D104" t="str">
            <v>装备</v>
          </cell>
        </row>
        <row r="105">
          <cell r="B105">
            <v>6002321010</v>
          </cell>
        </row>
        <row r="105">
          <cell r="D105" t="str">
            <v>装备</v>
          </cell>
        </row>
        <row r="106">
          <cell r="B106">
            <v>6002322010</v>
          </cell>
        </row>
        <row r="106">
          <cell r="D106" t="str">
            <v>装备</v>
          </cell>
        </row>
        <row r="107">
          <cell r="B107">
            <v>6002323010</v>
          </cell>
        </row>
        <row r="107">
          <cell r="D107" t="str">
            <v>装备</v>
          </cell>
        </row>
        <row r="108">
          <cell r="B108">
            <v>6002324010</v>
          </cell>
        </row>
        <row r="108">
          <cell r="D108" t="str">
            <v>装备</v>
          </cell>
        </row>
        <row r="109">
          <cell r="B109">
            <v>6002331010</v>
          </cell>
        </row>
        <row r="109">
          <cell r="D109" t="str">
            <v>装备</v>
          </cell>
        </row>
        <row r="110">
          <cell r="B110">
            <v>6002332010</v>
          </cell>
        </row>
        <row r="110">
          <cell r="D110" t="str">
            <v>装备</v>
          </cell>
        </row>
        <row r="111">
          <cell r="B111">
            <v>6002333010</v>
          </cell>
        </row>
        <row r="111">
          <cell r="D111" t="str">
            <v>装备</v>
          </cell>
        </row>
        <row r="112">
          <cell r="B112">
            <v>6002334010</v>
          </cell>
        </row>
        <row r="112">
          <cell r="D112" t="str">
            <v>装备</v>
          </cell>
        </row>
        <row r="113">
          <cell r="B113">
            <v>6002411010</v>
          </cell>
        </row>
        <row r="113">
          <cell r="D113" t="str">
            <v>装备</v>
          </cell>
        </row>
        <row r="114">
          <cell r="B114">
            <v>6002412010</v>
          </cell>
        </row>
        <row r="114">
          <cell r="D114" t="str">
            <v>装备</v>
          </cell>
        </row>
        <row r="115">
          <cell r="B115">
            <v>6002413010</v>
          </cell>
        </row>
        <row r="115">
          <cell r="D115" t="str">
            <v>装备</v>
          </cell>
        </row>
        <row r="116">
          <cell r="B116">
            <v>6002414010</v>
          </cell>
        </row>
        <row r="116">
          <cell r="D116" t="str">
            <v>装备</v>
          </cell>
        </row>
        <row r="117">
          <cell r="B117">
            <v>6002421010</v>
          </cell>
        </row>
        <row r="117">
          <cell r="D117" t="str">
            <v>装备</v>
          </cell>
        </row>
        <row r="118">
          <cell r="B118">
            <v>6002422010</v>
          </cell>
        </row>
        <row r="118">
          <cell r="D118" t="str">
            <v>装备</v>
          </cell>
        </row>
        <row r="119">
          <cell r="B119">
            <v>6002423010</v>
          </cell>
        </row>
        <row r="119">
          <cell r="D119" t="str">
            <v>装备</v>
          </cell>
        </row>
        <row r="120">
          <cell r="B120">
            <v>6002424010</v>
          </cell>
        </row>
        <row r="120">
          <cell r="D120" t="str">
            <v>装备</v>
          </cell>
        </row>
        <row r="121">
          <cell r="B121">
            <v>6002431010</v>
          </cell>
        </row>
        <row r="121">
          <cell r="D121" t="str">
            <v>装备</v>
          </cell>
        </row>
        <row r="122">
          <cell r="B122">
            <v>6002432010</v>
          </cell>
        </row>
        <row r="122">
          <cell r="D122" t="str">
            <v>装备</v>
          </cell>
        </row>
        <row r="123">
          <cell r="B123">
            <v>6002433010</v>
          </cell>
        </row>
        <row r="123">
          <cell r="D123" t="str">
            <v>装备</v>
          </cell>
        </row>
        <row r="124">
          <cell r="B124">
            <v>6002434010</v>
          </cell>
        </row>
        <row r="124">
          <cell r="D124" t="str">
            <v>装备</v>
          </cell>
        </row>
        <row r="125">
          <cell r="B125">
            <v>6003011020</v>
          </cell>
        </row>
        <row r="125">
          <cell r="D125" t="str">
            <v>装备</v>
          </cell>
        </row>
        <row r="126">
          <cell r="B126">
            <v>6003012020</v>
          </cell>
        </row>
        <row r="126">
          <cell r="D126" t="str">
            <v>装备</v>
          </cell>
        </row>
        <row r="127">
          <cell r="B127">
            <v>6003013020</v>
          </cell>
        </row>
        <row r="127">
          <cell r="D127" t="str">
            <v>装备</v>
          </cell>
        </row>
        <row r="128">
          <cell r="B128">
            <v>6003014020</v>
          </cell>
        </row>
        <row r="128">
          <cell r="D128" t="str">
            <v>装备</v>
          </cell>
        </row>
        <row r="129">
          <cell r="B129">
            <v>6003021020</v>
          </cell>
        </row>
        <row r="129">
          <cell r="D129" t="str">
            <v>装备</v>
          </cell>
        </row>
        <row r="130">
          <cell r="B130">
            <v>6003022020</v>
          </cell>
        </row>
        <row r="130">
          <cell r="D130" t="str">
            <v>装备</v>
          </cell>
        </row>
        <row r="131">
          <cell r="B131">
            <v>6003023020</v>
          </cell>
        </row>
        <row r="131">
          <cell r="D131" t="str">
            <v>装备</v>
          </cell>
        </row>
        <row r="132">
          <cell r="B132">
            <v>6003024020</v>
          </cell>
        </row>
        <row r="132">
          <cell r="D132" t="str">
            <v>装备</v>
          </cell>
        </row>
        <row r="133">
          <cell r="B133">
            <v>6003031020</v>
          </cell>
        </row>
        <row r="133">
          <cell r="D133" t="str">
            <v>装备</v>
          </cell>
        </row>
        <row r="134">
          <cell r="B134">
            <v>6003032020</v>
          </cell>
        </row>
        <row r="134">
          <cell r="D134" t="str">
            <v>装备</v>
          </cell>
        </row>
        <row r="135">
          <cell r="B135">
            <v>6003033020</v>
          </cell>
        </row>
        <row r="135">
          <cell r="D135" t="str">
            <v>装备</v>
          </cell>
        </row>
        <row r="136">
          <cell r="B136">
            <v>6003034020</v>
          </cell>
        </row>
        <row r="136">
          <cell r="D136" t="str">
            <v>装备</v>
          </cell>
        </row>
        <row r="137">
          <cell r="B137">
            <v>6003111020</v>
          </cell>
        </row>
        <row r="137">
          <cell r="D137" t="str">
            <v>装备</v>
          </cell>
        </row>
        <row r="138">
          <cell r="B138">
            <v>6003112020</v>
          </cell>
        </row>
        <row r="138">
          <cell r="D138" t="str">
            <v>装备</v>
          </cell>
        </row>
        <row r="139">
          <cell r="B139">
            <v>6003113020</v>
          </cell>
        </row>
        <row r="139">
          <cell r="D139" t="str">
            <v>装备</v>
          </cell>
        </row>
        <row r="140">
          <cell r="B140">
            <v>6003114020</v>
          </cell>
        </row>
        <row r="140">
          <cell r="D140" t="str">
            <v>装备</v>
          </cell>
        </row>
        <row r="141">
          <cell r="B141">
            <v>6003121020</v>
          </cell>
        </row>
        <row r="141">
          <cell r="D141" t="str">
            <v>装备</v>
          </cell>
        </row>
        <row r="142">
          <cell r="B142">
            <v>6003122020</v>
          </cell>
        </row>
        <row r="142">
          <cell r="D142" t="str">
            <v>装备</v>
          </cell>
        </row>
        <row r="143">
          <cell r="B143">
            <v>6003123020</v>
          </cell>
        </row>
        <row r="143">
          <cell r="D143" t="str">
            <v>装备</v>
          </cell>
        </row>
        <row r="144">
          <cell r="B144">
            <v>6003124020</v>
          </cell>
        </row>
        <row r="144">
          <cell r="D144" t="str">
            <v>装备</v>
          </cell>
        </row>
        <row r="145">
          <cell r="B145">
            <v>6003131020</v>
          </cell>
        </row>
        <row r="145">
          <cell r="D145" t="str">
            <v>装备</v>
          </cell>
        </row>
        <row r="146">
          <cell r="B146">
            <v>6003132020</v>
          </cell>
        </row>
        <row r="146">
          <cell r="D146" t="str">
            <v>装备</v>
          </cell>
        </row>
        <row r="147">
          <cell r="B147">
            <v>6003133020</v>
          </cell>
        </row>
        <row r="147">
          <cell r="D147" t="str">
            <v>装备</v>
          </cell>
        </row>
        <row r="148">
          <cell r="B148">
            <v>6003134020</v>
          </cell>
        </row>
        <row r="148">
          <cell r="D148" t="str">
            <v>装备</v>
          </cell>
        </row>
        <row r="149">
          <cell r="B149">
            <v>6003211020</v>
          </cell>
        </row>
        <row r="149">
          <cell r="D149" t="str">
            <v>装备</v>
          </cell>
        </row>
        <row r="150">
          <cell r="B150">
            <v>6003212020</v>
          </cell>
        </row>
        <row r="150">
          <cell r="D150" t="str">
            <v>装备</v>
          </cell>
        </row>
        <row r="151">
          <cell r="B151">
            <v>6003213020</v>
          </cell>
        </row>
        <row r="151">
          <cell r="D151" t="str">
            <v>装备</v>
          </cell>
        </row>
        <row r="152">
          <cell r="B152">
            <v>6003214020</v>
          </cell>
        </row>
        <row r="152">
          <cell r="D152" t="str">
            <v>装备</v>
          </cell>
        </row>
        <row r="153">
          <cell r="B153">
            <v>6003221020</v>
          </cell>
        </row>
        <row r="153">
          <cell r="D153" t="str">
            <v>装备</v>
          </cell>
        </row>
        <row r="154">
          <cell r="B154">
            <v>6003222020</v>
          </cell>
        </row>
        <row r="154">
          <cell r="D154" t="str">
            <v>装备</v>
          </cell>
        </row>
        <row r="155">
          <cell r="B155">
            <v>6003223020</v>
          </cell>
        </row>
        <row r="155">
          <cell r="D155" t="str">
            <v>装备</v>
          </cell>
        </row>
        <row r="156">
          <cell r="B156">
            <v>6003224020</v>
          </cell>
        </row>
        <row r="156">
          <cell r="D156" t="str">
            <v>装备</v>
          </cell>
        </row>
        <row r="157">
          <cell r="B157">
            <v>6003231020</v>
          </cell>
        </row>
        <row r="157">
          <cell r="D157" t="str">
            <v>装备</v>
          </cell>
        </row>
        <row r="158">
          <cell r="B158">
            <v>6003232020</v>
          </cell>
        </row>
        <row r="158">
          <cell r="D158" t="str">
            <v>装备</v>
          </cell>
        </row>
        <row r="159">
          <cell r="B159">
            <v>6003233020</v>
          </cell>
        </row>
        <row r="159">
          <cell r="D159" t="str">
            <v>装备</v>
          </cell>
        </row>
        <row r="160">
          <cell r="B160">
            <v>6003234020</v>
          </cell>
        </row>
        <row r="160">
          <cell r="D160" t="str">
            <v>装备</v>
          </cell>
        </row>
        <row r="161">
          <cell r="B161">
            <v>6003311020</v>
          </cell>
        </row>
        <row r="161">
          <cell r="D161" t="str">
            <v>装备</v>
          </cell>
        </row>
        <row r="162">
          <cell r="B162">
            <v>6003312020</v>
          </cell>
        </row>
        <row r="162">
          <cell r="D162" t="str">
            <v>装备</v>
          </cell>
        </row>
        <row r="163">
          <cell r="B163">
            <v>6003313020</v>
          </cell>
        </row>
        <row r="163">
          <cell r="D163" t="str">
            <v>装备</v>
          </cell>
        </row>
        <row r="164">
          <cell r="B164">
            <v>6003314020</v>
          </cell>
        </row>
        <row r="164">
          <cell r="D164" t="str">
            <v>装备</v>
          </cell>
        </row>
        <row r="165">
          <cell r="B165">
            <v>6003321020</v>
          </cell>
        </row>
        <row r="165">
          <cell r="D165" t="str">
            <v>装备</v>
          </cell>
        </row>
        <row r="166">
          <cell r="B166">
            <v>6003322020</v>
          </cell>
        </row>
        <row r="166">
          <cell r="D166" t="str">
            <v>装备</v>
          </cell>
        </row>
        <row r="167">
          <cell r="B167">
            <v>6003323020</v>
          </cell>
        </row>
        <row r="167">
          <cell r="D167" t="str">
            <v>装备</v>
          </cell>
        </row>
        <row r="168">
          <cell r="B168">
            <v>6003324020</v>
          </cell>
        </row>
        <row r="168">
          <cell r="D168" t="str">
            <v>装备</v>
          </cell>
        </row>
        <row r="169">
          <cell r="B169">
            <v>6003331020</v>
          </cell>
        </row>
        <row r="169">
          <cell r="D169" t="str">
            <v>装备</v>
          </cell>
        </row>
        <row r="170">
          <cell r="B170">
            <v>6003332020</v>
          </cell>
        </row>
        <row r="170">
          <cell r="D170" t="str">
            <v>装备</v>
          </cell>
        </row>
        <row r="171">
          <cell r="B171">
            <v>6003333020</v>
          </cell>
        </row>
        <row r="171">
          <cell r="D171" t="str">
            <v>装备</v>
          </cell>
        </row>
        <row r="172">
          <cell r="B172">
            <v>6003334020</v>
          </cell>
        </row>
        <row r="172">
          <cell r="D172" t="str">
            <v>装备</v>
          </cell>
        </row>
        <row r="173">
          <cell r="B173">
            <v>6003411020</v>
          </cell>
        </row>
        <row r="173">
          <cell r="D173" t="str">
            <v>装备</v>
          </cell>
        </row>
        <row r="174">
          <cell r="B174">
            <v>6003412020</v>
          </cell>
        </row>
        <row r="174">
          <cell r="D174" t="str">
            <v>装备</v>
          </cell>
        </row>
        <row r="175">
          <cell r="B175">
            <v>6003413020</v>
          </cell>
        </row>
        <row r="175">
          <cell r="D175" t="str">
            <v>装备</v>
          </cell>
        </row>
        <row r="176">
          <cell r="B176">
            <v>6003414020</v>
          </cell>
        </row>
        <row r="176">
          <cell r="D176" t="str">
            <v>装备</v>
          </cell>
        </row>
        <row r="177">
          <cell r="B177">
            <v>6003421020</v>
          </cell>
        </row>
        <row r="177">
          <cell r="D177" t="str">
            <v>装备</v>
          </cell>
        </row>
        <row r="178">
          <cell r="B178">
            <v>6003422020</v>
          </cell>
        </row>
        <row r="178">
          <cell r="D178" t="str">
            <v>装备</v>
          </cell>
        </row>
        <row r="179">
          <cell r="B179">
            <v>6003423020</v>
          </cell>
        </row>
        <row r="179">
          <cell r="D179" t="str">
            <v>装备</v>
          </cell>
        </row>
        <row r="180">
          <cell r="B180">
            <v>6003424020</v>
          </cell>
        </row>
        <row r="180">
          <cell r="D180" t="str">
            <v>装备</v>
          </cell>
        </row>
        <row r="181">
          <cell r="B181">
            <v>6003431020</v>
          </cell>
        </row>
        <row r="181">
          <cell r="D181" t="str">
            <v>装备</v>
          </cell>
        </row>
        <row r="182">
          <cell r="B182">
            <v>6003432020</v>
          </cell>
        </row>
        <row r="182">
          <cell r="D182" t="str">
            <v>装备</v>
          </cell>
        </row>
        <row r="183">
          <cell r="B183">
            <v>6003433020</v>
          </cell>
        </row>
        <row r="183">
          <cell r="D183" t="str">
            <v>装备</v>
          </cell>
        </row>
        <row r="184">
          <cell r="B184">
            <v>6003434020</v>
          </cell>
        </row>
        <row r="184">
          <cell r="D184" t="str">
            <v>装备</v>
          </cell>
        </row>
        <row r="185">
          <cell r="B185">
            <v>6004011030</v>
          </cell>
        </row>
        <row r="185">
          <cell r="D185" t="str">
            <v>装备</v>
          </cell>
        </row>
        <row r="186">
          <cell r="B186">
            <v>6004012030</v>
          </cell>
        </row>
        <row r="186">
          <cell r="D186" t="str">
            <v>装备</v>
          </cell>
        </row>
        <row r="187">
          <cell r="B187">
            <v>6004013030</v>
          </cell>
        </row>
        <row r="187">
          <cell r="D187" t="str">
            <v>装备</v>
          </cell>
        </row>
        <row r="188">
          <cell r="B188">
            <v>6004014030</v>
          </cell>
        </row>
        <row r="188">
          <cell r="D188" t="str">
            <v>装备</v>
          </cell>
        </row>
        <row r="189">
          <cell r="B189">
            <v>6004021030</v>
          </cell>
        </row>
        <row r="189">
          <cell r="D189" t="str">
            <v>装备</v>
          </cell>
        </row>
        <row r="190">
          <cell r="B190">
            <v>6004022030</v>
          </cell>
        </row>
        <row r="190">
          <cell r="D190" t="str">
            <v>装备</v>
          </cell>
        </row>
        <row r="191">
          <cell r="B191">
            <v>6004023030</v>
          </cell>
        </row>
        <row r="191">
          <cell r="D191" t="str">
            <v>装备</v>
          </cell>
        </row>
        <row r="192">
          <cell r="B192">
            <v>6004024030</v>
          </cell>
        </row>
        <row r="192">
          <cell r="D192" t="str">
            <v>装备</v>
          </cell>
        </row>
        <row r="193">
          <cell r="B193">
            <v>6004031030</v>
          </cell>
        </row>
        <row r="193">
          <cell r="D193" t="str">
            <v>装备</v>
          </cell>
        </row>
        <row r="194">
          <cell r="B194">
            <v>6004032030</v>
          </cell>
        </row>
        <row r="194">
          <cell r="D194" t="str">
            <v>装备</v>
          </cell>
        </row>
        <row r="195">
          <cell r="B195">
            <v>6004033030</v>
          </cell>
        </row>
        <row r="195">
          <cell r="D195" t="str">
            <v>装备</v>
          </cell>
        </row>
        <row r="196">
          <cell r="B196">
            <v>6004034030</v>
          </cell>
        </row>
        <row r="196">
          <cell r="D196" t="str">
            <v>装备</v>
          </cell>
        </row>
        <row r="197">
          <cell r="B197">
            <v>6004111030</v>
          </cell>
        </row>
        <row r="197">
          <cell r="D197" t="str">
            <v>装备</v>
          </cell>
        </row>
        <row r="198">
          <cell r="B198">
            <v>6004112030</v>
          </cell>
        </row>
        <row r="198">
          <cell r="D198" t="str">
            <v>装备</v>
          </cell>
        </row>
        <row r="199">
          <cell r="B199">
            <v>6004113030</v>
          </cell>
        </row>
        <row r="199">
          <cell r="D199" t="str">
            <v>装备</v>
          </cell>
        </row>
        <row r="200">
          <cell r="B200">
            <v>6004114030</v>
          </cell>
        </row>
        <row r="200">
          <cell r="D200" t="str">
            <v>装备</v>
          </cell>
        </row>
        <row r="201">
          <cell r="B201">
            <v>6004121030</v>
          </cell>
        </row>
        <row r="201">
          <cell r="D201" t="str">
            <v>装备</v>
          </cell>
        </row>
        <row r="202">
          <cell r="B202">
            <v>6004122030</v>
          </cell>
        </row>
        <row r="202">
          <cell r="D202" t="str">
            <v>装备</v>
          </cell>
        </row>
        <row r="203">
          <cell r="B203">
            <v>6004123030</v>
          </cell>
        </row>
        <row r="203">
          <cell r="D203" t="str">
            <v>装备</v>
          </cell>
        </row>
        <row r="204">
          <cell r="B204">
            <v>6004124030</v>
          </cell>
        </row>
        <row r="204">
          <cell r="D204" t="str">
            <v>装备</v>
          </cell>
        </row>
        <row r="205">
          <cell r="B205">
            <v>6004131030</v>
          </cell>
        </row>
        <row r="205">
          <cell r="D205" t="str">
            <v>装备</v>
          </cell>
        </row>
        <row r="206">
          <cell r="B206">
            <v>6004132030</v>
          </cell>
        </row>
        <row r="206">
          <cell r="D206" t="str">
            <v>装备</v>
          </cell>
        </row>
        <row r="207">
          <cell r="B207">
            <v>6004133030</v>
          </cell>
        </row>
        <row r="207">
          <cell r="D207" t="str">
            <v>装备</v>
          </cell>
        </row>
        <row r="208">
          <cell r="B208">
            <v>6004134030</v>
          </cell>
        </row>
        <row r="208">
          <cell r="D208" t="str">
            <v>装备</v>
          </cell>
        </row>
        <row r="209">
          <cell r="B209">
            <v>6004211030</v>
          </cell>
        </row>
        <row r="209">
          <cell r="D209" t="str">
            <v>装备</v>
          </cell>
        </row>
        <row r="210">
          <cell r="B210">
            <v>6004212030</v>
          </cell>
        </row>
        <row r="210">
          <cell r="D210" t="str">
            <v>装备</v>
          </cell>
        </row>
        <row r="211">
          <cell r="B211">
            <v>6004213030</v>
          </cell>
        </row>
        <row r="211">
          <cell r="D211" t="str">
            <v>装备</v>
          </cell>
        </row>
        <row r="212">
          <cell r="B212">
            <v>6004214030</v>
          </cell>
        </row>
        <row r="212">
          <cell r="D212" t="str">
            <v>装备</v>
          </cell>
        </row>
        <row r="213">
          <cell r="B213">
            <v>6004221030</v>
          </cell>
        </row>
        <row r="213">
          <cell r="D213" t="str">
            <v>装备</v>
          </cell>
        </row>
        <row r="214">
          <cell r="B214">
            <v>6004222030</v>
          </cell>
        </row>
        <row r="214">
          <cell r="D214" t="str">
            <v>装备</v>
          </cell>
        </row>
        <row r="215">
          <cell r="B215">
            <v>6004223030</v>
          </cell>
        </row>
        <row r="215">
          <cell r="D215" t="str">
            <v>装备</v>
          </cell>
        </row>
        <row r="216">
          <cell r="B216">
            <v>6004224030</v>
          </cell>
        </row>
        <row r="216">
          <cell r="D216" t="str">
            <v>装备</v>
          </cell>
        </row>
        <row r="217">
          <cell r="B217">
            <v>6004231030</v>
          </cell>
        </row>
        <row r="217">
          <cell r="D217" t="str">
            <v>装备</v>
          </cell>
        </row>
        <row r="218">
          <cell r="B218">
            <v>6004232030</v>
          </cell>
        </row>
        <row r="218">
          <cell r="D218" t="str">
            <v>装备</v>
          </cell>
        </row>
        <row r="219">
          <cell r="B219">
            <v>6004233030</v>
          </cell>
        </row>
        <row r="219">
          <cell r="D219" t="str">
            <v>装备</v>
          </cell>
        </row>
        <row r="220">
          <cell r="B220">
            <v>6004234030</v>
          </cell>
        </row>
        <row r="220">
          <cell r="D220" t="str">
            <v>装备</v>
          </cell>
        </row>
        <row r="221">
          <cell r="B221">
            <v>6004311030</v>
          </cell>
        </row>
        <row r="221">
          <cell r="D221" t="str">
            <v>装备</v>
          </cell>
        </row>
        <row r="222">
          <cell r="B222">
            <v>6004312030</v>
          </cell>
        </row>
        <row r="222">
          <cell r="D222" t="str">
            <v>装备</v>
          </cell>
        </row>
        <row r="223">
          <cell r="B223">
            <v>6004313030</v>
          </cell>
        </row>
        <row r="223">
          <cell r="D223" t="str">
            <v>装备</v>
          </cell>
        </row>
        <row r="224">
          <cell r="B224">
            <v>6004314030</v>
          </cell>
        </row>
        <row r="224">
          <cell r="D224" t="str">
            <v>装备</v>
          </cell>
        </row>
        <row r="225">
          <cell r="B225">
            <v>6004321030</v>
          </cell>
        </row>
        <row r="225">
          <cell r="D225" t="str">
            <v>装备</v>
          </cell>
        </row>
        <row r="226">
          <cell r="B226">
            <v>6004322030</v>
          </cell>
        </row>
        <row r="226">
          <cell r="D226" t="str">
            <v>装备</v>
          </cell>
        </row>
        <row r="227">
          <cell r="B227">
            <v>6004323030</v>
          </cell>
        </row>
        <row r="227">
          <cell r="D227" t="str">
            <v>装备</v>
          </cell>
        </row>
        <row r="228">
          <cell r="B228">
            <v>6004324030</v>
          </cell>
        </row>
        <row r="228">
          <cell r="D228" t="str">
            <v>装备</v>
          </cell>
        </row>
        <row r="229">
          <cell r="B229">
            <v>6004331030</v>
          </cell>
        </row>
        <row r="229">
          <cell r="D229" t="str">
            <v>装备</v>
          </cell>
        </row>
        <row r="230">
          <cell r="B230">
            <v>6004332030</v>
          </cell>
        </row>
        <row r="230">
          <cell r="D230" t="str">
            <v>装备</v>
          </cell>
        </row>
        <row r="231">
          <cell r="B231">
            <v>6004333030</v>
          </cell>
        </row>
        <row r="231">
          <cell r="D231" t="str">
            <v>装备</v>
          </cell>
        </row>
        <row r="232">
          <cell r="B232">
            <v>6004334030</v>
          </cell>
        </row>
        <row r="232">
          <cell r="D232" t="str">
            <v>装备</v>
          </cell>
        </row>
        <row r="233">
          <cell r="B233">
            <v>6004411030</v>
          </cell>
        </row>
        <row r="233">
          <cell r="D233" t="str">
            <v>装备</v>
          </cell>
        </row>
        <row r="234">
          <cell r="B234">
            <v>6004412030</v>
          </cell>
        </row>
        <row r="234">
          <cell r="D234" t="str">
            <v>装备</v>
          </cell>
        </row>
        <row r="235">
          <cell r="B235">
            <v>6004413030</v>
          </cell>
        </row>
        <row r="235">
          <cell r="D235" t="str">
            <v>装备</v>
          </cell>
        </row>
        <row r="236">
          <cell r="B236">
            <v>6004414030</v>
          </cell>
        </row>
        <row r="236">
          <cell r="D236" t="str">
            <v>装备</v>
          </cell>
        </row>
        <row r="237">
          <cell r="B237">
            <v>6004421030</v>
          </cell>
        </row>
        <row r="237">
          <cell r="D237" t="str">
            <v>装备</v>
          </cell>
        </row>
        <row r="238">
          <cell r="B238">
            <v>6004422030</v>
          </cell>
        </row>
        <row r="238">
          <cell r="D238" t="str">
            <v>装备</v>
          </cell>
        </row>
        <row r="239">
          <cell r="B239">
            <v>6004423030</v>
          </cell>
        </row>
        <row r="239">
          <cell r="D239" t="str">
            <v>装备</v>
          </cell>
        </row>
        <row r="240">
          <cell r="B240">
            <v>6004424030</v>
          </cell>
        </row>
        <row r="240">
          <cell r="D240" t="str">
            <v>装备</v>
          </cell>
        </row>
        <row r="241">
          <cell r="B241">
            <v>6004431030</v>
          </cell>
        </row>
        <row r="241">
          <cell r="D241" t="str">
            <v>装备</v>
          </cell>
        </row>
        <row r="242">
          <cell r="B242">
            <v>6004432030</v>
          </cell>
        </row>
        <row r="242">
          <cell r="D242" t="str">
            <v>装备</v>
          </cell>
        </row>
        <row r="243">
          <cell r="B243">
            <v>6004433030</v>
          </cell>
        </row>
        <row r="243">
          <cell r="D243" t="str">
            <v>装备</v>
          </cell>
        </row>
        <row r="244">
          <cell r="B244">
            <v>6004434030</v>
          </cell>
        </row>
        <row r="244">
          <cell r="D244" t="str">
            <v>装备</v>
          </cell>
        </row>
        <row r="245">
          <cell r="B245">
            <v>6005011045</v>
          </cell>
        </row>
        <row r="245">
          <cell r="D245" t="str">
            <v>装备</v>
          </cell>
        </row>
        <row r="246">
          <cell r="B246">
            <v>6005012045</v>
          </cell>
        </row>
        <row r="246">
          <cell r="D246" t="str">
            <v>装备</v>
          </cell>
        </row>
        <row r="247">
          <cell r="B247">
            <v>6005013045</v>
          </cell>
        </row>
        <row r="247">
          <cell r="D247" t="str">
            <v>装备</v>
          </cell>
        </row>
        <row r="248">
          <cell r="B248">
            <v>6005014045</v>
          </cell>
        </row>
        <row r="248">
          <cell r="D248" t="str">
            <v>装备</v>
          </cell>
        </row>
        <row r="249">
          <cell r="B249">
            <v>6005021045</v>
          </cell>
        </row>
        <row r="249">
          <cell r="D249" t="str">
            <v>装备</v>
          </cell>
        </row>
        <row r="250">
          <cell r="B250">
            <v>6005022045</v>
          </cell>
        </row>
        <row r="250">
          <cell r="D250" t="str">
            <v>装备</v>
          </cell>
        </row>
        <row r="251">
          <cell r="B251">
            <v>6005023045</v>
          </cell>
        </row>
        <row r="251">
          <cell r="D251" t="str">
            <v>装备</v>
          </cell>
        </row>
        <row r="252">
          <cell r="B252">
            <v>6005024045</v>
          </cell>
        </row>
        <row r="252">
          <cell r="D252" t="str">
            <v>装备</v>
          </cell>
        </row>
        <row r="253">
          <cell r="B253">
            <v>6005031045</v>
          </cell>
        </row>
        <row r="253">
          <cell r="D253" t="str">
            <v>装备</v>
          </cell>
        </row>
        <row r="254">
          <cell r="B254">
            <v>6005032045</v>
          </cell>
        </row>
        <row r="254">
          <cell r="D254" t="str">
            <v>装备</v>
          </cell>
        </row>
        <row r="255">
          <cell r="B255">
            <v>6005033045</v>
          </cell>
        </row>
        <row r="255">
          <cell r="D255" t="str">
            <v>装备</v>
          </cell>
        </row>
        <row r="256">
          <cell r="B256">
            <v>6005034045</v>
          </cell>
        </row>
        <row r="256">
          <cell r="D256" t="str">
            <v>装备</v>
          </cell>
        </row>
        <row r="257">
          <cell r="B257">
            <v>6005111045</v>
          </cell>
        </row>
        <row r="257">
          <cell r="D257" t="str">
            <v>装备</v>
          </cell>
        </row>
        <row r="258">
          <cell r="B258">
            <v>6005112045</v>
          </cell>
        </row>
        <row r="258">
          <cell r="D258" t="str">
            <v>装备</v>
          </cell>
        </row>
        <row r="259">
          <cell r="B259">
            <v>6005113045</v>
          </cell>
        </row>
        <row r="259">
          <cell r="D259" t="str">
            <v>装备</v>
          </cell>
        </row>
        <row r="260">
          <cell r="B260">
            <v>6005114045</v>
          </cell>
        </row>
        <row r="260">
          <cell r="D260" t="str">
            <v>装备</v>
          </cell>
        </row>
        <row r="261">
          <cell r="B261">
            <v>6005121045</v>
          </cell>
        </row>
        <row r="261">
          <cell r="D261" t="str">
            <v>装备</v>
          </cell>
        </row>
        <row r="262">
          <cell r="B262">
            <v>6005122045</v>
          </cell>
        </row>
        <row r="262">
          <cell r="D262" t="str">
            <v>装备</v>
          </cell>
        </row>
        <row r="263">
          <cell r="B263">
            <v>6005123045</v>
          </cell>
        </row>
        <row r="263">
          <cell r="D263" t="str">
            <v>装备</v>
          </cell>
        </row>
        <row r="264">
          <cell r="B264">
            <v>6005124045</v>
          </cell>
        </row>
        <row r="264">
          <cell r="D264" t="str">
            <v>装备</v>
          </cell>
        </row>
        <row r="265">
          <cell r="B265">
            <v>6005131045</v>
          </cell>
        </row>
        <row r="265">
          <cell r="D265" t="str">
            <v>装备</v>
          </cell>
        </row>
        <row r="266">
          <cell r="B266">
            <v>6005132045</v>
          </cell>
        </row>
        <row r="266">
          <cell r="D266" t="str">
            <v>装备</v>
          </cell>
        </row>
        <row r="267">
          <cell r="B267">
            <v>6005133045</v>
          </cell>
        </row>
        <row r="267">
          <cell r="D267" t="str">
            <v>装备</v>
          </cell>
        </row>
        <row r="268">
          <cell r="B268">
            <v>6005134045</v>
          </cell>
        </row>
        <row r="268">
          <cell r="D268" t="str">
            <v>装备</v>
          </cell>
        </row>
        <row r="269">
          <cell r="B269">
            <v>6005211045</v>
          </cell>
        </row>
        <row r="269">
          <cell r="D269" t="str">
            <v>装备</v>
          </cell>
        </row>
        <row r="270">
          <cell r="B270">
            <v>6005212045</v>
          </cell>
        </row>
        <row r="270">
          <cell r="D270" t="str">
            <v>装备</v>
          </cell>
        </row>
        <row r="271">
          <cell r="B271">
            <v>6005213045</v>
          </cell>
        </row>
        <row r="271">
          <cell r="D271" t="str">
            <v>装备</v>
          </cell>
        </row>
        <row r="272">
          <cell r="B272">
            <v>6005214045</v>
          </cell>
        </row>
        <row r="272">
          <cell r="D272" t="str">
            <v>装备</v>
          </cell>
        </row>
        <row r="273">
          <cell r="B273">
            <v>6005221045</v>
          </cell>
        </row>
        <row r="273">
          <cell r="D273" t="str">
            <v>装备</v>
          </cell>
        </row>
        <row r="274">
          <cell r="B274">
            <v>6005222045</v>
          </cell>
        </row>
        <row r="274">
          <cell r="D274" t="str">
            <v>装备</v>
          </cell>
        </row>
        <row r="275">
          <cell r="B275">
            <v>6005223045</v>
          </cell>
        </row>
        <row r="275">
          <cell r="D275" t="str">
            <v>装备</v>
          </cell>
        </row>
        <row r="276">
          <cell r="B276">
            <v>6005224045</v>
          </cell>
        </row>
        <row r="276">
          <cell r="D276" t="str">
            <v>装备</v>
          </cell>
        </row>
        <row r="277">
          <cell r="B277">
            <v>6005231045</v>
          </cell>
        </row>
        <row r="277">
          <cell r="D277" t="str">
            <v>装备</v>
          </cell>
        </row>
        <row r="278">
          <cell r="B278">
            <v>6005232045</v>
          </cell>
        </row>
        <row r="278">
          <cell r="D278" t="str">
            <v>装备</v>
          </cell>
        </row>
        <row r="279">
          <cell r="B279">
            <v>6005233045</v>
          </cell>
        </row>
        <row r="279">
          <cell r="D279" t="str">
            <v>装备</v>
          </cell>
        </row>
        <row r="280">
          <cell r="B280">
            <v>6005234045</v>
          </cell>
        </row>
        <row r="280">
          <cell r="D280" t="str">
            <v>装备</v>
          </cell>
        </row>
        <row r="281">
          <cell r="B281">
            <v>6005311045</v>
          </cell>
        </row>
        <row r="281">
          <cell r="D281" t="str">
            <v>装备</v>
          </cell>
        </row>
        <row r="282">
          <cell r="B282">
            <v>6005312045</v>
          </cell>
        </row>
        <row r="282">
          <cell r="D282" t="str">
            <v>装备</v>
          </cell>
        </row>
        <row r="283">
          <cell r="B283">
            <v>6005313045</v>
          </cell>
        </row>
        <row r="283">
          <cell r="D283" t="str">
            <v>装备</v>
          </cell>
        </row>
        <row r="284">
          <cell r="B284">
            <v>6005314045</v>
          </cell>
        </row>
        <row r="284">
          <cell r="D284" t="str">
            <v>装备</v>
          </cell>
        </row>
        <row r="285">
          <cell r="B285">
            <v>6005321045</v>
          </cell>
        </row>
        <row r="285">
          <cell r="D285" t="str">
            <v>装备</v>
          </cell>
        </row>
        <row r="286">
          <cell r="B286">
            <v>6005322045</v>
          </cell>
        </row>
        <row r="286">
          <cell r="D286" t="str">
            <v>装备</v>
          </cell>
        </row>
        <row r="287">
          <cell r="B287">
            <v>6005323045</v>
          </cell>
        </row>
        <row r="287">
          <cell r="D287" t="str">
            <v>装备</v>
          </cell>
        </row>
        <row r="288">
          <cell r="B288">
            <v>6005324045</v>
          </cell>
        </row>
        <row r="288">
          <cell r="D288" t="str">
            <v>装备</v>
          </cell>
        </row>
        <row r="289">
          <cell r="B289">
            <v>6005331045</v>
          </cell>
        </row>
        <row r="289">
          <cell r="D289" t="str">
            <v>装备</v>
          </cell>
        </row>
        <row r="290">
          <cell r="B290">
            <v>6005332045</v>
          </cell>
        </row>
        <row r="290">
          <cell r="D290" t="str">
            <v>装备</v>
          </cell>
        </row>
        <row r="291">
          <cell r="B291">
            <v>6005333045</v>
          </cell>
        </row>
        <row r="291">
          <cell r="D291" t="str">
            <v>装备</v>
          </cell>
        </row>
        <row r="292">
          <cell r="B292">
            <v>6005334045</v>
          </cell>
        </row>
        <row r="292">
          <cell r="D292" t="str">
            <v>装备</v>
          </cell>
        </row>
        <row r="293">
          <cell r="B293">
            <v>6005411045</v>
          </cell>
        </row>
        <row r="293">
          <cell r="D293" t="str">
            <v>装备</v>
          </cell>
        </row>
        <row r="294">
          <cell r="B294">
            <v>6005412045</v>
          </cell>
        </row>
        <row r="294">
          <cell r="D294" t="str">
            <v>装备</v>
          </cell>
        </row>
        <row r="295">
          <cell r="B295">
            <v>6005413045</v>
          </cell>
        </row>
        <row r="295">
          <cell r="D295" t="str">
            <v>装备</v>
          </cell>
        </row>
        <row r="296">
          <cell r="B296">
            <v>6005414045</v>
          </cell>
        </row>
        <row r="296">
          <cell r="D296" t="str">
            <v>装备</v>
          </cell>
        </row>
        <row r="297">
          <cell r="B297">
            <v>6005421045</v>
          </cell>
        </row>
        <row r="297">
          <cell r="D297" t="str">
            <v>装备</v>
          </cell>
        </row>
        <row r="298">
          <cell r="B298">
            <v>6005422045</v>
          </cell>
        </row>
        <row r="298">
          <cell r="D298" t="str">
            <v>装备</v>
          </cell>
        </row>
        <row r="299">
          <cell r="B299">
            <v>6005423045</v>
          </cell>
        </row>
        <row r="299">
          <cell r="D299" t="str">
            <v>装备</v>
          </cell>
        </row>
        <row r="300">
          <cell r="B300">
            <v>6005424045</v>
          </cell>
        </row>
        <row r="300">
          <cell r="D300" t="str">
            <v>装备</v>
          </cell>
        </row>
        <row r="301">
          <cell r="B301">
            <v>6005431045</v>
          </cell>
        </row>
        <row r="301">
          <cell r="D301" t="str">
            <v>装备</v>
          </cell>
        </row>
        <row r="302">
          <cell r="B302">
            <v>6005432045</v>
          </cell>
        </row>
        <row r="302">
          <cell r="D302" t="str">
            <v>装备</v>
          </cell>
        </row>
        <row r="303">
          <cell r="B303">
            <v>6005433045</v>
          </cell>
        </row>
        <row r="303">
          <cell r="D303" t="str">
            <v>装备</v>
          </cell>
        </row>
        <row r="304">
          <cell r="B304">
            <v>6005434045</v>
          </cell>
        </row>
        <row r="304">
          <cell r="D304" t="str">
            <v>装备</v>
          </cell>
        </row>
        <row r="305">
          <cell r="B305">
            <v>6006011060</v>
          </cell>
        </row>
        <row r="305">
          <cell r="D305" t="str">
            <v>装备</v>
          </cell>
        </row>
        <row r="306">
          <cell r="B306">
            <v>6006012060</v>
          </cell>
        </row>
        <row r="306">
          <cell r="D306" t="str">
            <v>装备</v>
          </cell>
        </row>
        <row r="307">
          <cell r="B307">
            <v>6006013060</v>
          </cell>
        </row>
        <row r="307">
          <cell r="D307" t="str">
            <v>装备</v>
          </cell>
        </row>
        <row r="308">
          <cell r="B308">
            <v>6006014060</v>
          </cell>
        </row>
        <row r="308">
          <cell r="D308" t="str">
            <v>装备</v>
          </cell>
        </row>
        <row r="309">
          <cell r="B309">
            <v>6006021060</v>
          </cell>
        </row>
        <row r="309">
          <cell r="D309" t="str">
            <v>装备</v>
          </cell>
        </row>
        <row r="310">
          <cell r="B310">
            <v>6006022060</v>
          </cell>
        </row>
        <row r="310">
          <cell r="D310" t="str">
            <v>装备</v>
          </cell>
        </row>
        <row r="311">
          <cell r="B311">
            <v>6006023060</v>
          </cell>
        </row>
        <row r="311">
          <cell r="D311" t="str">
            <v>装备</v>
          </cell>
        </row>
        <row r="312">
          <cell r="B312">
            <v>6006024060</v>
          </cell>
        </row>
        <row r="312">
          <cell r="D312" t="str">
            <v>装备</v>
          </cell>
        </row>
        <row r="313">
          <cell r="B313">
            <v>6006031060</v>
          </cell>
        </row>
        <row r="313">
          <cell r="D313" t="str">
            <v>装备</v>
          </cell>
        </row>
        <row r="314">
          <cell r="B314">
            <v>6006032060</v>
          </cell>
        </row>
        <row r="314">
          <cell r="D314" t="str">
            <v>装备</v>
          </cell>
        </row>
        <row r="315">
          <cell r="B315">
            <v>6006033060</v>
          </cell>
        </row>
        <row r="315">
          <cell r="D315" t="str">
            <v>装备</v>
          </cell>
        </row>
        <row r="316">
          <cell r="B316">
            <v>6006034060</v>
          </cell>
        </row>
        <row r="316">
          <cell r="D316" t="str">
            <v>装备</v>
          </cell>
        </row>
        <row r="317">
          <cell r="B317">
            <v>6006111060</v>
          </cell>
        </row>
        <row r="317">
          <cell r="D317" t="str">
            <v>装备</v>
          </cell>
        </row>
        <row r="318">
          <cell r="B318">
            <v>6006112060</v>
          </cell>
        </row>
        <row r="318">
          <cell r="D318" t="str">
            <v>装备</v>
          </cell>
        </row>
        <row r="319">
          <cell r="B319">
            <v>6006113060</v>
          </cell>
        </row>
        <row r="319">
          <cell r="D319" t="str">
            <v>装备</v>
          </cell>
        </row>
        <row r="320">
          <cell r="B320">
            <v>6006114060</v>
          </cell>
        </row>
        <row r="320">
          <cell r="D320" t="str">
            <v>装备</v>
          </cell>
        </row>
        <row r="321">
          <cell r="B321">
            <v>6006121060</v>
          </cell>
        </row>
        <row r="321">
          <cell r="D321" t="str">
            <v>装备</v>
          </cell>
        </row>
        <row r="322">
          <cell r="B322">
            <v>6006122060</v>
          </cell>
        </row>
        <row r="322">
          <cell r="D322" t="str">
            <v>装备</v>
          </cell>
        </row>
        <row r="323">
          <cell r="B323">
            <v>6006123060</v>
          </cell>
        </row>
        <row r="323">
          <cell r="D323" t="str">
            <v>装备</v>
          </cell>
        </row>
        <row r="324">
          <cell r="B324">
            <v>6006124060</v>
          </cell>
        </row>
        <row r="324">
          <cell r="D324" t="str">
            <v>装备</v>
          </cell>
        </row>
        <row r="325">
          <cell r="B325">
            <v>6006131060</v>
          </cell>
        </row>
        <row r="325">
          <cell r="D325" t="str">
            <v>装备</v>
          </cell>
        </row>
        <row r="326">
          <cell r="B326">
            <v>6006132060</v>
          </cell>
        </row>
        <row r="326">
          <cell r="D326" t="str">
            <v>装备</v>
          </cell>
        </row>
        <row r="327">
          <cell r="B327">
            <v>6006133060</v>
          </cell>
        </row>
        <row r="327">
          <cell r="D327" t="str">
            <v>装备</v>
          </cell>
        </row>
        <row r="328">
          <cell r="B328">
            <v>6006134060</v>
          </cell>
        </row>
        <row r="328">
          <cell r="D328" t="str">
            <v>装备</v>
          </cell>
        </row>
        <row r="329">
          <cell r="B329">
            <v>6006211060</v>
          </cell>
        </row>
        <row r="329">
          <cell r="D329" t="str">
            <v>装备</v>
          </cell>
        </row>
        <row r="330">
          <cell r="B330">
            <v>6006212060</v>
          </cell>
        </row>
        <row r="330">
          <cell r="D330" t="str">
            <v>装备</v>
          </cell>
        </row>
        <row r="331">
          <cell r="B331">
            <v>6006213060</v>
          </cell>
        </row>
        <row r="331">
          <cell r="D331" t="str">
            <v>装备</v>
          </cell>
        </row>
        <row r="332">
          <cell r="B332">
            <v>6006214060</v>
          </cell>
        </row>
        <row r="332">
          <cell r="D332" t="str">
            <v>装备</v>
          </cell>
        </row>
        <row r="333">
          <cell r="B333">
            <v>6006221060</v>
          </cell>
        </row>
        <row r="333">
          <cell r="D333" t="str">
            <v>装备</v>
          </cell>
        </row>
        <row r="334">
          <cell r="B334">
            <v>6006222060</v>
          </cell>
        </row>
        <row r="334">
          <cell r="D334" t="str">
            <v>装备</v>
          </cell>
        </row>
        <row r="335">
          <cell r="B335">
            <v>6006223060</v>
          </cell>
        </row>
        <row r="335">
          <cell r="D335" t="str">
            <v>装备</v>
          </cell>
        </row>
        <row r="336">
          <cell r="B336">
            <v>6006224060</v>
          </cell>
        </row>
        <row r="336">
          <cell r="D336" t="str">
            <v>装备</v>
          </cell>
        </row>
        <row r="337">
          <cell r="B337">
            <v>6006231060</v>
          </cell>
        </row>
        <row r="337">
          <cell r="D337" t="str">
            <v>装备</v>
          </cell>
        </row>
        <row r="338">
          <cell r="B338">
            <v>6006232060</v>
          </cell>
        </row>
        <row r="338">
          <cell r="D338" t="str">
            <v>装备</v>
          </cell>
        </row>
        <row r="339">
          <cell r="B339">
            <v>6006233060</v>
          </cell>
        </row>
        <row r="339">
          <cell r="D339" t="str">
            <v>装备</v>
          </cell>
        </row>
        <row r="340">
          <cell r="B340">
            <v>6006234060</v>
          </cell>
        </row>
        <row r="340">
          <cell r="D340" t="str">
            <v>装备</v>
          </cell>
        </row>
        <row r="341">
          <cell r="B341">
            <v>6006311060</v>
          </cell>
        </row>
        <row r="341">
          <cell r="D341" t="str">
            <v>装备</v>
          </cell>
        </row>
        <row r="342">
          <cell r="B342">
            <v>6006312060</v>
          </cell>
        </row>
        <row r="342">
          <cell r="D342" t="str">
            <v>装备</v>
          </cell>
        </row>
        <row r="343">
          <cell r="B343">
            <v>6006313060</v>
          </cell>
        </row>
        <row r="343">
          <cell r="D343" t="str">
            <v>装备</v>
          </cell>
        </row>
        <row r="344">
          <cell r="B344">
            <v>6006314060</v>
          </cell>
        </row>
        <row r="344">
          <cell r="D344" t="str">
            <v>装备</v>
          </cell>
        </row>
        <row r="345">
          <cell r="B345">
            <v>6006321060</v>
          </cell>
        </row>
        <row r="345">
          <cell r="D345" t="str">
            <v>装备</v>
          </cell>
        </row>
        <row r="346">
          <cell r="B346">
            <v>6006322060</v>
          </cell>
        </row>
        <row r="346">
          <cell r="D346" t="str">
            <v>装备</v>
          </cell>
        </row>
        <row r="347">
          <cell r="B347">
            <v>6006323060</v>
          </cell>
        </row>
        <row r="347">
          <cell r="D347" t="str">
            <v>装备</v>
          </cell>
        </row>
        <row r="348">
          <cell r="B348">
            <v>6006324060</v>
          </cell>
        </row>
        <row r="348">
          <cell r="D348" t="str">
            <v>装备</v>
          </cell>
        </row>
        <row r="349">
          <cell r="B349">
            <v>6006331060</v>
          </cell>
        </row>
        <row r="349">
          <cell r="D349" t="str">
            <v>装备</v>
          </cell>
        </row>
        <row r="350">
          <cell r="B350">
            <v>6006332060</v>
          </cell>
        </row>
        <row r="350">
          <cell r="D350" t="str">
            <v>装备</v>
          </cell>
        </row>
        <row r="351">
          <cell r="B351">
            <v>6006333060</v>
          </cell>
        </row>
        <row r="351">
          <cell r="D351" t="str">
            <v>装备</v>
          </cell>
        </row>
        <row r="352">
          <cell r="B352">
            <v>6006334060</v>
          </cell>
        </row>
        <row r="352">
          <cell r="D352" t="str">
            <v>装备</v>
          </cell>
        </row>
        <row r="353">
          <cell r="B353">
            <v>6006411060</v>
          </cell>
        </row>
        <row r="353">
          <cell r="D353" t="str">
            <v>装备</v>
          </cell>
        </row>
        <row r="354">
          <cell r="B354">
            <v>6006412060</v>
          </cell>
        </row>
        <row r="354">
          <cell r="D354" t="str">
            <v>装备</v>
          </cell>
        </row>
        <row r="355">
          <cell r="B355">
            <v>6006413060</v>
          </cell>
        </row>
        <row r="355">
          <cell r="D355" t="str">
            <v>装备</v>
          </cell>
        </row>
        <row r="356">
          <cell r="B356">
            <v>6006414060</v>
          </cell>
        </row>
        <row r="356">
          <cell r="D356" t="str">
            <v>装备</v>
          </cell>
        </row>
        <row r="357">
          <cell r="B357">
            <v>6006421060</v>
          </cell>
        </row>
        <row r="357">
          <cell r="D357" t="str">
            <v>装备</v>
          </cell>
        </row>
        <row r="358">
          <cell r="B358">
            <v>6006422060</v>
          </cell>
        </row>
        <row r="358">
          <cell r="D358" t="str">
            <v>装备</v>
          </cell>
        </row>
        <row r="359">
          <cell r="B359">
            <v>6006423060</v>
          </cell>
        </row>
        <row r="359">
          <cell r="D359" t="str">
            <v>装备</v>
          </cell>
        </row>
        <row r="360">
          <cell r="B360">
            <v>6006424060</v>
          </cell>
        </row>
        <row r="360">
          <cell r="D360" t="str">
            <v>装备</v>
          </cell>
        </row>
        <row r="361">
          <cell r="B361">
            <v>6006431060</v>
          </cell>
        </row>
        <row r="361">
          <cell r="D361" t="str">
            <v>装备</v>
          </cell>
        </row>
        <row r="362">
          <cell r="B362">
            <v>6006432060</v>
          </cell>
        </row>
        <row r="362">
          <cell r="D362" t="str">
            <v>装备</v>
          </cell>
        </row>
        <row r="363">
          <cell r="B363">
            <v>6006433060</v>
          </cell>
        </row>
        <row r="363">
          <cell r="D363" t="str">
            <v>装备</v>
          </cell>
        </row>
        <row r="364">
          <cell r="B364">
            <v>6006434060</v>
          </cell>
        </row>
        <row r="364">
          <cell r="D364" t="str">
            <v>装备</v>
          </cell>
        </row>
        <row r="365">
          <cell r="B365">
            <v>6007011080</v>
          </cell>
        </row>
        <row r="365">
          <cell r="D365" t="str">
            <v>装备</v>
          </cell>
        </row>
        <row r="366">
          <cell r="B366">
            <v>6007012080</v>
          </cell>
        </row>
        <row r="366">
          <cell r="D366" t="str">
            <v>装备</v>
          </cell>
        </row>
        <row r="367">
          <cell r="B367">
            <v>6007013080</v>
          </cell>
        </row>
        <row r="367">
          <cell r="D367" t="str">
            <v>装备</v>
          </cell>
        </row>
        <row r="368">
          <cell r="B368">
            <v>6007014080</v>
          </cell>
        </row>
        <row r="368">
          <cell r="D368" t="str">
            <v>装备</v>
          </cell>
        </row>
        <row r="369">
          <cell r="B369">
            <v>6007021080</v>
          </cell>
        </row>
        <row r="369">
          <cell r="D369" t="str">
            <v>装备</v>
          </cell>
        </row>
        <row r="370">
          <cell r="B370">
            <v>6007022080</v>
          </cell>
        </row>
        <row r="370">
          <cell r="D370" t="str">
            <v>装备</v>
          </cell>
        </row>
        <row r="371">
          <cell r="B371">
            <v>6007023080</v>
          </cell>
        </row>
        <row r="371">
          <cell r="D371" t="str">
            <v>装备</v>
          </cell>
        </row>
        <row r="372">
          <cell r="B372">
            <v>6007024080</v>
          </cell>
        </row>
        <row r="372">
          <cell r="D372" t="str">
            <v>装备</v>
          </cell>
        </row>
        <row r="373">
          <cell r="B373">
            <v>6007031080</v>
          </cell>
        </row>
        <row r="373">
          <cell r="D373" t="str">
            <v>装备</v>
          </cell>
        </row>
        <row r="374">
          <cell r="B374">
            <v>6007032080</v>
          </cell>
        </row>
        <row r="374">
          <cell r="D374" t="str">
            <v>装备</v>
          </cell>
        </row>
        <row r="375">
          <cell r="B375">
            <v>6007033080</v>
          </cell>
        </row>
        <row r="375">
          <cell r="D375" t="str">
            <v>装备</v>
          </cell>
        </row>
        <row r="376">
          <cell r="B376">
            <v>6007034080</v>
          </cell>
        </row>
        <row r="376">
          <cell r="D376" t="str">
            <v>装备</v>
          </cell>
        </row>
        <row r="377">
          <cell r="B377">
            <v>6007111080</v>
          </cell>
        </row>
        <row r="377">
          <cell r="D377" t="str">
            <v>装备</v>
          </cell>
        </row>
        <row r="378">
          <cell r="B378">
            <v>6007112080</v>
          </cell>
        </row>
        <row r="378">
          <cell r="D378" t="str">
            <v>装备</v>
          </cell>
        </row>
        <row r="379">
          <cell r="B379">
            <v>6007113080</v>
          </cell>
        </row>
        <row r="379">
          <cell r="D379" t="str">
            <v>装备</v>
          </cell>
        </row>
        <row r="380">
          <cell r="B380">
            <v>6007114080</v>
          </cell>
        </row>
        <row r="380">
          <cell r="D380" t="str">
            <v>装备</v>
          </cell>
        </row>
        <row r="381">
          <cell r="B381">
            <v>6007121080</v>
          </cell>
        </row>
        <row r="381">
          <cell r="D381" t="str">
            <v>装备</v>
          </cell>
        </row>
        <row r="382">
          <cell r="B382">
            <v>6007122080</v>
          </cell>
        </row>
        <row r="382">
          <cell r="D382" t="str">
            <v>装备</v>
          </cell>
        </row>
        <row r="383">
          <cell r="B383">
            <v>6007123080</v>
          </cell>
        </row>
        <row r="383">
          <cell r="D383" t="str">
            <v>装备</v>
          </cell>
        </row>
        <row r="384">
          <cell r="B384">
            <v>6007124080</v>
          </cell>
        </row>
        <row r="384">
          <cell r="D384" t="str">
            <v>装备</v>
          </cell>
        </row>
        <row r="385">
          <cell r="B385">
            <v>6007131080</v>
          </cell>
        </row>
        <row r="385">
          <cell r="D385" t="str">
            <v>装备</v>
          </cell>
        </row>
        <row r="386">
          <cell r="B386">
            <v>6007132080</v>
          </cell>
        </row>
        <row r="386">
          <cell r="D386" t="str">
            <v>装备</v>
          </cell>
        </row>
        <row r="387">
          <cell r="B387">
            <v>6007133080</v>
          </cell>
        </row>
        <row r="387">
          <cell r="D387" t="str">
            <v>装备</v>
          </cell>
        </row>
        <row r="388">
          <cell r="B388">
            <v>6007134080</v>
          </cell>
        </row>
        <row r="388">
          <cell r="D388" t="str">
            <v>装备</v>
          </cell>
        </row>
        <row r="389">
          <cell r="B389">
            <v>6007211080</v>
          </cell>
        </row>
        <row r="389">
          <cell r="D389" t="str">
            <v>装备</v>
          </cell>
        </row>
        <row r="390">
          <cell r="B390">
            <v>6007212080</v>
          </cell>
        </row>
        <row r="390">
          <cell r="D390" t="str">
            <v>装备</v>
          </cell>
        </row>
        <row r="391">
          <cell r="B391">
            <v>6007213080</v>
          </cell>
        </row>
        <row r="391">
          <cell r="D391" t="str">
            <v>装备</v>
          </cell>
        </row>
        <row r="392">
          <cell r="B392">
            <v>6007214080</v>
          </cell>
        </row>
        <row r="392">
          <cell r="D392" t="str">
            <v>装备</v>
          </cell>
        </row>
        <row r="393">
          <cell r="B393">
            <v>6007221080</v>
          </cell>
        </row>
        <row r="393">
          <cell r="D393" t="str">
            <v>装备</v>
          </cell>
        </row>
        <row r="394">
          <cell r="B394">
            <v>6007222080</v>
          </cell>
        </row>
        <row r="394">
          <cell r="D394" t="str">
            <v>装备</v>
          </cell>
        </row>
        <row r="395">
          <cell r="B395">
            <v>6007223080</v>
          </cell>
        </row>
        <row r="395">
          <cell r="D395" t="str">
            <v>装备</v>
          </cell>
        </row>
        <row r="396">
          <cell r="B396">
            <v>6007224080</v>
          </cell>
        </row>
        <row r="396">
          <cell r="D396" t="str">
            <v>装备</v>
          </cell>
        </row>
        <row r="397">
          <cell r="B397">
            <v>6007231080</v>
          </cell>
        </row>
        <row r="397">
          <cell r="D397" t="str">
            <v>装备</v>
          </cell>
        </row>
        <row r="398">
          <cell r="B398">
            <v>6007232080</v>
          </cell>
        </row>
        <row r="398">
          <cell r="D398" t="str">
            <v>装备</v>
          </cell>
        </row>
        <row r="399">
          <cell r="B399">
            <v>6007233080</v>
          </cell>
        </row>
        <row r="399">
          <cell r="D399" t="str">
            <v>装备</v>
          </cell>
        </row>
        <row r="400">
          <cell r="B400">
            <v>6007234080</v>
          </cell>
        </row>
        <row r="400">
          <cell r="D400" t="str">
            <v>装备</v>
          </cell>
        </row>
        <row r="401">
          <cell r="B401">
            <v>6007311080</v>
          </cell>
        </row>
        <row r="401">
          <cell r="D401" t="str">
            <v>装备</v>
          </cell>
        </row>
        <row r="402">
          <cell r="B402">
            <v>6007312080</v>
          </cell>
        </row>
        <row r="402">
          <cell r="D402" t="str">
            <v>装备</v>
          </cell>
        </row>
        <row r="403">
          <cell r="B403">
            <v>6007313080</v>
          </cell>
        </row>
        <row r="403">
          <cell r="D403" t="str">
            <v>装备</v>
          </cell>
        </row>
        <row r="404">
          <cell r="B404">
            <v>6007314080</v>
          </cell>
        </row>
        <row r="404">
          <cell r="D404" t="str">
            <v>装备</v>
          </cell>
        </row>
        <row r="405">
          <cell r="B405">
            <v>6007321080</v>
          </cell>
        </row>
        <row r="405">
          <cell r="D405" t="str">
            <v>装备</v>
          </cell>
        </row>
        <row r="406">
          <cell r="B406">
            <v>6007322080</v>
          </cell>
        </row>
        <row r="406">
          <cell r="D406" t="str">
            <v>装备</v>
          </cell>
        </row>
        <row r="407">
          <cell r="B407">
            <v>6007323080</v>
          </cell>
        </row>
        <row r="407">
          <cell r="D407" t="str">
            <v>装备</v>
          </cell>
        </row>
        <row r="408">
          <cell r="B408">
            <v>6007324080</v>
          </cell>
        </row>
        <row r="408">
          <cell r="D408" t="str">
            <v>装备</v>
          </cell>
        </row>
        <row r="409">
          <cell r="B409">
            <v>6007331080</v>
          </cell>
        </row>
        <row r="409">
          <cell r="D409" t="str">
            <v>装备</v>
          </cell>
        </row>
        <row r="410">
          <cell r="B410">
            <v>6007332080</v>
          </cell>
        </row>
        <row r="410">
          <cell r="D410" t="str">
            <v>装备</v>
          </cell>
        </row>
        <row r="411">
          <cell r="B411">
            <v>6007333080</v>
          </cell>
        </row>
        <row r="411">
          <cell r="D411" t="str">
            <v>装备</v>
          </cell>
        </row>
        <row r="412">
          <cell r="B412">
            <v>6007334080</v>
          </cell>
        </row>
        <row r="412">
          <cell r="D412" t="str">
            <v>装备</v>
          </cell>
        </row>
        <row r="413">
          <cell r="B413">
            <v>6007411080</v>
          </cell>
        </row>
        <row r="413">
          <cell r="D413" t="str">
            <v>装备</v>
          </cell>
        </row>
        <row r="414">
          <cell r="B414">
            <v>6007412080</v>
          </cell>
        </row>
        <row r="414">
          <cell r="D414" t="str">
            <v>装备</v>
          </cell>
        </row>
        <row r="415">
          <cell r="B415">
            <v>6007413080</v>
          </cell>
        </row>
        <row r="415">
          <cell r="D415" t="str">
            <v>装备</v>
          </cell>
        </row>
        <row r="416">
          <cell r="B416">
            <v>6007414080</v>
          </cell>
        </row>
        <row r="416">
          <cell r="D416" t="str">
            <v>装备</v>
          </cell>
        </row>
        <row r="417">
          <cell r="B417">
            <v>6007421080</v>
          </cell>
        </row>
        <row r="417">
          <cell r="D417" t="str">
            <v>装备</v>
          </cell>
        </row>
        <row r="418">
          <cell r="B418">
            <v>6007422080</v>
          </cell>
        </row>
        <row r="418">
          <cell r="D418" t="str">
            <v>装备</v>
          </cell>
        </row>
        <row r="419">
          <cell r="B419">
            <v>6007423080</v>
          </cell>
        </row>
        <row r="419">
          <cell r="D419" t="str">
            <v>装备</v>
          </cell>
        </row>
        <row r="420">
          <cell r="B420">
            <v>6007424080</v>
          </cell>
        </row>
        <row r="420">
          <cell r="D420" t="str">
            <v>装备</v>
          </cell>
        </row>
        <row r="421">
          <cell r="B421">
            <v>6007431080</v>
          </cell>
        </row>
        <row r="421">
          <cell r="D421" t="str">
            <v>装备</v>
          </cell>
        </row>
        <row r="422">
          <cell r="B422">
            <v>6007432080</v>
          </cell>
        </row>
        <row r="422">
          <cell r="D422" t="str">
            <v>装备</v>
          </cell>
        </row>
        <row r="423">
          <cell r="B423">
            <v>6007433080</v>
          </cell>
        </row>
        <row r="423">
          <cell r="D423" t="str">
            <v>装备</v>
          </cell>
        </row>
        <row r="424">
          <cell r="B424">
            <v>6007434080</v>
          </cell>
        </row>
        <row r="424">
          <cell r="D424" t="str">
            <v>装备</v>
          </cell>
        </row>
        <row r="425">
          <cell r="B425">
            <v>6008011090</v>
          </cell>
        </row>
        <row r="425">
          <cell r="D425" t="str">
            <v>装备</v>
          </cell>
        </row>
        <row r="426">
          <cell r="B426">
            <v>6008012090</v>
          </cell>
        </row>
        <row r="426">
          <cell r="D426" t="str">
            <v>装备</v>
          </cell>
        </row>
        <row r="427">
          <cell r="B427">
            <v>6008013090</v>
          </cell>
        </row>
        <row r="427">
          <cell r="D427" t="str">
            <v>装备</v>
          </cell>
        </row>
        <row r="428">
          <cell r="B428">
            <v>6008014090</v>
          </cell>
        </row>
        <row r="428">
          <cell r="D428" t="str">
            <v>装备</v>
          </cell>
        </row>
        <row r="429">
          <cell r="B429">
            <v>6008021090</v>
          </cell>
        </row>
        <row r="429">
          <cell r="D429" t="str">
            <v>装备</v>
          </cell>
        </row>
        <row r="430">
          <cell r="B430">
            <v>6008022090</v>
          </cell>
        </row>
        <row r="430">
          <cell r="D430" t="str">
            <v>装备</v>
          </cell>
        </row>
        <row r="431">
          <cell r="B431">
            <v>6008023090</v>
          </cell>
        </row>
        <row r="431">
          <cell r="D431" t="str">
            <v>装备</v>
          </cell>
        </row>
        <row r="432">
          <cell r="B432">
            <v>6008024090</v>
          </cell>
        </row>
        <row r="432">
          <cell r="D432" t="str">
            <v>装备</v>
          </cell>
        </row>
        <row r="433">
          <cell r="B433">
            <v>6008031090</v>
          </cell>
        </row>
        <row r="433">
          <cell r="D433" t="str">
            <v>装备</v>
          </cell>
        </row>
        <row r="434">
          <cell r="B434">
            <v>6008032090</v>
          </cell>
        </row>
        <row r="434">
          <cell r="D434" t="str">
            <v>装备</v>
          </cell>
        </row>
        <row r="435">
          <cell r="B435">
            <v>6008033090</v>
          </cell>
        </row>
        <row r="435">
          <cell r="D435" t="str">
            <v>装备</v>
          </cell>
        </row>
        <row r="436">
          <cell r="B436">
            <v>6008034090</v>
          </cell>
        </row>
        <row r="436">
          <cell r="D436" t="str">
            <v>装备</v>
          </cell>
        </row>
        <row r="437">
          <cell r="B437">
            <v>6008111090</v>
          </cell>
        </row>
        <row r="437">
          <cell r="D437" t="str">
            <v>装备</v>
          </cell>
        </row>
        <row r="438">
          <cell r="B438">
            <v>6008112090</v>
          </cell>
        </row>
        <row r="438">
          <cell r="D438" t="str">
            <v>装备</v>
          </cell>
        </row>
        <row r="439">
          <cell r="B439">
            <v>6008113090</v>
          </cell>
        </row>
        <row r="439">
          <cell r="D439" t="str">
            <v>装备</v>
          </cell>
        </row>
        <row r="440">
          <cell r="B440">
            <v>6008114090</v>
          </cell>
        </row>
        <row r="440">
          <cell r="D440" t="str">
            <v>装备</v>
          </cell>
        </row>
        <row r="441">
          <cell r="B441">
            <v>6008121090</v>
          </cell>
        </row>
        <row r="441">
          <cell r="D441" t="str">
            <v>装备</v>
          </cell>
        </row>
        <row r="442">
          <cell r="B442">
            <v>6008122090</v>
          </cell>
        </row>
        <row r="442">
          <cell r="D442" t="str">
            <v>装备</v>
          </cell>
        </row>
        <row r="443">
          <cell r="B443">
            <v>6008123090</v>
          </cell>
        </row>
        <row r="443">
          <cell r="D443" t="str">
            <v>装备</v>
          </cell>
        </row>
        <row r="444">
          <cell r="B444">
            <v>6008124090</v>
          </cell>
        </row>
        <row r="444">
          <cell r="D444" t="str">
            <v>装备</v>
          </cell>
        </row>
        <row r="445">
          <cell r="B445">
            <v>6008131090</v>
          </cell>
        </row>
        <row r="445">
          <cell r="D445" t="str">
            <v>装备</v>
          </cell>
        </row>
        <row r="446">
          <cell r="B446">
            <v>6008132090</v>
          </cell>
        </row>
        <row r="446">
          <cell r="D446" t="str">
            <v>装备</v>
          </cell>
        </row>
        <row r="447">
          <cell r="B447">
            <v>6008133090</v>
          </cell>
        </row>
        <row r="447">
          <cell r="D447" t="str">
            <v>装备</v>
          </cell>
        </row>
        <row r="448">
          <cell r="B448">
            <v>6008134090</v>
          </cell>
        </row>
        <row r="448">
          <cell r="D448" t="str">
            <v>装备</v>
          </cell>
        </row>
        <row r="449">
          <cell r="B449">
            <v>6008211090</v>
          </cell>
        </row>
        <row r="449">
          <cell r="D449" t="str">
            <v>装备</v>
          </cell>
        </row>
        <row r="450">
          <cell r="B450">
            <v>6008212090</v>
          </cell>
        </row>
        <row r="450">
          <cell r="D450" t="str">
            <v>装备</v>
          </cell>
        </row>
        <row r="451">
          <cell r="B451">
            <v>6008213090</v>
          </cell>
        </row>
        <row r="451">
          <cell r="D451" t="str">
            <v>装备</v>
          </cell>
        </row>
        <row r="452">
          <cell r="B452">
            <v>6008214090</v>
          </cell>
        </row>
        <row r="452">
          <cell r="D452" t="str">
            <v>装备</v>
          </cell>
        </row>
        <row r="453">
          <cell r="B453">
            <v>6008221090</v>
          </cell>
        </row>
        <row r="453">
          <cell r="D453" t="str">
            <v>装备</v>
          </cell>
        </row>
        <row r="454">
          <cell r="B454">
            <v>6008222090</v>
          </cell>
        </row>
        <row r="454">
          <cell r="D454" t="str">
            <v>装备</v>
          </cell>
        </row>
        <row r="455">
          <cell r="B455">
            <v>6008223090</v>
          </cell>
        </row>
        <row r="455">
          <cell r="D455" t="str">
            <v>装备</v>
          </cell>
        </row>
        <row r="456">
          <cell r="B456">
            <v>6008224090</v>
          </cell>
        </row>
        <row r="456">
          <cell r="D456" t="str">
            <v>装备</v>
          </cell>
        </row>
        <row r="457">
          <cell r="B457">
            <v>6008231090</v>
          </cell>
        </row>
        <row r="457">
          <cell r="D457" t="str">
            <v>装备</v>
          </cell>
        </row>
        <row r="458">
          <cell r="B458">
            <v>6008232090</v>
          </cell>
        </row>
        <row r="458">
          <cell r="D458" t="str">
            <v>装备</v>
          </cell>
        </row>
        <row r="459">
          <cell r="B459">
            <v>6008233090</v>
          </cell>
        </row>
        <row r="459">
          <cell r="D459" t="str">
            <v>装备</v>
          </cell>
        </row>
        <row r="460">
          <cell r="B460">
            <v>6008234090</v>
          </cell>
        </row>
        <row r="460">
          <cell r="D460" t="str">
            <v>装备</v>
          </cell>
        </row>
        <row r="461">
          <cell r="B461">
            <v>6008311090</v>
          </cell>
        </row>
        <row r="461">
          <cell r="D461" t="str">
            <v>装备</v>
          </cell>
        </row>
        <row r="462">
          <cell r="B462">
            <v>6008312090</v>
          </cell>
        </row>
        <row r="462">
          <cell r="D462" t="str">
            <v>装备</v>
          </cell>
        </row>
        <row r="463">
          <cell r="B463">
            <v>6008313090</v>
          </cell>
        </row>
        <row r="463">
          <cell r="D463" t="str">
            <v>装备</v>
          </cell>
        </row>
        <row r="464">
          <cell r="B464">
            <v>6008314090</v>
          </cell>
        </row>
        <row r="464">
          <cell r="D464" t="str">
            <v>装备</v>
          </cell>
        </row>
        <row r="465">
          <cell r="B465">
            <v>6008321090</v>
          </cell>
        </row>
        <row r="465">
          <cell r="D465" t="str">
            <v>装备</v>
          </cell>
        </row>
        <row r="466">
          <cell r="B466">
            <v>6008322090</v>
          </cell>
        </row>
        <row r="466">
          <cell r="D466" t="str">
            <v>装备</v>
          </cell>
        </row>
        <row r="467">
          <cell r="B467">
            <v>6008323090</v>
          </cell>
        </row>
        <row r="467">
          <cell r="D467" t="str">
            <v>装备</v>
          </cell>
        </row>
        <row r="468">
          <cell r="B468">
            <v>6008324090</v>
          </cell>
        </row>
        <row r="468">
          <cell r="D468" t="str">
            <v>装备</v>
          </cell>
        </row>
        <row r="469">
          <cell r="B469">
            <v>6008331090</v>
          </cell>
        </row>
        <row r="469">
          <cell r="D469" t="str">
            <v>装备</v>
          </cell>
        </row>
        <row r="470">
          <cell r="B470">
            <v>6008332090</v>
          </cell>
        </row>
        <row r="470">
          <cell r="D470" t="str">
            <v>装备</v>
          </cell>
        </row>
        <row r="471">
          <cell r="B471">
            <v>6008333090</v>
          </cell>
        </row>
        <row r="471">
          <cell r="D471" t="str">
            <v>装备</v>
          </cell>
        </row>
        <row r="472">
          <cell r="B472">
            <v>6008334090</v>
          </cell>
        </row>
        <row r="472">
          <cell r="D472" t="str">
            <v>装备</v>
          </cell>
        </row>
        <row r="473">
          <cell r="B473">
            <v>6008411090</v>
          </cell>
        </row>
        <row r="473">
          <cell r="D473" t="str">
            <v>装备</v>
          </cell>
        </row>
        <row r="474">
          <cell r="B474">
            <v>6008412090</v>
          </cell>
        </row>
        <row r="474">
          <cell r="D474" t="str">
            <v>装备</v>
          </cell>
        </row>
        <row r="475">
          <cell r="B475">
            <v>6008413090</v>
          </cell>
        </row>
        <row r="475">
          <cell r="D475" t="str">
            <v>装备</v>
          </cell>
        </row>
        <row r="476">
          <cell r="B476">
            <v>6008414090</v>
          </cell>
        </row>
        <row r="476">
          <cell r="D476" t="str">
            <v>装备</v>
          </cell>
        </row>
        <row r="477">
          <cell r="B477">
            <v>6008421090</v>
          </cell>
        </row>
        <row r="477">
          <cell r="D477" t="str">
            <v>装备</v>
          </cell>
        </row>
        <row r="478">
          <cell r="B478">
            <v>6008422090</v>
          </cell>
        </row>
        <row r="478">
          <cell r="D478" t="str">
            <v>装备</v>
          </cell>
        </row>
        <row r="479">
          <cell r="B479">
            <v>6008423090</v>
          </cell>
        </row>
        <row r="479">
          <cell r="D479" t="str">
            <v>装备</v>
          </cell>
        </row>
        <row r="480">
          <cell r="B480">
            <v>6008424090</v>
          </cell>
        </row>
        <row r="480">
          <cell r="D480" t="str">
            <v>装备</v>
          </cell>
        </row>
        <row r="481">
          <cell r="B481">
            <v>6008431090</v>
          </cell>
        </row>
        <row r="481">
          <cell r="D481" t="str">
            <v>装备</v>
          </cell>
        </row>
        <row r="482">
          <cell r="B482">
            <v>6008432090</v>
          </cell>
        </row>
        <row r="482">
          <cell r="D482" t="str">
            <v>装备</v>
          </cell>
        </row>
        <row r="483">
          <cell r="B483">
            <v>6008433090</v>
          </cell>
        </row>
        <row r="483">
          <cell r="D483" t="str">
            <v>装备</v>
          </cell>
        </row>
        <row r="484">
          <cell r="B484">
            <v>6008434090</v>
          </cell>
        </row>
        <row r="484">
          <cell r="D484" t="str">
            <v>装备</v>
          </cell>
        </row>
        <row r="485">
          <cell r="B485">
            <v>6009011100</v>
          </cell>
        </row>
        <row r="485">
          <cell r="D485" t="str">
            <v>装备</v>
          </cell>
        </row>
        <row r="486">
          <cell r="B486">
            <v>6009012100</v>
          </cell>
        </row>
        <row r="486">
          <cell r="D486" t="str">
            <v>装备</v>
          </cell>
        </row>
        <row r="487">
          <cell r="B487">
            <v>6009013100</v>
          </cell>
        </row>
        <row r="487">
          <cell r="D487" t="str">
            <v>装备</v>
          </cell>
        </row>
        <row r="488">
          <cell r="B488">
            <v>6009014100</v>
          </cell>
        </row>
        <row r="488">
          <cell r="D488" t="str">
            <v>装备</v>
          </cell>
        </row>
        <row r="489">
          <cell r="B489">
            <v>6009021100</v>
          </cell>
        </row>
        <row r="489">
          <cell r="D489" t="str">
            <v>装备</v>
          </cell>
        </row>
        <row r="490">
          <cell r="B490">
            <v>6009022100</v>
          </cell>
        </row>
        <row r="490">
          <cell r="D490" t="str">
            <v>装备</v>
          </cell>
        </row>
        <row r="491">
          <cell r="B491">
            <v>6009023100</v>
          </cell>
        </row>
        <row r="491">
          <cell r="D491" t="str">
            <v>装备</v>
          </cell>
        </row>
        <row r="492">
          <cell r="B492">
            <v>6009024100</v>
          </cell>
        </row>
        <row r="492">
          <cell r="D492" t="str">
            <v>装备</v>
          </cell>
        </row>
        <row r="493">
          <cell r="B493">
            <v>6009031100</v>
          </cell>
        </row>
        <row r="493">
          <cell r="D493" t="str">
            <v>装备</v>
          </cell>
        </row>
        <row r="494">
          <cell r="B494">
            <v>6009032100</v>
          </cell>
        </row>
        <row r="494">
          <cell r="D494" t="str">
            <v>装备</v>
          </cell>
        </row>
        <row r="495">
          <cell r="B495">
            <v>6009033100</v>
          </cell>
        </row>
        <row r="495">
          <cell r="D495" t="str">
            <v>装备</v>
          </cell>
        </row>
        <row r="496">
          <cell r="B496">
            <v>6009034100</v>
          </cell>
        </row>
        <row r="496">
          <cell r="D496" t="str">
            <v>装备</v>
          </cell>
        </row>
        <row r="497">
          <cell r="B497">
            <v>6009111100</v>
          </cell>
        </row>
        <row r="497">
          <cell r="D497" t="str">
            <v>装备</v>
          </cell>
        </row>
        <row r="498">
          <cell r="B498">
            <v>6009112100</v>
          </cell>
        </row>
        <row r="498">
          <cell r="D498" t="str">
            <v>装备</v>
          </cell>
        </row>
        <row r="499">
          <cell r="B499">
            <v>6009113100</v>
          </cell>
        </row>
        <row r="499">
          <cell r="D499" t="str">
            <v>装备</v>
          </cell>
        </row>
        <row r="500">
          <cell r="B500">
            <v>6009114100</v>
          </cell>
        </row>
        <row r="500">
          <cell r="D500" t="str">
            <v>装备</v>
          </cell>
        </row>
        <row r="501">
          <cell r="B501">
            <v>6009121100</v>
          </cell>
        </row>
        <row r="501">
          <cell r="D501" t="str">
            <v>装备</v>
          </cell>
        </row>
        <row r="502">
          <cell r="B502">
            <v>6009122100</v>
          </cell>
        </row>
        <row r="502">
          <cell r="D502" t="str">
            <v>装备</v>
          </cell>
        </row>
        <row r="503">
          <cell r="B503">
            <v>6009123100</v>
          </cell>
        </row>
        <row r="503">
          <cell r="D503" t="str">
            <v>装备</v>
          </cell>
        </row>
        <row r="504">
          <cell r="B504">
            <v>6009124100</v>
          </cell>
        </row>
        <row r="504">
          <cell r="D504" t="str">
            <v>装备</v>
          </cell>
        </row>
        <row r="505">
          <cell r="B505">
            <v>6009131100</v>
          </cell>
        </row>
        <row r="505">
          <cell r="D505" t="str">
            <v>装备</v>
          </cell>
        </row>
        <row r="506">
          <cell r="B506">
            <v>6009132100</v>
          </cell>
        </row>
        <row r="506">
          <cell r="D506" t="str">
            <v>装备</v>
          </cell>
        </row>
        <row r="507">
          <cell r="B507">
            <v>6009133100</v>
          </cell>
        </row>
        <row r="507">
          <cell r="D507" t="str">
            <v>装备</v>
          </cell>
        </row>
        <row r="508">
          <cell r="B508">
            <v>6009134100</v>
          </cell>
        </row>
        <row r="508">
          <cell r="D508" t="str">
            <v>装备</v>
          </cell>
        </row>
        <row r="509">
          <cell r="B509">
            <v>6009211100</v>
          </cell>
        </row>
        <row r="509">
          <cell r="D509" t="str">
            <v>装备</v>
          </cell>
        </row>
        <row r="510">
          <cell r="B510">
            <v>6009212100</v>
          </cell>
        </row>
        <row r="510">
          <cell r="D510" t="str">
            <v>装备</v>
          </cell>
        </row>
        <row r="511">
          <cell r="B511">
            <v>6009213100</v>
          </cell>
        </row>
        <row r="511">
          <cell r="D511" t="str">
            <v>装备</v>
          </cell>
        </row>
        <row r="512">
          <cell r="B512">
            <v>6009214100</v>
          </cell>
        </row>
        <row r="512">
          <cell r="D512" t="str">
            <v>装备</v>
          </cell>
        </row>
        <row r="513">
          <cell r="B513">
            <v>6009221100</v>
          </cell>
        </row>
        <row r="513">
          <cell r="D513" t="str">
            <v>装备</v>
          </cell>
        </row>
        <row r="514">
          <cell r="B514">
            <v>6009222100</v>
          </cell>
        </row>
        <row r="514">
          <cell r="D514" t="str">
            <v>装备</v>
          </cell>
        </row>
        <row r="515">
          <cell r="B515">
            <v>6009223100</v>
          </cell>
        </row>
        <row r="515">
          <cell r="D515" t="str">
            <v>装备</v>
          </cell>
        </row>
        <row r="516">
          <cell r="B516">
            <v>6009224100</v>
          </cell>
        </row>
        <row r="516">
          <cell r="D516" t="str">
            <v>装备</v>
          </cell>
        </row>
        <row r="517">
          <cell r="B517">
            <v>6009231100</v>
          </cell>
        </row>
        <row r="517">
          <cell r="D517" t="str">
            <v>装备</v>
          </cell>
        </row>
        <row r="518">
          <cell r="B518">
            <v>6009232100</v>
          </cell>
        </row>
        <row r="518">
          <cell r="D518" t="str">
            <v>装备</v>
          </cell>
        </row>
        <row r="519">
          <cell r="B519">
            <v>6009233100</v>
          </cell>
        </row>
        <row r="519">
          <cell r="D519" t="str">
            <v>装备</v>
          </cell>
        </row>
        <row r="520">
          <cell r="B520">
            <v>6009234100</v>
          </cell>
        </row>
        <row r="520">
          <cell r="D520" t="str">
            <v>装备</v>
          </cell>
        </row>
        <row r="521">
          <cell r="B521">
            <v>6009311100</v>
          </cell>
        </row>
        <row r="521">
          <cell r="D521" t="str">
            <v>装备</v>
          </cell>
        </row>
        <row r="522">
          <cell r="B522">
            <v>6009312100</v>
          </cell>
        </row>
        <row r="522">
          <cell r="D522" t="str">
            <v>装备</v>
          </cell>
        </row>
        <row r="523">
          <cell r="B523">
            <v>6009313100</v>
          </cell>
        </row>
        <row r="523">
          <cell r="D523" t="str">
            <v>装备</v>
          </cell>
        </row>
        <row r="524">
          <cell r="B524">
            <v>6009314100</v>
          </cell>
        </row>
        <row r="524">
          <cell r="D524" t="str">
            <v>装备</v>
          </cell>
        </row>
        <row r="525">
          <cell r="B525">
            <v>6009321100</v>
          </cell>
        </row>
        <row r="525">
          <cell r="D525" t="str">
            <v>装备</v>
          </cell>
        </row>
        <row r="526">
          <cell r="B526">
            <v>6009322100</v>
          </cell>
        </row>
        <row r="526">
          <cell r="D526" t="str">
            <v>装备</v>
          </cell>
        </row>
        <row r="527">
          <cell r="B527">
            <v>6009323100</v>
          </cell>
        </row>
        <row r="527">
          <cell r="D527" t="str">
            <v>装备</v>
          </cell>
        </row>
        <row r="528">
          <cell r="B528">
            <v>6009324100</v>
          </cell>
        </row>
        <row r="528">
          <cell r="D528" t="str">
            <v>装备</v>
          </cell>
        </row>
        <row r="529">
          <cell r="B529">
            <v>6009331100</v>
          </cell>
        </row>
        <row r="529">
          <cell r="D529" t="str">
            <v>装备</v>
          </cell>
        </row>
        <row r="530">
          <cell r="B530">
            <v>6009332100</v>
          </cell>
        </row>
        <row r="530">
          <cell r="D530" t="str">
            <v>装备</v>
          </cell>
        </row>
        <row r="531">
          <cell r="B531">
            <v>6009333100</v>
          </cell>
        </row>
        <row r="531">
          <cell r="D531" t="str">
            <v>装备</v>
          </cell>
        </row>
        <row r="532">
          <cell r="B532">
            <v>6009334100</v>
          </cell>
        </row>
        <row r="532">
          <cell r="D532" t="str">
            <v>装备</v>
          </cell>
        </row>
        <row r="533">
          <cell r="B533">
            <v>6009411100</v>
          </cell>
        </row>
        <row r="533">
          <cell r="D533" t="str">
            <v>装备</v>
          </cell>
        </row>
        <row r="534">
          <cell r="B534">
            <v>6009412100</v>
          </cell>
        </row>
        <row r="534">
          <cell r="D534" t="str">
            <v>装备</v>
          </cell>
        </row>
        <row r="535">
          <cell r="B535">
            <v>6009413100</v>
          </cell>
        </row>
        <row r="535">
          <cell r="D535" t="str">
            <v>装备</v>
          </cell>
        </row>
        <row r="536">
          <cell r="B536">
            <v>6009414100</v>
          </cell>
        </row>
        <row r="536">
          <cell r="D536" t="str">
            <v>装备</v>
          </cell>
        </row>
        <row r="537">
          <cell r="B537">
            <v>6009421100</v>
          </cell>
        </row>
        <row r="537">
          <cell r="D537" t="str">
            <v>装备</v>
          </cell>
        </row>
        <row r="538">
          <cell r="B538">
            <v>6009422100</v>
          </cell>
        </row>
        <row r="538">
          <cell r="D538" t="str">
            <v>装备</v>
          </cell>
        </row>
        <row r="539">
          <cell r="B539">
            <v>6009423100</v>
          </cell>
        </row>
        <row r="539">
          <cell r="D539" t="str">
            <v>装备</v>
          </cell>
        </row>
        <row r="540">
          <cell r="B540">
            <v>6009424100</v>
          </cell>
        </row>
        <row r="540">
          <cell r="D540" t="str">
            <v>装备</v>
          </cell>
        </row>
        <row r="541">
          <cell r="B541">
            <v>6009431100</v>
          </cell>
        </row>
        <row r="541">
          <cell r="D541" t="str">
            <v>装备</v>
          </cell>
        </row>
        <row r="542">
          <cell r="B542">
            <v>6009432100</v>
          </cell>
        </row>
        <row r="542">
          <cell r="D542" t="str">
            <v>装备</v>
          </cell>
        </row>
        <row r="543">
          <cell r="B543">
            <v>6009433100</v>
          </cell>
        </row>
        <row r="543">
          <cell r="D543" t="str">
            <v>装备</v>
          </cell>
        </row>
        <row r="544">
          <cell r="B544">
            <v>6009434100</v>
          </cell>
        </row>
        <row r="544">
          <cell r="D544" t="str">
            <v>装备</v>
          </cell>
        </row>
        <row r="545">
          <cell r="B545">
            <v>6010011110</v>
          </cell>
        </row>
        <row r="545">
          <cell r="D545" t="str">
            <v>装备</v>
          </cell>
        </row>
        <row r="546">
          <cell r="B546">
            <v>6010012110</v>
          </cell>
        </row>
        <row r="546">
          <cell r="D546" t="str">
            <v>装备</v>
          </cell>
        </row>
        <row r="547">
          <cell r="B547">
            <v>6010013110</v>
          </cell>
        </row>
        <row r="547">
          <cell r="D547" t="str">
            <v>装备</v>
          </cell>
        </row>
        <row r="548">
          <cell r="B548">
            <v>6010014110</v>
          </cell>
        </row>
        <row r="548">
          <cell r="D548" t="str">
            <v>装备</v>
          </cell>
        </row>
        <row r="549">
          <cell r="B549">
            <v>6010021110</v>
          </cell>
        </row>
        <row r="549">
          <cell r="D549" t="str">
            <v>装备</v>
          </cell>
        </row>
        <row r="550">
          <cell r="B550">
            <v>6010022110</v>
          </cell>
        </row>
        <row r="550">
          <cell r="D550" t="str">
            <v>装备</v>
          </cell>
        </row>
        <row r="551">
          <cell r="B551">
            <v>6010023110</v>
          </cell>
        </row>
        <row r="551">
          <cell r="D551" t="str">
            <v>装备</v>
          </cell>
        </row>
        <row r="552">
          <cell r="B552">
            <v>6010024110</v>
          </cell>
        </row>
        <row r="552">
          <cell r="D552" t="str">
            <v>装备</v>
          </cell>
        </row>
        <row r="553">
          <cell r="B553">
            <v>6010031110</v>
          </cell>
        </row>
        <row r="553">
          <cell r="D553" t="str">
            <v>装备</v>
          </cell>
        </row>
        <row r="554">
          <cell r="B554">
            <v>6010032110</v>
          </cell>
        </row>
        <row r="554">
          <cell r="D554" t="str">
            <v>装备</v>
          </cell>
        </row>
        <row r="555">
          <cell r="B555">
            <v>6010033110</v>
          </cell>
        </row>
        <row r="555">
          <cell r="D555" t="str">
            <v>装备</v>
          </cell>
        </row>
        <row r="556">
          <cell r="B556">
            <v>6010034110</v>
          </cell>
        </row>
        <row r="556">
          <cell r="D556" t="str">
            <v>装备</v>
          </cell>
        </row>
        <row r="557">
          <cell r="B557">
            <v>6010111110</v>
          </cell>
        </row>
        <row r="557">
          <cell r="D557" t="str">
            <v>装备</v>
          </cell>
        </row>
        <row r="558">
          <cell r="B558">
            <v>6010112110</v>
          </cell>
        </row>
        <row r="558">
          <cell r="D558" t="str">
            <v>装备</v>
          </cell>
        </row>
        <row r="559">
          <cell r="B559">
            <v>6010113110</v>
          </cell>
        </row>
        <row r="559">
          <cell r="D559" t="str">
            <v>装备</v>
          </cell>
        </row>
        <row r="560">
          <cell r="B560">
            <v>6010114110</v>
          </cell>
        </row>
        <row r="560">
          <cell r="D560" t="str">
            <v>装备</v>
          </cell>
        </row>
        <row r="561">
          <cell r="B561">
            <v>6010121110</v>
          </cell>
        </row>
        <row r="561">
          <cell r="D561" t="str">
            <v>装备</v>
          </cell>
        </row>
        <row r="562">
          <cell r="B562">
            <v>6010122110</v>
          </cell>
        </row>
        <row r="562">
          <cell r="D562" t="str">
            <v>装备</v>
          </cell>
        </row>
        <row r="563">
          <cell r="B563">
            <v>6010123110</v>
          </cell>
        </row>
        <row r="563">
          <cell r="D563" t="str">
            <v>装备</v>
          </cell>
        </row>
        <row r="564">
          <cell r="B564">
            <v>6010124110</v>
          </cell>
        </row>
        <row r="564">
          <cell r="D564" t="str">
            <v>装备</v>
          </cell>
        </row>
        <row r="565">
          <cell r="B565">
            <v>6010131110</v>
          </cell>
        </row>
        <row r="565">
          <cell r="D565" t="str">
            <v>装备</v>
          </cell>
        </row>
        <row r="566">
          <cell r="B566">
            <v>6010132110</v>
          </cell>
        </row>
        <row r="566">
          <cell r="D566" t="str">
            <v>装备</v>
          </cell>
        </row>
        <row r="567">
          <cell r="B567">
            <v>6010133110</v>
          </cell>
        </row>
        <row r="567">
          <cell r="D567" t="str">
            <v>装备</v>
          </cell>
        </row>
        <row r="568">
          <cell r="B568">
            <v>6010134110</v>
          </cell>
        </row>
        <row r="568">
          <cell r="D568" t="str">
            <v>装备</v>
          </cell>
        </row>
        <row r="569">
          <cell r="B569">
            <v>6010211110</v>
          </cell>
        </row>
        <row r="569">
          <cell r="D569" t="str">
            <v>装备</v>
          </cell>
        </row>
        <row r="570">
          <cell r="B570">
            <v>6010212110</v>
          </cell>
        </row>
        <row r="570">
          <cell r="D570" t="str">
            <v>装备</v>
          </cell>
        </row>
        <row r="571">
          <cell r="B571">
            <v>6010213110</v>
          </cell>
        </row>
        <row r="571">
          <cell r="D571" t="str">
            <v>装备</v>
          </cell>
        </row>
        <row r="572">
          <cell r="B572">
            <v>6010214110</v>
          </cell>
        </row>
        <row r="572">
          <cell r="D572" t="str">
            <v>装备</v>
          </cell>
        </row>
        <row r="573">
          <cell r="B573">
            <v>6010221110</v>
          </cell>
        </row>
        <row r="573">
          <cell r="D573" t="str">
            <v>装备</v>
          </cell>
        </row>
        <row r="574">
          <cell r="B574">
            <v>6010222110</v>
          </cell>
        </row>
        <row r="574">
          <cell r="D574" t="str">
            <v>装备</v>
          </cell>
        </row>
        <row r="575">
          <cell r="B575">
            <v>6010223110</v>
          </cell>
        </row>
        <row r="575">
          <cell r="D575" t="str">
            <v>装备</v>
          </cell>
        </row>
        <row r="576">
          <cell r="B576">
            <v>6010224110</v>
          </cell>
        </row>
        <row r="576">
          <cell r="D576" t="str">
            <v>装备</v>
          </cell>
        </row>
        <row r="577">
          <cell r="B577">
            <v>6010231110</v>
          </cell>
        </row>
        <row r="577">
          <cell r="D577" t="str">
            <v>装备</v>
          </cell>
        </row>
        <row r="578">
          <cell r="B578">
            <v>6010232110</v>
          </cell>
        </row>
        <row r="578">
          <cell r="D578" t="str">
            <v>装备</v>
          </cell>
        </row>
        <row r="579">
          <cell r="B579">
            <v>6010233110</v>
          </cell>
        </row>
        <row r="579">
          <cell r="D579" t="str">
            <v>装备</v>
          </cell>
        </row>
        <row r="580">
          <cell r="B580">
            <v>6010234110</v>
          </cell>
        </row>
        <row r="580">
          <cell r="D580" t="str">
            <v>装备</v>
          </cell>
        </row>
        <row r="581">
          <cell r="B581">
            <v>6010311110</v>
          </cell>
        </row>
        <row r="581">
          <cell r="D581" t="str">
            <v>装备</v>
          </cell>
        </row>
        <row r="582">
          <cell r="B582">
            <v>6010312110</v>
          </cell>
        </row>
        <row r="582">
          <cell r="D582" t="str">
            <v>装备</v>
          </cell>
        </row>
        <row r="583">
          <cell r="B583">
            <v>6010313110</v>
          </cell>
        </row>
        <row r="583">
          <cell r="D583" t="str">
            <v>装备</v>
          </cell>
        </row>
        <row r="584">
          <cell r="B584">
            <v>6010314110</v>
          </cell>
        </row>
        <row r="584">
          <cell r="D584" t="str">
            <v>装备</v>
          </cell>
        </row>
        <row r="585">
          <cell r="B585">
            <v>6010321110</v>
          </cell>
        </row>
        <row r="585">
          <cell r="D585" t="str">
            <v>装备</v>
          </cell>
        </row>
        <row r="586">
          <cell r="B586">
            <v>6010322110</v>
          </cell>
        </row>
        <row r="586">
          <cell r="D586" t="str">
            <v>装备</v>
          </cell>
        </row>
        <row r="587">
          <cell r="B587">
            <v>6010323110</v>
          </cell>
        </row>
        <row r="587">
          <cell r="D587" t="str">
            <v>装备</v>
          </cell>
        </row>
        <row r="588">
          <cell r="B588">
            <v>6010324110</v>
          </cell>
        </row>
        <row r="588">
          <cell r="D588" t="str">
            <v>装备</v>
          </cell>
        </row>
        <row r="589">
          <cell r="B589">
            <v>6010331110</v>
          </cell>
        </row>
        <row r="589">
          <cell r="D589" t="str">
            <v>装备</v>
          </cell>
        </row>
        <row r="590">
          <cell r="B590">
            <v>6010332110</v>
          </cell>
        </row>
        <row r="590">
          <cell r="D590" t="str">
            <v>装备</v>
          </cell>
        </row>
        <row r="591">
          <cell r="B591">
            <v>6010333110</v>
          </cell>
        </row>
        <row r="591">
          <cell r="D591" t="str">
            <v>装备</v>
          </cell>
        </row>
        <row r="592">
          <cell r="B592">
            <v>6010334110</v>
          </cell>
        </row>
        <row r="592">
          <cell r="D592" t="str">
            <v>装备</v>
          </cell>
        </row>
        <row r="593">
          <cell r="B593">
            <v>6010411110</v>
          </cell>
        </row>
        <row r="593">
          <cell r="D593" t="str">
            <v>装备</v>
          </cell>
        </row>
        <row r="594">
          <cell r="B594">
            <v>6010412110</v>
          </cell>
        </row>
        <row r="594">
          <cell r="D594" t="str">
            <v>装备</v>
          </cell>
        </row>
        <row r="595">
          <cell r="B595">
            <v>6010413110</v>
          </cell>
        </row>
        <row r="595">
          <cell r="D595" t="str">
            <v>装备</v>
          </cell>
        </row>
        <row r="596">
          <cell r="B596">
            <v>6010414110</v>
          </cell>
        </row>
        <row r="596">
          <cell r="D596" t="str">
            <v>装备</v>
          </cell>
        </row>
        <row r="597">
          <cell r="B597">
            <v>6010421110</v>
          </cell>
        </row>
        <row r="597">
          <cell r="D597" t="str">
            <v>装备</v>
          </cell>
        </row>
        <row r="598">
          <cell r="B598">
            <v>6010422110</v>
          </cell>
        </row>
        <row r="598">
          <cell r="D598" t="str">
            <v>装备</v>
          </cell>
        </row>
        <row r="599">
          <cell r="B599">
            <v>6010423110</v>
          </cell>
        </row>
        <row r="599">
          <cell r="D599" t="str">
            <v>装备</v>
          </cell>
        </row>
        <row r="600">
          <cell r="B600">
            <v>6010424110</v>
          </cell>
        </row>
        <row r="600">
          <cell r="D600" t="str">
            <v>装备</v>
          </cell>
        </row>
        <row r="601">
          <cell r="B601">
            <v>6010431110</v>
          </cell>
        </row>
        <row r="601">
          <cell r="D601" t="str">
            <v>装备</v>
          </cell>
        </row>
        <row r="602">
          <cell r="B602">
            <v>6010432110</v>
          </cell>
        </row>
        <row r="602">
          <cell r="D602" t="str">
            <v>装备</v>
          </cell>
        </row>
        <row r="603">
          <cell r="B603">
            <v>6010433110</v>
          </cell>
        </row>
        <row r="603">
          <cell r="D603" t="str">
            <v>装备</v>
          </cell>
        </row>
        <row r="604">
          <cell r="B604">
            <v>6010434110</v>
          </cell>
        </row>
        <row r="604">
          <cell r="D604" t="str">
            <v>装备</v>
          </cell>
        </row>
        <row r="605">
          <cell r="B605">
            <v>6011011115</v>
          </cell>
        </row>
        <row r="605">
          <cell r="D605" t="str">
            <v>装备</v>
          </cell>
        </row>
        <row r="606">
          <cell r="B606">
            <v>6011012115</v>
          </cell>
        </row>
        <row r="606">
          <cell r="D606" t="str">
            <v>装备</v>
          </cell>
        </row>
        <row r="607">
          <cell r="B607">
            <v>6011013115</v>
          </cell>
        </row>
        <row r="607">
          <cell r="D607" t="str">
            <v>装备</v>
          </cell>
        </row>
        <row r="608">
          <cell r="B608">
            <v>6011014115</v>
          </cell>
        </row>
        <row r="608">
          <cell r="D608" t="str">
            <v>装备</v>
          </cell>
        </row>
        <row r="609">
          <cell r="B609">
            <v>6011021115</v>
          </cell>
        </row>
        <row r="609">
          <cell r="D609" t="str">
            <v>装备</v>
          </cell>
        </row>
        <row r="610">
          <cell r="B610">
            <v>6011022115</v>
          </cell>
        </row>
        <row r="610">
          <cell r="D610" t="str">
            <v>装备</v>
          </cell>
        </row>
        <row r="611">
          <cell r="B611">
            <v>6011023115</v>
          </cell>
        </row>
        <row r="611">
          <cell r="D611" t="str">
            <v>装备</v>
          </cell>
        </row>
        <row r="612">
          <cell r="B612">
            <v>6011024115</v>
          </cell>
        </row>
        <row r="612">
          <cell r="D612" t="str">
            <v>装备</v>
          </cell>
        </row>
        <row r="613">
          <cell r="B613">
            <v>6011031115</v>
          </cell>
        </row>
        <row r="613">
          <cell r="D613" t="str">
            <v>装备</v>
          </cell>
        </row>
        <row r="614">
          <cell r="B614">
            <v>6011032115</v>
          </cell>
        </row>
        <row r="614">
          <cell r="D614" t="str">
            <v>装备</v>
          </cell>
        </row>
        <row r="615">
          <cell r="B615">
            <v>6011033115</v>
          </cell>
        </row>
        <row r="615">
          <cell r="D615" t="str">
            <v>装备</v>
          </cell>
        </row>
        <row r="616">
          <cell r="B616">
            <v>6011034115</v>
          </cell>
        </row>
        <row r="616">
          <cell r="D616" t="str">
            <v>装备</v>
          </cell>
        </row>
        <row r="617">
          <cell r="B617">
            <v>6011111115</v>
          </cell>
        </row>
        <row r="617">
          <cell r="D617" t="str">
            <v>装备</v>
          </cell>
        </row>
        <row r="618">
          <cell r="B618">
            <v>6011112115</v>
          </cell>
        </row>
        <row r="618">
          <cell r="D618" t="str">
            <v>装备</v>
          </cell>
        </row>
        <row r="619">
          <cell r="B619">
            <v>6011113115</v>
          </cell>
        </row>
        <row r="619">
          <cell r="D619" t="str">
            <v>装备</v>
          </cell>
        </row>
        <row r="620">
          <cell r="B620">
            <v>6011114115</v>
          </cell>
        </row>
        <row r="620">
          <cell r="D620" t="str">
            <v>装备</v>
          </cell>
        </row>
        <row r="621">
          <cell r="B621">
            <v>6011121115</v>
          </cell>
        </row>
        <row r="621">
          <cell r="D621" t="str">
            <v>装备</v>
          </cell>
        </row>
        <row r="622">
          <cell r="B622">
            <v>6011122115</v>
          </cell>
        </row>
        <row r="622">
          <cell r="D622" t="str">
            <v>装备</v>
          </cell>
        </row>
        <row r="623">
          <cell r="B623">
            <v>6011123115</v>
          </cell>
        </row>
        <row r="623">
          <cell r="D623" t="str">
            <v>装备</v>
          </cell>
        </row>
        <row r="624">
          <cell r="B624">
            <v>6011124115</v>
          </cell>
        </row>
        <row r="624">
          <cell r="D624" t="str">
            <v>装备</v>
          </cell>
        </row>
        <row r="625">
          <cell r="B625">
            <v>6011131115</v>
          </cell>
        </row>
        <row r="625">
          <cell r="D625" t="str">
            <v>装备</v>
          </cell>
        </row>
        <row r="626">
          <cell r="B626">
            <v>6011132115</v>
          </cell>
        </row>
        <row r="626">
          <cell r="D626" t="str">
            <v>装备</v>
          </cell>
        </row>
        <row r="627">
          <cell r="B627">
            <v>6011133115</v>
          </cell>
        </row>
        <row r="627">
          <cell r="D627" t="str">
            <v>装备</v>
          </cell>
        </row>
        <row r="628">
          <cell r="B628">
            <v>6011134115</v>
          </cell>
        </row>
        <row r="628">
          <cell r="D628" t="str">
            <v>装备</v>
          </cell>
        </row>
        <row r="629">
          <cell r="B629">
            <v>6011211115</v>
          </cell>
        </row>
        <row r="629">
          <cell r="D629" t="str">
            <v>装备</v>
          </cell>
        </row>
        <row r="630">
          <cell r="B630">
            <v>6011212115</v>
          </cell>
        </row>
        <row r="630">
          <cell r="D630" t="str">
            <v>装备</v>
          </cell>
        </row>
        <row r="631">
          <cell r="B631">
            <v>6011213115</v>
          </cell>
        </row>
        <row r="631">
          <cell r="D631" t="str">
            <v>装备</v>
          </cell>
        </row>
        <row r="632">
          <cell r="B632">
            <v>6011214115</v>
          </cell>
        </row>
        <row r="632">
          <cell r="D632" t="str">
            <v>装备</v>
          </cell>
        </row>
        <row r="633">
          <cell r="B633">
            <v>6011221115</v>
          </cell>
        </row>
        <row r="633">
          <cell r="D633" t="str">
            <v>装备</v>
          </cell>
        </row>
        <row r="634">
          <cell r="B634">
            <v>6011222115</v>
          </cell>
        </row>
        <row r="634">
          <cell r="D634" t="str">
            <v>装备</v>
          </cell>
        </row>
        <row r="635">
          <cell r="B635">
            <v>6011223115</v>
          </cell>
        </row>
        <row r="635">
          <cell r="D635" t="str">
            <v>装备</v>
          </cell>
        </row>
        <row r="636">
          <cell r="B636">
            <v>6011224115</v>
          </cell>
        </row>
        <row r="636">
          <cell r="D636" t="str">
            <v>装备</v>
          </cell>
        </row>
        <row r="637">
          <cell r="B637">
            <v>6011231115</v>
          </cell>
        </row>
        <row r="637">
          <cell r="D637" t="str">
            <v>装备</v>
          </cell>
        </row>
        <row r="638">
          <cell r="B638">
            <v>6011232115</v>
          </cell>
        </row>
        <row r="638">
          <cell r="D638" t="str">
            <v>装备</v>
          </cell>
        </row>
        <row r="639">
          <cell r="B639">
            <v>6011233115</v>
          </cell>
        </row>
        <row r="639">
          <cell r="D639" t="str">
            <v>装备</v>
          </cell>
        </row>
        <row r="640">
          <cell r="B640">
            <v>6011234115</v>
          </cell>
        </row>
        <row r="640">
          <cell r="D640" t="str">
            <v>装备</v>
          </cell>
        </row>
        <row r="641">
          <cell r="B641">
            <v>6011311115</v>
          </cell>
        </row>
        <row r="641">
          <cell r="D641" t="str">
            <v>装备</v>
          </cell>
        </row>
        <row r="642">
          <cell r="B642">
            <v>6011312115</v>
          </cell>
        </row>
        <row r="642">
          <cell r="D642" t="str">
            <v>装备</v>
          </cell>
        </row>
        <row r="643">
          <cell r="B643">
            <v>6011313115</v>
          </cell>
        </row>
        <row r="643">
          <cell r="D643" t="str">
            <v>装备</v>
          </cell>
        </row>
        <row r="644">
          <cell r="B644">
            <v>6011314115</v>
          </cell>
        </row>
        <row r="644">
          <cell r="D644" t="str">
            <v>装备</v>
          </cell>
        </row>
        <row r="645">
          <cell r="B645">
            <v>6011321115</v>
          </cell>
        </row>
        <row r="645">
          <cell r="D645" t="str">
            <v>装备</v>
          </cell>
        </row>
        <row r="646">
          <cell r="B646">
            <v>6011322115</v>
          </cell>
        </row>
        <row r="646">
          <cell r="D646" t="str">
            <v>装备</v>
          </cell>
        </row>
        <row r="647">
          <cell r="B647">
            <v>6011323115</v>
          </cell>
        </row>
        <row r="647">
          <cell r="D647" t="str">
            <v>装备</v>
          </cell>
        </row>
        <row r="648">
          <cell r="B648">
            <v>6011324115</v>
          </cell>
        </row>
        <row r="648">
          <cell r="D648" t="str">
            <v>装备</v>
          </cell>
        </row>
        <row r="649">
          <cell r="B649">
            <v>6011331115</v>
          </cell>
        </row>
        <row r="649">
          <cell r="D649" t="str">
            <v>装备</v>
          </cell>
        </row>
        <row r="650">
          <cell r="B650">
            <v>6011332115</v>
          </cell>
        </row>
        <row r="650">
          <cell r="D650" t="str">
            <v>装备</v>
          </cell>
        </row>
        <row r="651">
          <cell r="B651">
            <v>6011333115</v>
          </cell>
        </row>
        <row r="651">
          <cell r="D651" t="str">
            <v>装备</v>
          </cell>
        </row>
        <row r="652">
          <cell r="B652">
            <v>6011334115</v>
          </cell>
        </row>
        <row r="652">
          <cell r="D652" t="str">
            <v>装备</v>
          </cell>
        </row>
        <row r="653">
          <cell r="B653">
            <v>6011411115</v>
          </cell>
        </row>
        <row r="653">
          <cell r="D653" t="str">
            <v>装备</v>
          </cell>
        </row>
        <row r="654">
          <cell r="B654">
            <v>6011412115</v>
          </cell>
        </row>
        <row r="654">
          <cell r="D654" t="str">
            <v>装备</v>
          </cell>
        </row>
        <row r="655">
          <cell r="B655">
            <v>6011413115</v>
          </cell>
        </row>
        <row r="655">
          <cell r="D655" t="str">
            <v>装备</v>
          </cell>
        </row>
        <row r="656">
          <cell r="B656">
            <v>6011414115</v>
          </cell>
        </row>
        <row r="656">
          <cell r="D656" t="str">
            <v>装备</v>
          </cell>
        </row>
        <row r="657">
          <cell r="B657">
            <v>6011421115</v>
          </cell>
        </row>
        <row r="657">
          <cell r="D657" t="str">
            <v>装备</v>
          </cell>
        </row>
        <row r="658">
          <cell r="B658">
            <v>6011422115</v>
          </cell>
        </row>
        <row r="658">
          <cell r="D658" t="str">
            <v>装备</v>
          </cell>
        </row>
        <row r="659">
          <cell r="B659">
            <v>6011423115</v>
          </cell>
        </row>
        <row r="659">
          <cell r="D659" t="str">
            <v>装备</v>
          </cell>
        </row>
        <row r="660">
          <cell r="B660">
            <v>6011424115</v>
          </cell>
        </row>
        <row r="660">
          <cell r="D660" t="str">
            <v>装备</v>
          </cell>
        </row>
        <row r="661">
          <cell r="B661">
            <v>6011431115</v>
          </cell>
        </row>
        <row r="661">
          <cell r="D661" t="str">
            <v>装备</v>
          </cell>
        </row>
        <row r="662">
          <cell r="B662">
            <v>6011432115</v>
          </cell>
        </row>
        <row r="662">
          <cell r="D662" t="str">
            <v>装备</v>
          </cell>
        </row>
        <row r="663">
          <cell r="B663">
            <v>6011433115</v>
          </cell>
        </row>
        <row r="663">
          <cell r="D663" t="str">
            <v>装备</v>
          </cell>
        </row>
        <row r="664">
          <cell r="B664">
            <v>6011434115</v>
          </cell>
        </row>
        <row r="664">
          <cell r="D664" t="str">
            <v>装备</v>
          </cell>
        </row>
        <row r="665">
          <cell r="B665">
            <v>6012011120</v>
          </cell>
        </row>
        <row r="665">
          <cell r="D665" t="str">
            <v>装备</v>
          </cell>
        </row>
        <row r="666">
          <cell r="B666">
            <v>6012012120</v>
          </cell>
        </row>
        <row r="666">
          <cell r="D666" t="str">
            <v>装备</v>
          </cell>
        </row>
        <row r="667">
          <cell r="B667">
            <v>6012013120</v>
          </cell>
        </row>
        <row r="667">
          <cell r="D667" t="str">
            <v>装备</v>
          </cell>
        </row>
        <row r="668">
          <cell r="B668">
            <v>6012014120</v>
          </cell>
        </row>
        <row r="668">
          <cell r="D668" t="str">
            <v>装备</v>
          </cell>
        </row>
        <row r="669">
          <cell r="B669">
            <v>6012021120</v>
          </cell>
        </row>
        <row r="669">
          <cell r="D669" t="str">
            <v>装备</v>
          </cell>
        </row>
        <row r="670">
          <cell r="B670">
            <v>6012022120</v>
          </cell>
        </row>
        <row r="670">
          <cell r="D670" t="str">
            <v>装备</v>
          </cell>
        </row>
        <row r="671">
          <cell r="B671">
            <v>6012023120</v>
          </cell>
        </row>
        <row r="671">
          <cell r="D671" t="str">
            <v>装备</v>
          </cell>
        </row>
        <row r="672">
          <cell r="B672">
            <v>6012024120</v>
          </cell>
        </row>
        <row r="672">
          <cell r="D672" t="str">
            <v>装备</v>
          </cell>
        </row>
        <row r="673">
          <cell r="B673">
            <v>6012031120</v>
          </cell>
        </row>
        <row r="673">
          <cell r="D673" t="str">
            <v>装备</v>
          </cell>
        </row>
        <row r="674">
          <cell r="B674">
            <v>6012032120</v>
          </cell>
        </row>
        <row r="674">
          <cell r="D674" t="str">
            <v>装备</v>
          </cell>
        </row>
        <row r="675">
          <cell r="B675">
            <v>6012033120</v>
          </cell>
        </row>
        <row r="675">
          <cell r="D675" t="str">
            <v>装备</v>
          </cell>
        </row>
        <row r="676">
          <cell r="B676">
            <v>6012034120</v>
          </cell>
        </row>
        <row r="676">
          <cell r="D676" t="str">
            <v>装备</v>
          </cell>
        </row>
        <row r="677">
          <cell r="B677">
            <v>6012111120</v>
          </cell>
        </row>
        <row r="677">
          <cell r="D677" t="str">
            <v>装备</v>
          </cell>
        </row>
        <row r="678">
          <cell r="B678">
            <v>6012112120</v>
          </cell>
        </row>
        <row r="678">
          <cell r="D678" t="str">
            <v>装备</v>
          </cell>
        </row>
        <row r="679">
          <cell r="B679">
            <v>6012113120</v>
          </cell>
        </row>
        <row r="679">
          <cell r="D679" t="str">
            <v>装备</v>
          </cell>
        </row>
        <row r="680">
          <cell r="B680">
            <v>6012114120</v>
          </cell>
        </row>
        <row r="680">
          <cell r="D680" t="str">
            <v>装备</v>
          </cell>
        </row>
        <row r="681">
          <cell r="B681">
            <v>6012121120</v>
          </cell>
        </row>
        <row r="681">
          <cell r="D681" t="str">
            <v>装备</v>
          </cell>
        </row>
        <row r="682">
          <cell r="B682">
            <v>6012122120</v>
          </cell>
        </row>
        <row r="682">
          <cell r="D682" t="str">
            <v>装备</v>
          </cell>
        </row>
        <row r="683">
          <cell r="B683">
            <v>6012123120</v>
          </cell>
        </row>
        <row r="683">
          <cell r="D683" t="str">
            <v>装备</v>
          </cell>
        </row>
        <row r="684">
          <cell r="B684">
            <v>6012124120</v>
          </cell>
        </row>
        <row r="684">
          <cell r="D684" t="str">
            <v>装备</v>
          </cell>
        </row>
        <row r="685">
          <cell r="B685">
            <v>6012131120</v>
          </cell>
        </row>
        <row r="685">
          <cell r="D685" t="str">
            <v>装备</v>
          </cell>
        </row>
        <row r="686">
          <cell r="B686">
            <v>6012132120</v>
          </cell>
        </row>
        <row r="686">
          <cell r="D686" t="str">
            <v>装备</v>
          </cell>
        </row>
        <row r="687">
          <cell r="B687">
            <v>6012133120</v>
          </cell>
        </row>
        <row r="687">
          <cell r="D687" t="str">
            <v>装备</v>
          </cell>
        </row>
        <row r="688">
          <cell r="B688">
            <v>6012134120</v>
          </cell>
        </row>
        <row r="688">
          <cell r="D688" t="str">
            <v>装备</v>
          </cell>
        </row>
        <row r="689">
          <cell r="B689">
            <v>6012211120</v>
          </cell>
        </row>
        <row r="689">
          <cell r="D689" t="str">
            <v>装备</v>
          </cell>
        </row>
        <row r="690">
          <cell r="B690">
            <v>6012212120</v>
          </cell>
        </row>
        <row r="690">
          <cell r="D690" t="str">
            <v>装备</v>
          </cell>
        </row>
        <row r="691">
          <cell r="B691">
            <v>6012213120</v>
          </cell>
        </row>
        <row r="691">
          <cell r="D691" t="str">
            <v>装备</v>
          </cell>
        </row>
        <row r="692">
          <cell r="B692">
            <v>6012214120</v>
          </cell>
        </row>
        <row r="692">
          <cell r="D692" t="str">
            <v>装备</v>
          </cell>
        </row>
        <row r="693">
          <cell r="B693">
            <v>6012221120</v>
          </cell>
        </row>
        <row r="693">
          <cell r="D693" t="str">
            <v>装备</v>
          </cell>
        </row>
        <row r="694">
          <cell r="B694">
            <v>6012222120</v>
          </cell>
        </row>
        <row r="694">
          <cell r="D694" t="str">
            <v>装备</v>
          </cell>
        </row>
        <row r="695">
          <cell r="B695">
            <v>6012223120</v>
          </cell>
        </row>
        <row r="695">
          <cell r="D695" t="str">
            <v>装备</v>
          </cell>
        </row>
        <row r="696">
          <cell r="B696">
            <v>6012224120</v>
          </cell>
        </row>
        <row r="696">
          <cell r="D696" t="str">
            <v>装备</v>
          </cell>
        </row>
        <row r="697">
          <cell r="B697">
            <v>6012231120</v>
          </cell>
        </row>
        <row r="697">
          <cell r="D697" t="str">
            <v>装备</v>
          </cell>
        </row>
        <row r="698">
          <cell r="B698">
            <v>6012232120</v>
          </cell>
        </row>
        <row r="698">
          <cell r="D698" t="str">
            <v>装备</v>
          </cell>
        </row>
        <row r="699">
          <cell r="B699">
            <v>6012233120</v>
          </cell>
        </row>
        <row r="699">
          <cell r="D699" t="str">
            <v>装备</v>
          </cell>
        </row>
        <row r="700">
          <cell r="B700">
            <v>6012234120</v>
          </cell>
        </row>
        <row r="700">
          <cell r="D700" t="str">
            <v>装备</v>
          </cell>
        </row>
        <row r="701">
          <cell r="B701">
            <v>6012311120</v>
          </cell>
        </row>
        <row r="701">
          <cell r="D701" t="str">
            <v>装备</v>
          </cell>
        </row>
        <row r="702">
          <cell r="B702">
            <v>6012312120</v>
          </cell>
        </row>
        <row r="702">
          <cell r="D702" t="str">
            <v>装备</v>
          </cell>
        </row>
        <row r="703">
          <cell r="B703">
            <v>6012313120</v>
          </cell>
        </row>
        <row r="703">
          <cell r="D703" t="str">
            <v>装备</v>
          </cell>
        </row>
        <row r="704">
          <cell r="B704">
            <v>6012314120</v>
          </cell>
        </row>
        <row r="704">
          <cell r="D704" t="str">
            <v>装备</v>
          </cell>
        </row>
        <row r="705">
          <cell r="B705">
            <v>6012321120</v>
          </cell>
        </row>
        <row r="705">
          <cell r="D705" t="str">
            <v>装备</v>
          </cell>
        </row>
        <row r="706">
          <cell r="B706">
            <v>6012322120</v>
          </cell>
        </row>
        <row r="706">
          <cell r="D706" t="str">
            <v>装备</v>
          </cell>
        </row>
        <row r="707">
          <cell r="B707">
            <v>6012323120</v>
          </cell>
        </row>
        <row r="707">
          <cell r="D707" t="str">
            <v>装备</v>
          </cell>
        </row>
        <row r="708">
          <cell r="B708">
            <v>6012324120</v>
          </cell>
        </row>
        <row r="708">
          <cell r="D708" t="str">
            <v>装备</v>
          </cell>
        </row>
        <row r="709">
          <cell r="B709">
            <v>6012331120</v>
          </cell>
        </row>
        <row r="709">
          <cell r="D709" t="str">
            <v>装备</v>
          </cell>
        </row>
        <row r="710">
          <cell r="B710">
            <v>6012332120</v>
          </cell>
        </row>
        <row r="710">
          <cell r="D710" t="str">
            <v>装备</v>
          </cell>
        </row>
        <row r="711">
          <cell r="B711">
            <v>6012333120</v>
          </cell>
        </row>
        <row r="711">
          <cell r="D711" t="str">
            <v>装备</v>
          </cell>
        </row>
        <row r="712">
          <cell r="B712">
            <v>6012334120</v>
          </cell>
        </row>
        <row r="712">
          <cell r="D712" t="str">
            <v>装备</v>
          </cell>
        </row>
        <row r="713">
          <cell r="B713">
            <v>6012411120</v>
          </cell>
        </row>
        <row r="713">
          <cell r="D713" t="str">
            <v>装备</v>
          </cell>
        </row>
        <row r="714">
          <cell r="B714">
            <v>6012412120</v>
          </cell>
        </row>
        <row r="714">
          <cell r="D714" t="str">
            <v>装备</v>
          </cell>
        </row>
        <row r="715">
          <cell r="B715">
            <v>6012413120</v>
          </cell>
        </row>
        <row r="715">
          <cell r="D715" t="str">
            <v>装备</v>
          </cell>
        </row>
        <row r="716">
          <cell r="B716">
            <v>6012414120</v>
          </cell>
        </row>
        <row r="716">
          <cell r="D716" t="str">
            <v>装备</v>
          </cell>
        </row>
        <row r="717">
          <cell r="B717">
            <v>6012421120</v>
          </cell>
        </row>
        <row r="717">
          <cell r="D717" t="str">
            <v>装备</v>
          </cell>
        </row>
        <row r="718">
          <cell r="B718">
            <v>6012422120</v>
          </cell>
        </row>
        <row r="718">
          <cell r="D718" t="str">
            <v>装备</v>
          </cell>
        </row>
        <row r="719">
          <cell r="B719">
            <v>6012423120</v>
          </cell>
        </row>
        <row r="719">
          <cell r="D719" t="str">
            <v>装备</v>
          </cell>
        </row>
        <row r="720">
          <cell r="B720">
            <v>6012424120</v>
          </cell>
        </row>
        <row r="720">
          <cell r="D720" t="str">
            <v>装备</v>
          </cell>
        </row>
        <row r="721">
          <cell r="B721">
            <v>6012431120</v>
          </cell>
        </row>
        <row r="721">
          <cell r="D721" t="str">
            <v>装备</v>
          </cell>
        </row>
        <row r="722">
          <cell r="B722">
            <v>6012432120</v>
          </cell>
        </row>
        <row r="722">
          <cell r="D722" t="str">
            <v>装备</v>
          </cell>
        </row>
        <row r="723">
          <cell r="B723">
            <v>6012433120</v>
          </cell>
        </row>
        <row r="723">
          <cell r="D723" t="str">
            <v>装备</v>
          </cell>
        </row>
        <row r="724">
          <cell r="B724">
            <v>6012434120</v>
          </cell>
        </row>
        <row r="724">
          <cell r="D724" t="str">
            <v>装备</v>
          </cell>
        </row>
        <row r="725">
          <cell r="B725">
            <v>10001</v>
          </cell>
        </row>
        <row r="725">
          <cell r="D725" t="str">
            <v>偷车钳</v>
          </cell>
        </row>
        <row r="726">
          <cell r="B726">
            <v>10002</v>
          </cell>
        </row>
        <row r="726">
          <cell r="D726" t="str">
            <v>史诗偷车钳</v>
          </cell>
        </row>
        <row r="727">
          <cell r="B727">
            <v>10003</v>
          </cell>
        </row>
        <row r="727">
          <cell r="D727" t="str">
            <v>限时行动偷车钳</v>
          </cell>
        </row>
        <row r="728">
          <cell r="B728">
            <v>10004</v>
          </cell>
        </row>
        <row r="728">
          <cell r="D728" t="str">
            <v>传说偷车钳</v>
          </cell>
        </row>
        <row r="729">
          <cell r="B729">
            <v>20001</v>
          </cell>
        </row>
        <row r="729">
          <cell r="D729" t="str">
            <v>精英级零件</v>
          </cell>
        </row>
        <row r="730">
          <cell r="B730">
            <v>20002</v>
          </cell>
        </row>
        <row r="730">
          <cell r="D730" t="str">
            <v>史诗级零件（不含神魔）</v>
          </cell>
        </row>
        <row r="731">
          <cell r="B731">
            <v>20003</v>
          </cell>
        </row>
        <row r="731">
          <cell r="D731" t="str">
            <v>史诗级零件（含神魔）</v>
          </cell>
        </row>
        <row r="732">
          <cell r="B732">
            <v>20004</v>
          </cell>
        </row>
        <row r="732">
          <cell r="D732" t="str">
            <v>史诗级零件（仅神魔）</v>
          </cell>
        </row>
        <row r="733">
          <cell r="B733">
            <v>30001</v>
          </cell>
        </row>
        <row r="733">
          <cell r="D733" t="str">
            <v>西部改装件</v>
          </cell>
        </row>
        <row r="734">
          <cell r="B734">
            <v>30002</v>
          </cell>
        </row>
        <row r="734">
          <cell r="D734" t="str">
            <v>东部改装件</v>
          </cell>
        </row>
        <row r="735">
          <cell r="B735">
            <v>30003</v>
          </cell>
        </row>
        <row r="735">
          <cell r="D735" t="str">
            <v>硅谷改装件</v>
          </cell>
        </row>
        <row r="736">
          <cell r="B736">
            <v>30004</v>
          </cell>
        </row>
        <row r="736">
          <cell r="D736" t="str">
            <v>霓虹改装件</v>
          </cell>
        </row>
        <row r="737">
          <cell r="B737">
            <v>30005</v>
          </cell>
        </row>
        <row r="737">
          <cell r="D737" t="str">
            <v>万能改装件</v>
          </cell>
        </row>
        <row r="738">
          <cell r="B738">
            <v>41004</v>
          </cell>
        </row>
        <row r="738">
          <cell r="D738" t="str">
            <v>火铳</v>
          </cell>
        </row>
        <row r="739">
          <cell r="B739">
            <v>140001</v>
          </cell>
        </row>
        <row r="740">
          <cell r="B740">
            <v>140002</v>
          </cell>
        </row>
        <row r="741">
          <cell r="B741">
            <v>140003</v>
          </cell>
        </row>
        <row r="742">
          <cell r="B742">
            <v>140004</v>
          </cell>
        </row>
        <row r="743">
          <cell r="B743">
            <v>140101</v>
          </cell>
        </row>
        <row r="743">
          <cell r="D743" t="str">
            <v>钢铁拓荒（噜噜）</v>
          </cell>
        </row>
        <row r="744">
          <cell r="B744">
            <v>140102</v>
          </cell>
        </row>
        <row r="745">
          <cell r="B745">
            <v>140103</v>
          </cell>
        </row>
        <row r="745">
          <cell r="D745" t="str">
            <v>迅影甲虫</v>
          </cell>
        </row>
        <row r="746">
          <cell r="B746">
            <v>140104</v>
          </cell>
        </row>
        <row r="746">
          <cell r="D746" t="str">
            <v>战争钻机(狮子)</v>
          </cell>
        </row>
        <row r="747">
          <cell r="B747">
            <v>140105</v>
          </cell>
        </row>
        <row r="747">
          <cell r="D747" t="str">
            <v>钞能大亨（罗万）</v>
          </cell>
        </row>
        <row r="748">
          <cell r="B748">
            <v>140106</v>
          </cell>
        </row>
        <row r="748">
          <cell r="D748" t="str">
            <v>爆燃热火(米瑞尔)</v>
          </cell>
        </row>
        <row r="749">
          <cell r="B749">
            <v>140107</v>
          </cell>
        </row>
        <row r="750">
          <cell r="B750">
            <v>140108</v>
          </cell>
        </row>
        <row r="750">
          <cell r="D750" t="str">
            <v>404终结者（卢修斯）</v>
          </cell>
        </row>
        <row r="751">
          <cell r="B751">
            <v>140109</v>
          </cell>
        </row>
        <row r="751">
          <cell r="D751" t="str">
            <v>光盾守护者(尼汝)</v>
          </cell>
        </row>
        <row r="752">
          <cell r="B752">
            <v>140110</v>
          </cell>
        </row>
        <row r="753">
          <cell r="B753">
            <v>140111</v>
          </cell>
        </row>
        <row r="753">
          <cell r="D753" t="str">
            <v>故障射线(波尼)</v>
          </cell>
        </row>
        <row r="754">
          <cell r="B754">
            <v>140112</v>
          </cell>
        </row>
        <row r="755">
          <cell r="B755">
            <v>140113</v>
          </cell>
        </row>
        <row r="755">
          <cell r="D755" t="str">
            <v>赛博猛禽</v>
          </cell>
        </row>
        <row r="756">
          <cell r="B756">
            <v>140114</v>
          </cell>
        </row>
        <row r="757">
          <cell r="B757">
            <v>140115</v>
          </cell>
        </row>
        <row r="757">
          <cell r="D757" t="str">
            <v>荒漠保镖</v>
          </cell>
        </row>
        <row r="758">
          <cell r="B758">
            <v>140116</v>
          </cell>
        </row>
        <row r="758">
          <cell r="D758" t="str">
            <v>地狱拉面车</v>
          </cell>
        </row>
        <row r="759">
          <cell r="B759">
            <v>141001</v>
          </cell>
        </row>
        <row r="759">
          <cell r="D759" t="str">
            <v>极速救援（阿薰和蒙蒙）</v>
          </cell>
        </row>
        <row r="760">
          <cell r="B760">
            <v>141002</v>
          </cell>
        </row>
        <row r="761">
          <cell r="B761">
            <v>141003</v>
          </cell>
        </row>
        <row r="761">
          <cell r="D761" t="str">
            <v>钢铁拓荒(卡卡)</v>
          </cell>
        </row>
        <row r="762">
          <cell r="B762">
            <v>141004</v>
          </cell>
        </row>
        <row r="763">
          <cell r="B763">
            <v>141005</v>
          </cell>
        </row>
        <row r="764">
          <cell r="B764">
            <v>141006</v>
          </cell>
        </row>
        <row r="764">
          <cell r="D764" t="str">
            <v>摇滚狂飙(雪女)</v>
          </cell>
        </row>
        <row r="765">
          <cell r="B765">
            <v>141007</v>
          </cell>
        </row>
        <row r="766">
          <cell r="B766">
            <v>141008</v>
          </cell>
        </row>
        <row r="766">
          <cell r="D766" t="str">
            <v>炫彩青空-维纶</v>
          </cell>
        </row>
        <row r="767">
          <cell r="B767">
            <v>141009</v>
          </cell>
        </row>
        <row r="767">
          <cell r="D767" t="str">
            <v>野牛征服者（水法）</v>
          </cell>
        </row>
        <row r="768">
          <cell r="B768">
            <v>141010</v>
          </cell>
        </row>
        <row r="769">
          <cell r="B769">
            <v>141011</v>
          </cell>
        </row>
        <row r="769">
          <cell r="D769" t="str">
            <v>执剑堡垒（骨王）</v>
          </cell>
        </row>
        <row r="770">
          <cell r="B770">
            <v>141012</v>
          </cell>
        </row>
        <row r="771">
          <cell r="B771">
            <v>141013</v>
          </cell>
        </row>
        <row r="772">
          <cell r="B772">
            <v>141014</v>
          </cell>
        </row>
        <row r="773">
          <cell r="B773">
            <v>141015</v>
          </cell>
        </row>
        <row r="773">
          <cell r="D773" t="str">
            <v>星际叛军（维珀里安）</v>
          </cell>
        </row>
        <row r="774">
          <cell r="B774">
            <v>141016</v>
          </cell>
        </row>
        <row r="775">
          <cell r="B775">
            <v>141017</v>
          </cell>
        </row>
        <row r="776">
          <cell r="B776">
            <v>141018</v>
          </cell>
        </row>
        <row r="776">
          <cell r="D776" t="str">
            <v>幻影86</v>
          </cell>
        </row>
        <row r="777">
          <cell r="B777">
            <v>141019</v>
          </cell>
        </row>
        <row r="777">
          <cell r="D777" t="str">
            <v>撼地者</v>
          </cell>
        </row>
        <row r="778">
          <cell r="B778">
            <v>141020</v>
          </cell>
        </row>
        <row r="779">
          <cell r="B779">
            <v>143001</v>
          </cell>
        </row>
        <row r="779">
          <cell r="D779" t="str">
            <v>泥路狂徒</v>
          </cell>
        </row>
        <row r="780">
          <cell r="B780">
            <v>143002</v>
          </cell>
        </row>
        <row r="780">
          <cell r="D780" t="str">
            <v>废城蛮牛</v>
          </cell>
        </row>
        <row r="781">
          <cell r="B781">
            <v>143003</v>
          </cell>
        </row>
        <row r="781">
          <cell r="D781" t="str">
            <v>街头恶霸</v>
          </cell>
        </row>
        <row r="782">
          <cell r="B782">
            <v>143004</v>
          </cell>
        </row>
        <row r="782">
          <cell r="D782" t="str">
            <v>铁面疯狗</v>
          </cell>
        </row>
        <row r="783">
          <cell r="B783">
            <v>143005</v>
          </cell>
        </row>
        <row r="783">
          <cell r="D783" t="str">
            <v>救援先锋</v>
          </cell>
        </row>
        <row r="784">
          <cell r="B784">
            <v>50001</v>
          </cell>
        </row>
        <row r="784">
          <cell r="D784" t="str">
            <v>龙焰晶</v>
          </cell>
        </row>
        <row r="785">
          <cell r="B785">
            <v>50002</v>
          </cell>
        </row>
        <row r="785">
          <cell r="D785" t="str">
            <v>钻石</v>
          </cell>
        </row>
        <row r="786">
          <cell r="B786">
            <v>50003</v>
          </cell>
        </row>
        <row r="786">
          <cell r="D786" t="str">
            <v>钞票</v>
          </cell>
        </row>
        <row r="787">
          <cell r="B787">
            <v>50004</v>
          </cell>
        </row>
        <row r="787">
          <cell r="D787" t="str">
            <v>改装手册</v>
          </cell>
        </row>
        <row r="788">
          <cell r="B788">
            <v>50005</v>
          </cell>
        </row>
        <row r="788">
          <cell r="D788" t="str">
            <v>机油</v>
          </cell>
        </row>
        <row r="789">
          <cell r="B789">
            <v>50006</v>
          </cell>
        </row>
        <row r="789">
          <cell r="D789" t="str">
            <v>多莉的兑换券</v>
          </cell>
        </row>
        <row r="790">
          <cell r="B790">
            <v>50007</v>
          </cell>
        </row>
        <row r="790">
          <cell r="D790" t="str">
            <v>竞技币</v>
          </cell>
        </row>
        <row r="791">
          <cell r="B791">
            <v>50008</v>
          </cell>
        </row>
        <row r="791">
          <cell r="D791" t="str">
            <v>迷梦碎片</v>
          </cell>
        </row>
        <row r="792">
          <cell r="B792">
            <v>50009</v>
          </cell>
        </row>
        <row r="792">
          <cell r="D792" t="str">
            <v>VIP积分</v>
          </cell>
        </row>
        <row r="793">
          <cell r="B793">
            <v>50010</v>
          </cell>
        </row>
        <row r="793">
          <cell r="D793" t="str">
            <v>公会奖章</v>
          </cell>
        </row>
        <row r="794">
          <cell r="B794">
            <v>60001</v>
          </cell>
        </row>
        <row r="794">
          <cell r="D794" t="str">
            <v>钞票（1秒）</v>
          </cell>
        </row>
        <row r="795">
          <cell r="B795">
            <v>60002</v>
          </cell>
        </row>
        <row r="795">
          <cell r="D795" t="str">
            <v>改装手册（1秒）</v>
          </cell>
        </row>
        <row r="796">
          <cell r="B796">
            <v>60003</v>
          </cell>
        </row>
        <row r="796">
          <cell r="D796" t="str">
            <v>机油（1秒）</v>
          </cell>
        </row>
        <row r="797">
          <cell r="B797">
            <v>60011</v>
          </cell>
        </row>
        <row r="797">
          <cell r="D797" t="str">
            <v>钞票箱（2小时）</v>
          </cell>
        </row>
        <row r="798">
          <cell r="B798">
            <v>60012</v>
          </cell>
        </row>
        <row r="798">
          <cell r="D798" t="str">
            <v>改装手册箱（2小时）</v>
          </cell>
        </row>
        <row r="799">
          <cell r="B799">
            <v>60013</v>
          </cell>
        </row>
        <row r="799">
          <cell r="D799" t="str">
            <v>机油箱（2小时）</v>
          </cell>
        </row>
        <row r="800">
          <cell r="B800">
            <v>60021</v>
          </cell>
        </row>
        <row r="800">
          <cell r="D800" t="str">
            <v>钞票箱（8小时）</v>
          </cell>
        </row>
        <row r="801">
          <cell r="B801">
            <v>60022</v>
          </cell>
        </row>
        <row r="801">
          <cell r="D801" t="str">
            <v>改装手册箱（8小时）</v>
          </cell>
        </row>
        <row r="802">
          <cell r="B802">
            <v>60023</v>
          </cell>
        </row>
        <row r="802">
          <cell r="D802" t="str">
            <v>机油箱（8小时）</v>
          </cell>
        </row>
        <row r="803">
          <cell r="B803">
            <v>60031</v>
          </cell>
        </row>
        <row r="803">
          <cell r="D803" t="str">
            <v>钞票箱（24小时）</v>
          </cell>
        </row>
        <row r="804">
          <cell r="B804">
            <v>60032</v>
          </cell>
        </row>
        <row r="804">
          <cell r="D804" t="str">
            <v>改装手册箱（24小时）</v>
          </cell>
        </row>
        <row r="805">
          <cell r="B805">
            <v>60033</v>
          </cell>
        </row>
        <row r="805">
          <cell r="D805" t="str">
            <v>机油箱（24小时）</v>
          </cell>
        </row>
        <row r="806">
          <cell r="B806">
            <v>60041</v>
          </cell>
        </row>
        <row r="806">
          <cell r="D806" t="str">
            <v>钞票箱（3天）</v>
          </cell>
        </row>
        <row r="807">
          <cell r="B807">
            <v>60042</v>
          </cell>
        </row>
        <row r="807">
          <cell r="D807" t="str">
            <v>改装手册箱（3天）</v>
          </cell>
        </row>
        <row r="808">
          <cell r="B808">
            <v>60043</v>
          </cell>
        </row>
        <row r="808">
          <cell r="D808" t="str">
            <v>机油箱（3天）</v>
          </cell>
        </row>
        <row r="809">
          <cell r="B809">
            <v>60101</v>
          </cell>
        </row>
        <row r="809">
          <cell r="D809" t="str">
            <v>史诗级英雄自选宝箱</v>
          </cell>
        </row>
        <row r="810">
          <cell r="B810">
            <v>60102</v>
          </cell>
        </row>
        <row r="810">
          <cell r="D810" t="str">
            <v>精英级英雄自选宝箱</v>
          </cell>
        </row>
        <row r="811">
          <cell r="B811">
            <v>60103</v>
          </cell>
        </row>
        <row r="811">
          <cell r="D811" t="str">
            <v>招募自选宝箱</v>
          </cell>
        </row>
        <row r="812">
          <cell r="B812">
            <v>60104</v>
          </cell>
        </row>
        <row r="812">
          <cell r="D812" t="str">
            <v>资源自选宝箱</v>
          </cell>
        </row>
        <row r="813">
          <cell r="B813">
            <v>60601</v>
          </cell>
        </row>
        <row r="813">
          <cell r="D813" t="str">
            <v>稀有装备宝箱</v>
          </cell>
        </row>
        <row r="814">
          <cell r="B814">
            <v>60602</v>
          </cell>
        </row>
        <row r="814">
          <cell r="D814" t="str">
            <v>稀有+装备宝箱</v>
          </cell>
        </row>
        <row r="815">
          <cell r="B815">
            <v>60603</v>
          </cell>
        </row>
        <row r="815">
          <cell r="D815" t="str">
            <v>精英装备宝箱</v>
          </cell>
        </row>
        <row r="816">
          <cell r="B816">
            <v>60604</v>
          </cell>
        </row>
        <row r="816">
          <cell r="D816" t="str">
            <v>精英+装备宝箱</v>
          </cell>
        </row>
        <row r="817">
          <cell r="B817">
            <v>60605</v>
          </cell>
        </row>
        <row r="817">
          <cell r="D817" t="str">
            <v>史诗装备宝箱</v>
          </cell>
        </row>
        <row r="818">
          <cell r="B818">
            <v>60606</v>
          </cell>
        </row>
        <row r="818">
          <cell r="D818" t="str">
            <v>史诗+装备宝箱</v>
          </cell>
        </row>
        <row r="819">
          <cell r="B819">
            <v>60607</v>
          </cell>
        </row>
        <row r="819">
          <cell r="D819" t="str">
            <v>传说装备宝箱</v>
          </cell>
        </row>
        <row r="820">
          <cell r="B820">
            <v>60608</v>
          </cell>
        </row>
        <row r="820">
          <cell r="D820" t="str">
            <v>传说+装备宝箱</v>
          </cell>
        </row>
        <row r="821">
          <cell r="B821">
            <v>60609</v>
          </cell>
        </row>
        <row r="821">
          <cell r="D821" t="str">
            <v>神话装备宝箱</v>
          </cell>
        </row>
        <row r="822">
          <cell r="B822">
            <v>60610</v>
          </cell>
        </row>
        <row r="822">
          <cell r="D822" t="str">
            <v>神话+装备宝箱</v>
          </cell>
        </row>
        <row r="823">
          <cell r="B823">
            <v>60611</v>
          </cell>
        </row>
        <row r="823">
          <cell r="D823" t="str">
            <v>巅峰装备宝箱</v>
          </cell>
        </row>
        <row r="824">
          <cell r="B824">
            <v>60612</v>
          </cell>
        </row>
        <row r="824">
          <cell r="D824" t="str">
            <v>巅峰+装备宝箱</v>
          </cell>
        </row>
        <row r="825">
          <cell r="B825">
            <v>70001</v>
          </cell>
        </row>
        <row r="825">
          <cell r="D825" t="str">
            <v>静海凝晶</v>
          </cell>
        </row>
        <row r="826">
          <cell r="B826">
            <v>70002</v>
          </cell>
        </row>
        <row r="826">
          <cell r="D826" t="str">
            <v>流金凝晶</v>
          </cell>
        </row>
        <row r="827">
          <cell r="B827">
            <v>70003</v>
          </cell>
        </row>
        <row r="827">
          <cell r="D827" t="str">
            <v>落日凝晶</v>
          </cell>
        </row>
        <row r="828">
          <cell r="B828">
            <v>70101</v>
          </cell>
        </row>
        <row r="828">
          <cell r="D828" t="str">
            <v>流金凝晶（碎片）</v>
          </cell>
        </row>
        <row r="829">
          <cell r="B829">
            <v>80001</v>
          </cell>
        </row>
        <row r="829">
          <cell r="D829" t="str">
            <v>战令积分</v>
          </cell>
        </row>
        <row r="830">
          <cell r="B830">
            <v>80002</v>
          </cell>
        </row>
        <row r="830">
          <cell r="D830" t="str">
            <v>复活药水</v>
          </cell>
        </row>
        <row r="831">
          <cell r="B831">
            <v>90001</v>
          </cell>
        </row>
        <row r="831">
          <cell r="D831" t="str">
            <v>竞技场门票</v>
          </cell>
        </row>
        <row r="832">
          <cell r="B832">
            <v>100001</v>
          </cell>
        </row>
        <row r="832">
          <cell r="D832" t="str">
            <v>头像T3</v>
          </cell>
        </row>
        <row r="833">
          <cell r="B833">
            <v>100002</v>
          </cell>
        </row>
        <row r="833">
          <cell r="D833" t="str">
            <v>毒蝎女王（火炮）</v>
          </cell>
        </row>
        <row r="834">
          <cell r="B834">
            <v>100003</v>
          </cell>
        </row>
        <row r="834">
          <cell r="D834" t="str">
            <v>头像T1</v>
          </cell>
        </row>
        <row r="835">
          <cell r="B835">
            <v>100004</v>
          </cell>
        </row>
        <row r="835">
          <cell r="D835" t="str">
            <v>头像T0</v>
          </cell>
        </row>
        <row r="836">
          <cell r="B836">
            <v>10100001</v>
          </cell>
        </row>
        <row r="836">
          <cell r="D836" t="str">
            <v>男主头像</v>
          </cell>
        </row>
        <row r="837">
          <cell r="B837">
            <v>10140101</v>
          </cell>
        </row>
        <row r="837">
          <cell r="D837" t="str">
            <v>钢铁拓荒（噜噜）</v>
          </cell>
        </row>
        <row r="838">
          <cell r="B838">
            <v>10140102</v>
          </cell>
        </row>
        <row r="838">
          <cell r="D838" t="str">
            <v>头像框T2</v>
          </cell>
        </row>
        <row r="839">
          <cell r="B839">
            <v>10140103</v>
          </cell>
        </row>
        <row r="839">
          <cell r="D839" t="str">
            <v>迅影甲虫</v>
          </cell>
        </row>
        <row r="840">
          <cell r="B840">
            <v>10140104</v>
          </cell>
        </row>
        <row r="840">
          <cell r="D840" t="str">
            <v>战争钻机(狮子)</v>
          </cell>
        </row>
        <row r="841">
          <cell r="B841">
            <v>10140105</v>
          </cell>
        </row>
        <row r="841">
          <cell r="D841" t="str">
            <v>钞能大亨（罗万）</v>
          </cell>
        </row>
        <row r="842">
          <cell r="B842">
            <v>10140106</v>
          </cell>
        </row>
        <row r="842">
          <cell r="D842" t="str">
            <v>爆燃热火(米瑞尔)</v>
          </cell>
        </row>
        <row r="843">
          <cell r="B843">
            <v>10140107</v>
          </cell>
        </row>
        <row r="843">
          <cell r="D843" t="str">
            <v>名片背景T2</v>
          </cell>
        </row>
        <row r="844">
          <cell r="B844">
            <v>10140108</v>
          </cell>
        </row>
        <row r="844">
          <cell r="D844" t="str">
            <v>404终结者（卢修斯）</v>
          </cell>
        </row>
        <row r="845">
          <cell r="B845">
            <v>10140109</v>
          </cell>
        </row>
        <row r="845">
          <cell r="D845" t="str">
            <v>光盾守护者(尼汝)</v>
          </cell>
        </row>
        <row r="846">
          <cell r="B846">
            <v>10140110</v>
          </cell>
        </row>
        <row r="847">
          <cell r="B847">
            <v>10140111</v>
          </cell>
        </row>
        <row r="847">
          <cell r="D847" t="str">
            <v>故障射线(波尼)</v>
          </cell>
        </row>
        <row r="848">
          <cell r="B848">
            <v>10140112</v>
          </cell>
        </row>
        <row r="849">
          <cell r="B849">
            <v>10140113</v>
          </cell>
        </row>
        <row r="849">
          <cell r="D849" t="str">
            <v>赛博猛禽</v>
          </cell>
        </row>
        <row r="850">
          <cell r="B850">
            <v>10140114</v>
          </cell>
        </row>
        <row r="851">
          <cell r="B851">
            <v>10140115</v>
          </cell>
        </row>
        <row r="851">
          <cell r="D851" t="str">
            <v>荒漠保镖</v>
          </cell>
        </row>
        <row r="852">
          <cell r="B852">
            <v>10140116</v>
          </cell>
        </row>
        <row r="852">
          <cell r="D852" t="str">
            <v>地狱拉面车</v>
          </cell>
        </row>
        <row r="853">
          <cell r="B853">
            <v>10141001</v>
          </cell>
        </row>
        <row r="853">
          <cell r="D853" t="str">
            <v>极速救援（阿薰和蒙蒙）</v>
          </cell>
        </row>
        <row r="854">
          <cell r="B854">
            <v>10141002</v>
          </cell>
        </row>
        <row r="855">
          <cell r="B855">
            <v>10141003</v>
          </cell>
        </row>
        <row r="855">
          <cell r="D855" t="str">
            <v>钢铁拓荒(卡卡)</v>
          </cell>
        </row>
        <row r="856">
          <cell r="B856">
            <v>10141004</v>
          </cell>
        </row>
        <row r="857">
          <cell r="B857">
            <v>10141005</v>
          </cell>
        </row>
        <row r="858">
          <cell r="B858">
            <v>10141006</v>
          </cell>
        </row>
        <row r="858">
          <cell r="D858" t="str">
            <v>摇滚狂飙(雪女)</v>
          </cell>
        </row>
        <row r="859">
          <cell r="B859">
            <v>10141007</v>
          </cell>
        </row>
        <row r="860">
          <cell r="B860">
            <v>10141008</v>
          </cell>
        </row>
        <row r="860">
          <cell r="D860" t="str">
            <v>炫彩青空-维纶</v>
          </cell>
        </row>
        <row r="861">
          <cell r="B861">
            <v>10141009</v>
          </cell>
        </row>
        <row r="861">
          <cell r="D861" t="str">
            <v>野牛征服者（水法）</v>
          </cell>
        </row>
        <row r="862">
          <cell r="B862">
            <v>10141010</v>
          </cell>
        </row>
        <row r="863">
          <cell r="B863">
            <v>10141011</v>
          </cell>
        </row>
        <row r="863">
          <cell r="D863" t="str">
            <v>执剑堡垒（骨王）</v>
          </cell>
        </row>
        <row r="864">
          <cell r="B864">
            <v>10141012</v>
          </cell>
        </row>
        <row r="865">
          <cell r="B865">
            <v>10141013</v>
          </cell>
        </row>
        <row r="866">
          <cell r="B866">
            <v>10141014</v>
          </cell>
        </row>
        <row r="867">
          <cell r="B867">
            <v>10141015</v>
          </cell>
        </row>
        <row r="867">
          <cell r="D867" t="str">
            <v>星际叛军（维珀里安）</v>
          </cell>
        </row>
        <row r="868">
          <cell r="B868">
            <v>10141016</v>
          </cell>
        </row>
        <row r="869">
          <cell r="B869">
            <v>10141017</v>
          </cell>
        </row>
        <row r="870">
          <cell r="B870">
            <v>10141018</v>
          </cell>
        </row>
        <row r="870">
          <cell r="D870" t="str">
            <v>幻影86</v>
          </cell>
        </row>
        <row r="871">
          <cell r="B871">
            <v>10141019</v>
          </cell>
        </row>
        <row r="871">
          <cell r="D871" t="str">
            <v>撼地者</v>
          </cell>
        </row>
        <row r="872">
          <cell r="B872">
            <v>10141020</v>
          </cell>
        </row>
        <row r="873">
          <cell r="B873">
            <v>10143001</v>
          </cell>
        </row>
        <row r="873">
          <cell r="D873" t="str">
            <v>泥路狂徒</v>
          </cell>
        </row>
        <row r="874">
          <cell r="B874">
            <v>10143002</v>
          </cell>
        </row>
        <row r="875">
          <cell r="B875">
            <v>10143003</v>
          </cell>
        </row>
        <row r="875">
          <cell r="D875" t="str">
            <v>街头恶霸</v>
          </cell>
        </row>
        <row r="876">
          <cell r="B876">
            <v>10143004</v>
          </cell>
        </row>
        <row r="876">
          <cell r="D876" t="str">
            <v>铁面疯狗</v>
          </cell>
        </row>
        <row r="877">
          <cell r="B877">
            <v>10143005</v>
          </cell>
        </row>
        <row r="877">
          <cell r="D877" t="str">
            <v>救援先锋</v>
          </cell>
        </row>
        <row r="878">
          <cell r="B878">
            <v>110001</v>
          </cell>
        </row>
        <row r="878">
          <cell r="D878" t="str">
            <v>默认头像框-男主</v>
          </cell>
        </row>
        <row r="879">
          <cell r="B879">
            <v>110002</v>
          </cell>
        </row>
        <row r="879">
          <cell r="D879" t="str">
            <v>头像框T3-竞技场-王者2</v>
          </cell>
        </row>
        <row r="880">
          <cell r="B880">
            <v>110003</v>
          </cell>
        </row>
        <row r="880">
          <cell r="D880" t="str">
            <v>头像框T2-竞技场-王者3</v>
          </cell>
        </row>
        <row r="881">
          <cell r="B881">
            <v>110004</v>
          </cell>
        </row>
        <row r="881">
          <cell r="D881" t="str">
            <v>头像框T1-竞技场-王者4</v>
          </cell>
        </row>
        <row r="882">
          <cell r="B882">
            <v>110005</v>
          </cell>
        </row>
        <row r="882">
          <cell r="D882" t="str">
            <v>头像框T3-冲锋之旅</v>
          </cell>
        </row>
        <row r="883">
          <cell r="B883">
            <v>110006</v>
          </cell>
        </row>
        <row r="883">
          <cell r="D883" t="str">
            <v>头像框T2-Boss-前5名</v>
          </cell>
        </row>
        <row r="884">
          <cell r="B884">
            <v>110007</v>
          </cell>
        </row>
        <row r="884">
          <cell r="D884" t="str">
            <v>头像框T1-Boss-前3名</v>
          </cell>
        </row>
        <row r="885">
          <cell r="B885">
            <v>120001</v>
          </cell>
        </row>
        <row r="885">
          <cell r="D885" t="str">
            <v>默认名片背景-男主</v>
          </cell>
        </row>
        <row r="886">
          <cell r="B886">
            <v>120002</v>
          </cell>
        </row>
        <row r="886">
          <cell r="D886" t="str">
            <v>名片背景T3-冲锋之旅</v>
          </cell>
        </row>
        <row r="887">
          <cell r="B887">
            <v>120003</v>
          </cell>
        </row>
        <row r="887">
          <cell r="D887" t="str">
            <v>名片背景T1-竞技场-王者4</v>
          </cell>
        </row>
        <row r="888">
          <cell r="B888">
            <v>120004</v>
          </cell>
        </row>
        <row r="888">
          <cell r="D888" t="str">
            <v>名片背景T1-Boss-前3名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58"/>
  <sheetViews>
    <sheetView tabSelected="1" zoomScale="85" zoomScaleNormal="85" workbookViewId="0">
      <pane xSplit="4" ySplit="4" topLeftCell="E2020" activePane="bottomRight" state="frozen"/>
      <selection/>
      <selection pane="topRight"/>
      <selection pane="bottomLeft"/>
      <selection pane="bottomRight" activeCell="J2023" sqref="J2023"/>
    </sheetView>
  </sheetViews>
  <sheetFormatPr defaultColWidth="9" defaultRowHeight="13.5"/>
  <cols>
    <col min="1" max="1" width="9" style="1" customWidth="1"/>
    <col min="2" max="2" width="28.625" style="1" customWidth="1"/>
    <col min="3" max="3" width="18.625" style="1" customWidth="1"/>
    <col min="4" max="5" width="9" style="1"/>
    <col min="6" max="6" width="32.625" style="1" customWidth="1"/>
    <col min="7" max="7" width="96" style="1" customWidth="1"/>
    <col min="8" max="8" width="13.875" style="1" customWidth="1"/>
    <col min="9" max="10" width="11.625" style="1" customWidth="1"/>
    <col min="11" max="16384" width="9" style="1"/>
  </cols>
  <sheetData>
    <row r="1" s="20" customFormat="1" spans="1:10">
      <c r="A1" s="20" t="s">
        <v>0</v>
      </c>
      <c r="B1" s="20" t="s">
        <v>1</v>
      </c>
      <c r="C1" s="20" t="s">
        <v>2</v>
      </c>
      <c r="D1" s="20" t="s">
        <v>3</v>
      </c>
      <c r="E1" s="21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</row>
    <row r="2" s="20" customFormat="1" spans="1:10">
      <c r="A2" s="20" t="s">
        <v>10</v>
      </c>
      <c r="B2" s="20" t="s">
        <v>10</v>
      </c>
      <c r="C2" s="20" t="s">
        <v>10</v>
      </c>
      <c r="D2" s="20" t="s">
        <v>10</v>
      </c>
      <c r="E2" s="21" t="s">
        <v>11</v>
      </c>
      <c r="F2" s="20" t="s">
        <v>11</v>
      </c>
      <c r="G2" s="20" t="s">
        <v>11</v>
      </c>
      <c r="H2" s="20" t="s">
        <v>11</v>
      </c>
      <c r="I2" s="20" t="s">
        <v>10</v>
      </c>
      <c r="J2" s="20" t="s">
        <v>10</v>
      </c>
    </row>
    <row r="3" s="20" customFormat="1" spans="1:10">
      <c r="A3" s="20" t="s">
        <v>12</v>
      </c>
      <c r="B3" s="20" t="s">
        <v>13</v>
      </c>
      <c r="C3" s="20" t="s">
        <v>14</v>
      </c>
      <c r="D3" s="20" t="s">
        <v>15</v>
      </c>
      <c r="E3" s="21" t="s">
        <v>16</v>
      </c>
      <c r="F3" s="20" t="s">
        <v>17</v>
      </c>
      <c r="G3" s="20" t="s">
        <v>18</v>
      </c>
      <c r="H3" s="20" t="s">
        <v>18</v>
      </c>
      <c r="I3" s="20" t="s">
        <v>19</v>
      </c>
      <c r="J3" s="20" t="s">
        <v>20</v>
      </c>
    </row>
    <row r="4" s="20" customFormat="1" ht="99" customHeight="1" spans="1:10">
      <c r="A4" s="20" t="s">
        <v>21</v>
      </c>
      <c r="B4" s="20" t="s">
        <v>22</v>
      </c>
      <c r="C4" s="20" t="s">
        <v>14</v>
      </c>
      <c r="D4" s="20" t="s">
        <v>23</v>
      </c>
      <c r="E4" s="22" t="s">
        <v>24</v>
      </c>
      <c r="F4" s="20" t="s">
        <v>25</v>
      </c>
      <c r="G4" s="23" t="s">
        <v>26</v>
      </c>
      <c r="H4" s="23" t="s">
        <v>27</v>
      </c>
      <c r="I4" s="20" t="s">
        <v>19</v>
      </c>
      <c r="J4" s="20" t="s">
        <v>20</v>
      </c>
    </row>
    <row r="5" spans="1:10">
      <c r="A5" s="1">
        <f>B5</f>
        <v>14000100</v>
      </c>
      <c r="B5" s="1">
        <f>C5*100+D5</f>
        <v>14000100</v>
      </c>
      <c r="C5" s="1">
        <v>140001</v>
      </c>
      <c r="D5" s="1">
        <v>0</v>
      </c>
      <c r="E5" s="1">
        <f>_xlfn.XLOOKUP(C5,[1]配置!$B$5:$B$1000,[1]配置!$N$5:$N$1000)</f>
        <v>2</v>
      </c>
      <c r="F5" s="1" t="str">
        <f>_xlfn.XLOOKUP(D5,消耗中转!$D$8:$D$33,消耗中转!$T$8:$T$33)</f>
        <v>[]</v>
      </c>
      <c r="G5" s="1" t="str" cm="1">
        <f t="array" ref="G5">IF(D5=0,"{}",_xlfn.XLOOKUP(D5,属性中转!$D$20:$D$44,_xlfn.XLOOKUP($E5,属性中转!$AG$18:$AX$18,属性中转!$AG$20:$AX$44)))</f>
        <v>{}</v>
      </c>
      <c r="H5" s="1" t="s">
        <v>28</v>
      </c>
      <c r="I5" s="1">
        <v>0</v>
      </c>
      <c r="J5" s="1">
        <v>0</v>
      </c>
    </row>
    <row r="6" spans="1:10">
      <c r="A6" s="1">
        <f t="shared" ref="A6:A31" si="0">B6</f>
        <v>14000101</v>
      </c>
      <c r="B6" s="1">
        <f t="shared" ref="B6:B31" si="1">C6*100+D6</f>
        <v>14000101</v>
      </c>
      <c r="C6" s="1">
        <f>C5</f>
        <v>140001</v>
      </c>
      <c r="D6" s="1">
        <v>1</v>
      </c>
      <c r="E6" s="1">
        <f>_xlfn.XLOOKUP(C6,[1]配置!$B$5:$B$1000,[1]配置!$N$5:$N$1000)</f>
        <v>2</v>
      </c>
      <c r="F6" s="1" t="str">
        <f>_xlfn.XLOOKUP(D6,消耗中转!$D$8:$D$33,消耗中转!$T$8:$T$33)</f>
        <v>[{"ItemId":70001,"Num":10}]</v>
      </c>
      <c r="G6" s="1" t="str" cm="1">
        <f t="array" ref="G6">IF(D6=0,"{}",_xlfn.XLOOKUP(D6,属性中转!$D$20:$D$44,_xlfn.XLOOKUP($E6,属性中转!$AG$18:$AX$18,属性中转!$AG$20:$AX$44)))</f>
        <v>{"HpRate":0.11,"AtkRate":0.0585,"PhysDefRate":0.045,"MagicDefRate":0.04,"OnHealInc":0.051}</v>
      </c>
      <c r="H6" s="1" t="s">
        <v>28</v>
      </c>
      <c r="I6" s="1">
        <v>1</v>
      </c>
      <c r="J6" s="1">
        <v>1</v>
      </c>
    </row>
    <row r="7" spans="1:10">
      <c r="A7" s="1">
        <f t="shared" si="0"/>
        <v>14000102</v>
      </c>
      <c r="B7" s="1">
        <f t="shared" si="1"/>
        <v>14000102</v>
      </c>
      <c r="C7" s="1">
        <f t="shared" ref="C7:C30" si="2">C6</f>
        <v>140001</v>
      </c>
      <c r="D7" s="1">
        <v>2</v>
      </c>
      <c r="E7" s="1">
        <f>_xlfn.XLOOKUP(C7,[1]配置!$B$5:$B$1000,[1]配置!$N$5:$N$1000)</f>
        <v>2</v>
      </c>
      <c r="F7" s="1" t="str">
        <f>_xlfn.XLOOKUP(D7,消耗中转!$D$8:$D$33,消耗中转!$T$8:$T$33)</f>
        <v>[{"ItemId":70001,"Num":20}]</v>
      </c>
      <c r="G7" s="1" t="str" cm="1">
        <f t="array" ref="G7">IF(D7=0,"{}",_xlfn.XLOOKUP(D7,属性中转!$D$20:$D$44,_xlfn.XLOOKUP($E7,属性中转!$AG$18:$AX$18,属性中转!$AG$20:$AX$44)))</f>
        <v>{"HpRate":0.143,"AtkRate":0.076,"PhysDefRate":0.0585,"MagicDefRate":0.052,"OnHealInc":0.0714}</v>
      </c>
      <c r="H7" s="1" t="s">
        <v>28</v>
      </c>
      <c r="I7" s="1">
        <v>1</v>
      </c>
      <c r="J7" s="1">
        <v>1</v>
      </c>
    </row>
    <row r="8" spans="1:10">
      <c r="A8" s="1">
        <f t="shared" si="0"/>
        <v>14000103</v>
      </c>
      <c r="B8" s="1">
        <f t="shared" si="1"/>
        <v>14000103</v>
      </c>
      <c r="C8" s="1">
        <f t="shared" si="2"/>
        <v>140001</v>
      </c>
      <c r="D8" s="1">
        <v>3</v>
      </c>
      <c r="E8" s="1">
        <f>_xlfn.XLOOKUP(C8,[1]配置!$B$5:$B$1000,[1]配置!$N$5:$N$1000)</f>
        <v>2</v>
      </c>
      <c r="F8" s="1" t="str">
        <f>_xlfn.XLOOKUP(D8,消耗中转!$D$8:$D$33,消耗中转!$T$8:$T$33)</f>
        <v>[{"ItemId":70001,"Num":30}]</v>
      </c>
      <c r="G8" s="1" t="str" cm="1">
        <f t="array" ref="G8">IF(D8=0,"{}",_xlfn.XLOOKUP(D8,属性中转!$D$20:$D$44,_xlfn.XLOOKUP($E8,属性中转!$AG$18:$AX$18,属性中转!$AG$20:$AX$44)))</f>
        <v>{"HpRate":0.176,"AtkRate":0.0936,"PhysDefRate":0.072,"MagicDefRate":0.064,"OnHealInc":0.0918}</v>
      </c>
      <c r="H8" s="1" t="s">
        <v>28</v>
      </c>
      <c r="I8" s="1">
        <v>1</v>
      </c>
      <c r="J8" s="1">
        <v>1</v>
      </c>
    </row>
    <row r="9" spans="1:10">
      <c r="A9" s="1">
        <f t="shared" si="0"/>
        <v>14000104</v>
      </c>
      <c r="B9" s="1">
        <f t="shared" si="1"/>
        <v>14000104</v>
      </c>
      <c r="C9" s="1">
        <f t="shared" si="2"/>
        <v>140001</v>
      </c>
      <c r="D9" s="1">
        <v>4</v>
      </c>
      <c r="E9" s="1">
        <f>_xlfn.XLOOKUP(C9,[1]配置!$B$5:$B$1000,[1]配置!$N$5:$N$1000)</f>
        <v>2</v>
      </c>
      <c r="F9" s="1" t="str">
        <f>_xlfn.XLOOKUP(D9,消耗中转!$D$8:$D$33,消耗中转!$T$8:$T$33)</f>
        <v>[{"ItemId":70001,"Num":40}]</v>
      </c>
      <c r="G9" s="1" t="str" cm="1">
        <f t="array" ref="G9">IF(D9=0,"{}",_xlfn.XLOOKUP(D9,属性中转!$D$20:$D$44,_xlfn.XLOOKUP($E9,属性中转!$AG$18:$AX$18,属性中转!$AG$20:$AX$44)))</f>
        <v>{"HpRate":0.209,"AtkRate":0.1111,"PhysDefRate":0.0855,"MagicDefRate":0.076,"OnHealInc":0.1122}</v>
      </c>
      <c r="H9" s="1" t="s">
        <v>28</v>
      </c>
      <c r="I9" s="1">
        <v>1</v>
      </c>
      <c r="J9" s="1">
        <v>1</v>
      </c>
    </row>
    <row r="10" spans="1:10">
      <c r="A10" s="1">
        <f t="shared" si="0"/>
        <v>14000105</v>
      </c>
      <c r="B10" s="1">
        <f t="shared" si="1"/>
        <v>14000105</v>
      </c>
      <c r="C10" s="1">
        <f t="shared" si="2"/>
        <v>140001</v>
      </c>
      <c r="D10" s="1">
        <v>5</v>
      </c>
      <c r="E10" s="1">
        <f>_xlfn.XLOOKUP(C10,[1]配置!$B$5:$B$1000,[1]配置!$N$5:$N$1000)</f>
        <v>2</v>
      </c>
      <c r="F10" s="1" t="str">
        <f>_xlfn.XLOOKUP(D10,消耗中转!$D$8:$D$33,消耗中转!$T$8:$T$33)</f>
        <v>[{"ItemId":70001,"Num":50}]</v>
      </c>
      <c r="G10" s="1" t="str" cm="1">
        <f t="array" ref="G10">IF(D10=0,"{}",_xlfn.XLOOKUP(D10,属性中转!$D$20:$D$44,_xlfn.XLOOKUP($E10,属性中转!$AG$18:$AX$18,属性中转!$AG$20:$AX$44)))</f>
        <v>{"HpRate":0.242,"AtkRate":0.1287,"PhysDefRate":0.099,"MagicDefRate":0.088,"OnHealInc":0.1326}</v>
      </c>
      <c r="H10" s="1" t="s">
        <v>28</v>
      </c>
      <c r="I10" s="1">
        <v>2</v>
      </c>
      <c r="J10" s="1">
        <v>2</v>
      </c>
    </row>
    <row r="11" spans="1:10">
      <c r="A11" s="1">
        <f t="shared" si="0"/>
        <v>14000106</v>
      </c>
      <c r="B11" s="1">
        <f t="shared" si="1"/>
        <v>14000106</v>
      </c>
      <c r="C11" s="1">
        <f t="shared" si="2"/>
        <v>140001</v>
      </c>
      <c r="D11" s="1">
        <v>6</v>
      </c>
      <c r="E11" s="1">
        <f>_xlfn.XLOOKUP(C11,[1]配置!$B$5:$B$1000,[1]配置!$N$5:$N$1000)</f>
        <v>2</v>
      </c>
      <c r="F11" s="1" t="str">
        <f>_xlfn.XLOOKUP(D11,消耗中转!$D$8:$D$33,消耗中转!$T$8:$T$33)</f>
        <v>[{"ItemId":70002,"Num":5}]</v>
      </c>
      <c r="G11" s="1" t="str" cm="1">
        <f t="array" ref="G11">IF(D11=0,"{}",_xlfn.XLOOKUP(D11,属性中转!$D$20:$D$44,_xlfn.XLOOKUP($E11,属性中转!$AG$18:$AX$18,属性中转!$AG$20:$AX$44)))</f>
        <v>{"HpRate":0.275,"AtkRate":0.1462,"PhysDefRate":0.1125,"MagicDefRate":0.1,"OnHealInc":0.153}</v>
      </c>
      <c r="H11" s="1" t="s">
        <v>28</v>
      </c>
      <c r="I11" s="1">
        <v>2</v>
      </c>
      <c r="J11" s="1">
        <v>2</v>
      </c>
    </row>
    <row r="12" spans="1:10">
      <c r="A12" s="1">
        <f t="shared" si="0"/>
        <v>14000107</v>
      </c>
      <c r="B12" s="1">
        <f t="shared" si="1"/>
        <v>14000107</v>
      </c>
      <c r="C12" s="1">
        <f t="shared" si="2"/>
        <v>140001</v>
      </c>
      <c r="D12" s="1">
        <v>7</v>
      </c>
      <c r="E12" s="1">
        <f>_xlfn.XLOOKUP(C12,[1]配置!$B$5:$B$1000,[1]配置!$N$5:$N$1000)</f>
        <v>2</v>
      </c>
      <c r="F12" s="1" t="str">
        <f>_xlfn.XLOOKUP(D12,消耗中转!$D$8:$D$33,消耗中转!$T$8:$T$33)</f>
        <v>[{"ItemId":70002,"Num":10}]</v>
      </c>
      <c r="G12" s="1" t="str" cm="1">
        <f t="array" ref="G12">IF(D12=0,"{}",_xlfn.XLOOKUP(D12,属性中转!$D$20:$D$44,_xlfn.XLOOKUP($E12,属性中转!$AG$18:$AX$18,属性中转!$AG$20:$AX$44)))</f>
        <v>{"HpRate":0.308,"AtkRate":0.1638,"PhysDefRate":0.126,"MagicDefRate":0.112,"OnHealInc":0.1734}</v>
      </c>
      <c r="H12" s="1" t="s">
        <v>28</v>
      </c>
      <c r="I12" s="1">
        <v>2</v>
      </c>
      <c r="J12" s="1">
        <v>2</v>
      </c>
    </row>
    <row r="13" spans="1:10">
      <c r="A13" s="1">
        <f t="shared" si="0"/>
        <v>14000108</v>
      </c>
      <c r="B13" s="1">
        <f t="shared" si="1"/>
        <v>14000108</v>
      </c>
      <c r="C13" s="1">
        <f t="shared" si="2"/>
        <v>140001</v>
      </c>
      <c r="D13" s="1">
        <v>8</v>
      </c>
      <c r="E13" s="1">
        <f>_xlfn.XLOOKUP(C13,[1]配置!$B$5:$B$1000,[1]配置!$N$5:$N$1000)</f>
        <v>2</v>
      </c>
      <c r="F13" s="1" t="str">
        <f>_xlfn.XLOOKUP(D13,消耗中转!$D$8:$D$33,消耗中转!$T$8:$T$33)</f>
        <v>[{"ItemId":70002,"Num":15}]</v>
      </c>
      <c r="G13" s="1" t="str" cm="1">
        <f t="array" ref="G13">IF(D13=0,"{}",_xlfn.XLOOKUP(D13,属性中转!$D$20:$D$44,_xlfn.XLOOKUP($E13,属性中转!$AG$18:$AX$18,属性中转!$AG$20:$AX$44)))</f>
        <v>{"HpRate":0.341,"AtkRate":0.1813,"PhysDefRate":0.1395,"MagicDefRate":0.124,"OnHealInc":0.1938}</v>
      </c>
      <c r="H13" s="1" t="s">
        <v>28</v>
      </c>
      <c r="I13" s="1">
        <v>2</v>
      </c>
      <c r="J13" s="1">
        <v>2</v>
      </c>
    </row>
    <row r="14" spans="1:10">
      <c r="A14" s="1">
        <f t="shared" si="0"/>
        <v>14000109</v>
      </c>
      <c r="B14" s="1">
        <f t="shared" si="1"/>
        <v>14000109</v>
      </c>
      <c r="C14" s="1">
        <f t="shared" si="2"/>
        <v>140001</v>
      </c>
      <c r="D14" s="1">
        <v>9</v>
      </c>
      <c r="E14" s="1">
        <f>_xlfn.XLOOKUP(C14,[1]配置!$B$5:$B$1000,[1]配置!$N$5:$N$1000)</f>
        <v>2</v>
      </c>
      <c r="F14" s="1" t="str">
        <f>_xlfn.XLOOKUP(D14,消耗中转!$D$8:$D$33,消耗中转!$T$8:$T$33)</f>
        <v>[{"ItemId":70002,"Num":20}]</v>
      </c>
      <c r="G14" s="1" t="str" cm="1">
        <f t="array" ref="G14">IF(D14=0,"{}",_xlfn.XLOOKUP(D14,属性中转!$D$20:$D$44,_xlfn.XLOOKUP($E14,属性中转!$AG$18:$AX$18,属性中转!$AG$20:$AX$44)))</f>
        <v>{"HpRate":0.374,"AtkRate":0.1989,"PhysDefRate":0.153,"MagicDefRate":0.136,"OnHealInc":0.1938}</v>
      </c>
      <c r="H14" s="1" t="s">
        <v>28</v>
      </c>
      <c r="I14" s="1">
        <v>2</v>
      </c>
      <c r="J14" s="1">
        <v>2</v>
      </c>
    </row>
    <row r="15" spans="1:10">
      <c r="A15" s="1">
        <f t="shared" si="0"/>
        <v>14000110</v>
      </c>
      <c r="B15" s="1">
        <f t="shared" si="1"/>
        <v>14000110</v>
      </c>
      <c r="C15" s="1">
        <f t="shared" si="2"/>
        <v>140001</v>
      </c>
      <c r="D15" s="1">
        <v>10</v>
      </c>
      <c r="E15" s="1">
        <f>_xlfn.XLOOKUP(C15,[1]配置!$B$5:$B$1000,[1]配置!$N$5:$N$1000)</f>
        <v>2</v>
      </c>
      <c r="F15" s="1" t="str">
        <f>_xlfn.XLOOKUP(D15,消耗中转!$D$8:$D$33,消耗中转!$T$8:$T$33)</f>
        <v>[{"ItemId":70002,"Num":25}]</v>
      </c>
      <c r="G15" s="1" t="str" cm="1">
        <f t="array" ref="G15">IF(D15=0,"{}",_xlfn.XLOOKUP(D15,属性中转!$D$20:$D$44,_xlfn.XLOOKUP($E15,属性中转!$AG$18:$AX$18,属性中转!$AG$20:$AX$44)))</f>
        <v>{"HpRate":0.407,"AtkRate":0.2164,"PhysDefRate":0.1665,"MagicDefRate":0.148,"OnHealInc":0.1938}</v>
      </c>
      <c r="H15" s="1" t="s">
        <v>28</v>
      </c>
      <c r="I15" s="1">
        <v>3</v>
      </c>
      <c r="J15" s="1">
        <v>3</v>
      </c>
    </row>
    <row r="16" spans="1:10">
      <c r="A16" s="1">
        <f t="shared" si="0"/>
        <v>14000111</v>
      </c>
      <c r="B16" s="1">
        <f t="shared" si="1"/>
        <v>14000111</v>
      </c>
      <c r="C16" s="1">
        <f t="shared" si="2"/>
        <v>140001</v>
      </c>
      <c r="D16" s="1">
        <v>11</v>
      </c>
      <c r="E16" s="1">
        <f>_xlfn.XLOOKUP(C16,[1]配置!$B$5:$B$1000,[1]配置!$N$5:$N$1000)</f>
        <v>2</v>
      </c>
      <c r="F16" s="1" t="str">
        <f>_xlfn.XLOOKUP(D16,消耗中转!$D$8:$D$33,消耗中转!$T$8:$T$33)</f>
        <v>[{"ItemId":70002,"Num":30}]</v>
      </c>
      <c r="G16" s="1" t="str" cm="1">
        <f t="array" ref="G16">IF(D16=0,"{}",_xlfn.XLOOKUP(D16,属性中转!$D$20:$D$44,_xlfn.XLOOKUP($E16,属性中转!$AG$18:$AX$18,属性中转!$AG$20:$AX$44)))</f>
        <v>{"HpRate":0.44,"AtkRate":0.234,"PhysDefRate":0.18,"MagicDefRate":0.16,"OnHealInc":0.1938}</v>
      </c>
      <c r="H16" s="1" t="s">
        <v>28</v>
      </c>
      <c r="I16" s="1">
        <v>3</v>
      </c>
      <c r="J16" s="1">
        <v>3</v>
      </c>
    </row>
    <row r="17" spans="1:10">
      <c r="A17" s="1">
        <f t="shared" si="0"/>
        <v>14000112</v>
      </c>
      <c r="B17" s="1">
        <f t="shared" si="1"/>
        <v>14000112</v>
      </c>
      <c r="C17" s="1">
        <f t="shared" si="2"/>
        <v>140001</v>
      </c>
      <c r="D17" s="1">
        <v>12</v>
      </c>
      <c r="E17" s="1">
        <f>_xlfn.XLOOKUP(C17,[1]配置!$B$5:$B$1000,[1]配置!$N$5:$N$1000)</f>
        <v>2</v>
      </c>
      <c r="F17" s="1" t="str">
        <f>_xlfn.XLOOKUP(D17,消耗中转!$D$8:$D$33,消耗中转!$T$8:$T$33)</f>
        <v>[{"ItemId":70002,"Num":35}]</v>
      </c>
      <c r="G17" s="1" t="str" cm="1">
        <f t="array" ref="G17">IF(D17=0,"{}",_xlfn.XLOOKUP(D17,属性中转!$D$20:$D$44,_xlfn.XLOOKUP($E17,属性中转!$AG$18:$AX$18,属性中转!$AG$20:$AX$44)))</f>
        <v>{"HpRate":0.473,"AtkRate":0.2515,"PhysDefRate":0.1935,"MagicDefRate":0.172,"OnHealInc":0.1938}</v>
      </c>
      <c r="H17" s="1" t="s">
        <v>28</v>
      </c>
      <c r="I17" s="1">
        <v>3</v>
      </c>
      <c r="J17" s="1">
        <v>3</v>
      </c>
    </row>
    <row r="18" spans="1:10">
      <c r="A18" s="1">
        <f t="shared" si="0"/>
        <v>14000113</v>
      </c>
      <c r="B18" s="1">
        <f t="shared" si="1"/>
        <v>14000113</v>
      </c>
      <c r="C18" s="1">
        <f t="shared" si="2"/>
        <v>140001</v>
      </c>
      <c r="D18" s="1">
        <v>13</v>
      </c>
      <c r="E18" s="1">
        <f>_xlfn.XLOOKUP(C18,[1]配置!$B$5:$B$1000,[1]配置!$N$5:$N$1000)</f>
        <v>2</v>
      </c>
      <c r="F18" s="1" t="str">
        <f>_xlfn.XLOOKUP(D18,消耗中转!$D$8:$D$33,消耗中转!$T$8:$T$33)</f>
        <v>[{"ItemId":70002,"Num":40}]</v>
      </c>
      <c r="G18" s="1" t="str" cm="1">
        <f t="array" ref="G18">IF(D18=0,"{}",_xlfn.XLOOKUP(D18,属性中转!$D$20:$D$44,_xlfn.XLOOKUP($E18,属性中转!$AG$18:$AX$18,属性中转!$AG$20:$AX$44)))</f>
        <v>{"HpRate":0.506,"AtkRate":0.2691,"PhysDefRate":0.207,"MagicDefRate":0.184,"OnHealInc":0.1938}</v>
      </c>
      <c r="H18" s="1" t="s">
        <v>28</v>
      </c>
      <c r="I18" s="1">
        <v>3</v>
      </c>
      <c r="J18" s="1">
        <v>3</v>
      </c>
    </row>
    <row r="19" spans="1:10">
      <c r="A19" s="1">
        <f t="shared" si="0"/>
        <v>14000114</v>
      </c>
      <c r="B19" s="1">
        <f t="shared" si="1"/>
        <v>14000114</v>
      </c>
      <c r="C19" s="1">
        <f t="shared" si="2"/>
        <v>140001</v>
      </c>
      <c r="D19" s="1">
        <v>14</v>
      </c>
      <c r="E19" s="1">
        <f>_xlfn.XLOOKUP(C19,[1]配置!$B$5:$B$1000,[1]配置!$N$5:$N$1000)</f>
        <v>2</v>
      </c>
      <c r="F19" s="1" t="str">
        <f>_xlfn.XLOOKUP(D19,消耗中转!$D$8:$D$33,消耗中转!$T$8:$T$33)</f>
        <v>[{"ItemId":70002,"Num":45}]</v>
      </c>
      <c r="G19" s="1" t="str" cm="1">
        <f t="array" ref="G19">IF(D19=0,"{}",_xlfn.XLOOKUP(D19,属性中转!$D$20:$D$44,_xlfn.XLOOKUP($E19,属性中转!$AG$18:$AX$18,属性中转!$AG$20:$AX$44)))</f>
        <v>{"HpRate":0.539,"AtkRate":0.2866,"PhysDefRate":0.2205,"MagicDefRate":0.196,"OnHealInc":0.1938}</v>
      </c>
      <c r="H19" s="1" t="s">
        <v>28</v>
      </c>
      <c r="I19" s="1">
        <v>3</v>
      </c>
      <c r="J19" s="1">
        <v>3</v>
      </c>
    </row>
    <row r="20" spans="1:10">
      <c r="A20" s="1">
        <f t="shared" si="0"/>
        <v>14000115</v>
      </c>
      <c r="B20" s="1">
        <f t="shared" si="1"/>
        <v>14000115</v>
      </c>
      <c r="C20" s="1">
        <f t="shared" si="2"/>
        <v>140001</v>
      </c>
      <c r="D20" s="1">
        <v>15</v>
      </c>
      <c r="E20" s="1">
        <f>_xlfn.XLOOKUP(C20,[1]配置!$B$5:$B$1000,[1]配置!$N$5:$N$1000)</f>
        <v>2</v>
      </c>
      <c r="F20" s="1" t="str">
        <f>_xlfn.XLOOKUP(D20,消耗中转!$D$8:$D$33,消耗中转!$T$8:$T$33)</f>
        <v>[{"ItemId":70002,"Num":50}]</v>
      </c>
      <c r="G20" s="1" t="str" cm="1">
        <f t="array" ref="G20">IF(D20=0,"{}",_xlfn.XLOOKUP(D20,属性中转!$D$20:$D$44,_xlfn.XLOOKUP($E20,属性中转!$AG$18:$AX$18,属性中转!$AG$20:$AX$44)))</f>
        <v>{"HpRate":0.572,"AtkRate":0.3042,"PhysDefRate":0.234,"MagicDefRate":0.208,"OnHealInc":0.1938}</v>
      </c>
      <c r="H20" s="1" t="s">
        <v>28</v>
      </c>
      <c r="I20" s="1">
        <v>4</v>
      </c>
      <c r="J20" s="1">
        <v>4</v>
      </c>
    </row>
    <row r="21" spans="1:10">
      <c r="A21" s="1">
        <f t="shared" si="0"/>
        <v>14000116</v>
      </c>
      <c r="B21" s="1">
        <f t="shared" si="1"/>
        <v>14000116</v>
      </c>
      <c r="C21" s="1">
        <f t="shared" si="2"/>
        <v>140001</v>
      </c>
      <c r="D21" s="1">
        <v>16</v>
      </c>
      <c r="E21" s="1">
        <f>_xlfn.XLOOKUP(C21,[1]配置!$B$5:$B$1000,[1]配置!$N$5:$N$1000)</f>
        <v>2</v>
      </c>
      <c r="F21" s="1" t="str">
        <f>_xlfn.XLOOKUP(D21,消耗中转!$D$8:$D$33,消耗中转!$T$8:$T$33)</f>
        <v>[{"ItemId":70003,"Num":25}]</v>
      </c>
      <c r="G21" s="1" t="str" cm="1">
        <f t="array" ref="G21">IF(D21=0,"{}",_xlfn.XLOOKUP(D21,属性中转!$D$20:$D$44,_xlfn.XLOOKUP($E21,属性中转!$AG$18:$AX$18,属性中转!$AG$20:$AX$44)))</f>
        <v>{"HpRate":0.605,"AtkRate":0.3217,"PhysDefRate":0.2475,"MagicDefRate":0.22,"OnHealInc":0.2142}</v>
      </c>
      <c r="H21" s="1" t="s">
        <v>28</v>
      </c>
      <c r="I21" s="1">
        <v>4</v>
      </c>
      <c r="J21" s="1">
        <v>4</v>
      </c>
    </row>
    <row r="22" spans="1:10">
      <c r="A22" s="1">
        <f t="shared" si="0"/>
        <v>14000117</v>
      </c>
      <c r="B22" s="1">
        <f t="shared" si="1"/>
        <v>14000117</v>
      </c>
      <c r="C22" s="1">
        <f t="shared" si="2"/>
        <v>140001</v>
      </c>
      <c r="D22" s="1">
        <v>17</v>
      </c>
      <c r="E22" s="1">
        <f>_xlfn.XLOOKUP(C22,[1]配置!$B$5:$B$1000,[1]配置!$N$5:$N$1000)</f>
        <v>2</v>
      </c>
      <c r="F22" s="1" t="str">
        <f>_xlfn.XLOOKUP(D22,消耗中转!$D$8:$D$33,消耗中转!$T$8:$T$33)</f>
        <v>[{"ItemId":70003,"Num":25}]</v>
      </c>
      <c r="G22" s="1" t="str" cm="1">
        <f t="array" ref="G22">IF(D22=0,"{}",_xlfn.XLOOKUP(D22,属性中转!$D$20:$D$44,_xlfn.XLOOKUP($E22,属性中转!$AG$18:$AX$18,属性中转!$AG$20:$AX$44)))</f>
        <v>{"HpRate":0.638,"AtkRate":0.3393,"PhysDefRate":0.261,"MagicDefRate":0.232,"OnHealInc":0.2346}</v>
      </c>
      <c r="H22" s="1" t="s">
        <v>28</v>
      </c>
      <c r="I22" s="1">
        <v>4</v>
      </c>
      <c r="J22" s="1">
        <v>4</v>
      </c>
    </row>
    <row r="23" spans="1:10">
      <c r="A23" s="1">
        <f t="shared" si="0"/>
        <v>14000118</v>
      </c>
      <c r="B23" s="1">
        <f t="shared" si="1"/>
        <v>14000118</v>
      </c>
      <c r="C23" s="1">
        <f t="shared" si="2"/>
        <v>140001</v>
      </c>
      <c r="D23" s="1">
        <v>18</v>
      </c>
      <c r="E23" s="1">
        <f>_xlfn.XLOOKUP(C23,[1]配置!$B$5:$B$1000,[1]配置!$N$5:$N$1000)</f>
        <v>2</v>
      </c>
      <c r="F23" s="1" t="str">
        <f>_xlfn.XLOOKUP(D23,消耗中转!$D$8:$D$33,消耗中转!$T$8:$T$33)</f>
        <v>[{"ItemId":70003,"Num":25}]</v>
      </c>
      <c r="G23" s="1" t="str" cm="1">
        <f t="array" ref="G23">IF(D23=0,"{}",_xlfn.XLOOKUP(D23,属性中转!$D$20:$D$44,_xlfn.XLOOKUP($E23,属性中转!$AG$18:$AX$18,属性中转!$AG$20:$AX$44)))</f>
        <v>{"HpRate":0.671,"AtkRate":0.3568,"PhysDefRate":0.2745,"MagicDefRate":0.244,"OnHealInc":0.255}</v>
      </c>
      <c r="H23" s="1" t="s">
        <v>28</v>
      </c>
      <c r="I23" s="1">
        <v>4</v>
      </c>
      <c r="J23" s="1">
        <v>4</v>
      </c>
    </row>
    <row r="24" spans="1:10">
      <c r="A24" s="1">
        <f t="shared" si="0"/>
        <v>14000119</v>
      </c>
      <c r="B24" s="1">
        <f t="shared" si="1"/>
        <v>14000119</v>
      </c>
      <c r="C24" s="1">
        <f t="shared" si="2"/>
        <v>140001</v>
      </c>
      <c r="D24" s="1">
        <v>19</v>
      </c>
      <c r="E24" s="1">
        <f>_xlfn.XLOOKUP(C24,[1]配置!$B$5:$B$1000,[1]配置!$N$5:$N$1000)</f>
        <v>2</v>
      </c>
      <c r="F24" s="1" t="str">
        <f>_xlfn.XLOOKUP(D24,消耗中转!$D$8:$D$33,消耗中转!$T$8:$T$33)</f>
        <v>[{"ItemId":70003,"Num":25}]</v>
      </c>
      <c r="G24" s="1" t="str" cm="1">
        <f t="array" ref="G24">IF(D24=0,"{}",_xlfn.XLOOKUP(D24,属性中转!$D$20:$D$44,_xlfn.XLOOKUP($E24,属性中转!$AG$18:$AX$18,属性中转!$AG$20:$AX$44)))</f>
        <v>{"HpRate":0.704,"AtkRate":0.3744,"PhysDefRate":0.288,"MagicDefRate":0.256,"OnHealInc":0.2754}</v>
      </c>
      <c r="H24" s="1" t="s">
        <v>28</v>
      </c>
      <c r="I24" s="1">
        <v>4</v>
      </c>
      <c r="J24" s="1">
        <v>4</v>
      </c>
    </row>
    <row r="25" spans="1:10">
      <c r="A25" s="1">
        <f t="shared" si="0"/>
        <v>14000120</v>
      </c>
      <c r="B25" s="1">
        <f t="shared" si="1"/>
        <v>14000120</v>
      </c>
      <c r="C25" s="1">
        <f t="shared" si="2"/>
        <v>140001</v>
      </c>
      <c r="D25" s="1">
        <v>20</v>
      </c>
      <c r="E25" s="1">
        <f>_xlfn.XLOOKUP(C25,[1]配置!$B$5:$B$1000,[1]配置!$N$5:$N$1000)</f>
        <v>2</v>
      </c>
      <c r="F25" s="1" t="str">
        <f>_xlfn.XLOOKUP(D25,消耗中转!$D$8:$D$33,消耗中转!$T$8:$T$33)</f>
        <v>[{"ItemId":70003,"Num":25}]</v>
      </c>
      <c r="G25" s="1" t="str" cm="1">
        <f t="array" ref="G25">IF(D25=0,"{}",_xlfn.XLOOKUP(D25,属性中转!$D$20:$D$44,_xlfn.XLOOKUP($E25,属性中转!$AG$18:$AX$18,属性中转!$AG$20:$AX$44)))</f>
        <v>{"HpRate":0.737,"AtkRate":0.3919,"PhysDefRate":0.3015,"MagicDefRate":0.268,"OnHealInc":0.2958}</v>
      </c>
      <c r="H25" s="1" t="s">
        <v>28</v>
      </c>
      <c r="I25" s="1">
        <v>4</v>
      </c>
      <c r="J25" s="1">
        <v>4</v>
      </c>
    </row>
    <row r="26" spans="1:10">
      <c r="A26" s="1">
        <f t="shared" si="0"/>
        <v>14000121</v>
      </c>
      <c r="B26" s="1">
        <f t="shared" si="1"/>
        <v>14000121</v>
      </c>
      <c r="C26" s="1">
        <f t="shared" si="2"/>
        <v>140001</v>
      </c>
      <c r="D26" s="1">
        <v>21</v>
      </c>
      <c r="E26" s="1">
        <f>_xlfn.XLOOKUP(C26,[1]配置!$B$5:$B$1000,[1]配置!$N$5:$N$1000)</f>
        <v>2</v>
      </c>
      <c r="F26" s="1" t="str">
        <f>_xlfn.XLOOKUP(D26,消耗中转!$D$8:$D$33,消耗中转!$T$8:$T$33)</f>
        <v>[{"ItemId":70003,"Num":50}]</v>
      </c>
      <c r="G26" s="1" t="str" cm="1">
        <f t="array" ref="G26">IF(D26=0,"{}",_xlfn.XLOOKUP(D26,属性中转!$D$20:$D$44,_xlfn.XLOOKUP($E26,属性中转!$AG$18:$AX$18,属性中转!$AG$20:$AX$44)))</f>
        <v>{"HpRate":0.77,"AtkRate":0.4095,"PhysDefRate":0.315,"MagicDefRate":0.28,"OnHealInc":0.3162}</v>
      </c>
      <c r="H26" s="1" t="s">
        <v>28</v>
      </c>
      <c r="I26" s="1">
        <v>4</v>
      </c>
      <c r="J26" s="1">
        <v>4</v>
      </c>
    </row>
    <row r="27" spans="1:10">
      <c r="A27" s="1">
        <f t="shared" si="0"/>
        <v>14000122</v>
      </c>
      <c r="B27" s="1">
        <f t="shared" si="1"/>
        <v>14000122</v>
      </c>
      <c r="C27" s="1">
        <f t="shared" si="2"/>
        <v>140001</v>
      </c>
      <c r="D27" s="1">
        <v>22</v>
      </c>
      <c r="E27" s="1">
        <f>_xlfn.XLOOKUP(C27,[1]配置!$B$5:$B$1000,[1]配置!$N$5:$N$1000)</f>
        <v>2</v>
      </c>
      <c r="F27" s="1" t="str">
        <f>_xlfn.XLOOKUP(D27,消耗中转!$D$8:$D$33,消耗中转!$T$8:$T$33)</f>
        <v>[{"ItemId":70003,"Num":75}]</v>
      </c>
      <c r="G27" s="1" t="str" cm="1">
        <f t="array" ref="G27">IF(D27=0,"{}",_xlfn.XLOOKUP(D27,属性中转!$D$20:$D$44,_xlfn.XLOOKUP($E27,属性中转!$AG$18:$AX$18,属性中转!$AG$20:$AX$44)))</f>
        <v>{"HpRate":0.803,"AtkRate":0.427,"PhysDefRate":0.3285,"MagicDefRate":0.292,"OnHealInc":0.3366}</v>
      </c>
      <c r="H27" s="1" t="s">
        <v>28</v>
      </c>
      <c r="I27" s="1">
        <v>4</v>
      </c>
      <c r="J27" s="1">
        <v>4</v>
      </c>
    </row>
    <row r="28" spans="1:10">
      <c r="A28" s="1">
        <f t="shared" si="0"/>
        <v>14000123</v>
      </c>
      <c r="B28" s="1">
        <f t="shared" si="1"/>
        <v>14000123</v>
      </c>
      <c r="C28" s="1">
        <f t="shared" si="2"/>
        <v>140001</v>
      </c>
      <c r="D28" s="1">
        <v>23</v>
      </c>
      <c r="E28" s="1">
        <f>_xlfn.XLOOKUP(C28,[1]配置!$B$5:$B$1000,[1]配置!$N$5:$N$1000)</f>
        <v>2</v>
      </c>
      <c r="F28" s="1" t="str">
        <f>_xlfn.XLOOKUP(D28,消耗中转!$D$8:$D$33,消耗中转!$T$8:$T$33)</f>
        <v>[{"ItemId":70003,"Num":100}]</v>
      </c>
      <c r="G28" s="1" t="str" cm="1">
        <f t="array" ref="G28">IF(D28=0,"{}",_xlfn.XLOOKUP(D28,属性中转!$D$20:$D$44,_xlfn.XLOOKUP($E28,属性中转!$AG$18:$AX$18,属性中转!$AG$20:$AX$44)))</f>
        <v>{"HpRate":0.836,"AtkRate":0.4446,"PhysDefRate":0.342,"MagicDefRate":0.304,"OnHealInc":0.357}</v>
      </c>
      <c r="H28" s="1" t="s">
        <v>28</v>
      </c>
      <c r="I28" s="1">
        <v>4</v>
      </c>
      <c r="J28" s="1">
        <v>4</v>
      </c>
    </row>
    <row r="29" spans="1:10">
      <c r="A29" s="1">
        <f t="shared" si="0"/>
        <v>14000124</v>
      </c>
      <c r="B29" s="1">
        <f t="shared" si="1"/>
        <v>14000124</v>
      </c>
      <c r="C29" s="1">
        <f t="shared" si="2"/>
        <v>140001</v>
      </c>
      <c r="D29" s="1">
        <v>24</v>
      </c>
      <c r="E29" s="1">
        <f>_xlfn.XLOOKUP(C29,[1]配置!$B$5:$B$1000,[1]配置!$N$5:$N$1000)</f>
        <v>2</v>
      </c>
      <c r="F29" s="1" t="str">
        <f>_xlfn.XLOOKUP(D29,消耗中转!$D$8:$D$33,消耗中转!$T$8:$T$33)</f>
        <v>[{"ItemId":70003,"Num":125}]</v>
      </c>
      <c r="G29" s="1" t="str" cm="1">
        <f t="array" ref="G29">IF(D29=0,"{}",_xlfn.XLOOKUP(D29,属性中转!$D$20:$D$44,_xlfn.XLOOKUP($E29,属性中转!$AG$18:$AX$18,属性中转!$AG$20:$AX$44)))</f>
        <v>{"HpRate":0.869,"AtkRate":0.4621,"PhysDefRate":0.3555,"MagicDefRate":0.316,"OnHealInc":0.3774}</v>
      </c>
      <c r="H29" s="1" t="s">
        <v>28</v>
      </c>
      <c r="I29" s="1">
        <v>4</v>
      </c>
      <c r="J29" s="1">
        <v>4</v>
      </c>
    </row>
    <row r="30" spans="1:10">
      <c r="A30" s="1">
        <f t="shared" si="0"/>
        <v>14000125</v>
      </c>
      <c r="B30" s="1">
        <f t="shared" si="1"/>
        <v>14000125</v>
      </c>
      <c r="C30" s="1">
        <f t="shared" si="2"/>
        <v>140001</v>
      </c>
      <c r="D30" s="1">
        <v>25</v>
      </c>
      <c r="E30" s="1">
        <f>_xlfn.XLOOKUP(C30,[1]配置!$B$5:$B$1000,[1]配置!$N$5:$N$1000)</f>
        <v>2</v>
      </c>
      <c r="F30" s="1" t="str">
        <f>_xlfn.XLOOKUP(D30,消耗中转!$D$8:$D$33,消耗中转!$T$8:$T$33)</f>
        <v>[{"ItemId":70003,"Num":150}]</v>
      </c>
      <c r="G30" s="1" t="str" cm="1">
        <f t="array" ref="G30">IF(D30=0,"{}",_xlfn.XLOOKUP(D30,属性中转!$D$20:$D$44,_xlfn.XLOOKUP($E30,属性中转!$AG$18:$AX$18,属性中转!$AG$20:$AX$44)))</f>
        <v>{"HpRate":0.902,"AtkRate":0.4797,"PhysDefRate":0.369,"MagicDefRate":0.328,"OnHealInc":0.3978}</v>
      </c>
      <c r="H30" s="1" t="s">
        <v>28</v>
      </c>
      <c r="I30" s="1">
        <v>4</v>
      </c>
      <c r="J30" s="1">
        <v>4</v>
      </c>
    </row>
    <row r="31" spans="1:10">
      <c r="A31" s="1">
        <f t="shared" si="0"/>
        <v>14000200</v>
      </c>
      <c r="B31" s="1">
        <f t="shared" si="1"/>
        <v>14000200</v>
      </c>
      <c r="C31" s="1">
        <f>C5+1</f>
        <v>140002</v>
      </c>
      <c r="D31" s="1">
        <v>0</v>
      </c>
      <c r="E31" s="1">
        <f>_xlfn.XLOOKUP(C31,[1]配置!$B$5:$B$1000,[1]配置!$N$5:$N$1000)</f>
        <v>1</v>
      </c>
      <c r="F31" s="1" t="str">
        <f>_xlfn.XLOOKUP(D31,消耗中转!$D$8:$D$33,消耗中转!$T$8:$T$33)</f>
        <v>[]</v>
      </c>
      <c r="G31" s="1" t="str" cm="1">
        <f t="array" ref="G31">IF(D31=0,"{}",_xlfn.XLOOKUP(D31,属性中转!$D$20:$D$44,_xlfn.XLOOKUP($E31,属性中转!$AG$18:$AX$18,属性中转!$AG$20:$AX$44)))</f>
        <v>{}</v>
      </c>
      <c r="H31" s="1" t="s">
        <v>28</v>
      </c>
      <c r="I31" s="1">
        <f>I5</f>
        <v>0</v>
      </c>
      <c r="J31" s="1">
        <f t="shared" ref="J31:J94" si="3">J5</f>
        <v>0</v>
      </c>
    </row>
    <row r="32" spans="1:10">
      <c r="A32" s="1">
        <f t="shared" ref="A32:A51" si="4">B32</f>
        <v>14000201</v>
      </c>
      <c r="B32" s="1">
        <f t="shared" ref="B32:B51" si="5">C32*100+D32</f>
        <v>14000201</v>
      </c>
      <c r="C32" s="1">
        <f>C31</f>
        <v>140002</v>
      </c>
      <c r="D32" s="1">
        <v>1</v>
      </c>
      <c r="E32" s="1">
        <f>_xlfn.XLOOKUP(C32,[1]配置!$B$5:$B$1000,[1]配置!$N$5:$N$1000)</f>
        <v>1</v>
      </c>
      <c r="F32" s="1" t="str">
        <f>_xlfn.XLOOKUP(D32,消耗中转!$D$8:$D$33,消耗中转!$T$8:$T$33)</f>
        <v>[{"ItemId":70001,"Num":10}]</v>
      </c>
      <c r="G32" s="1" t="str" cm="1">
        <f t="array" ref="G32">IF(D32=0,"{}",_xlfn.XLOOKUP(D32,属性中转!$D$20:$D$44,_xlfn.XLOOKUP($E32,属性中转!$AG$18:$AX$18,属性中转!$AG$20:$AX$44)))</f>
        <v>{"HpRate":0.0625,"AtkRate":0.072,"AtkSpeed":0.03,"Cri":0.0256,"DefBreak":0.0352}</v>
      </c>
      <c r="H32" s="1" t="s">
        <v>28</v>
      </c>
      <c r="I32" s="1">
        <f t="shared" ref="I32:I95" si="6">I6</f>
        <v>1</v>
      </c>
      <c r="J32" s="1">
        <f t="shared" si="3"/>
        <v>1</v>
      </c>
    </row>
    <row r="33" spans="1:10">
      <c r="A33" s="1">
        <f t="shared" si="4"/>
        <v>14000202</v>
      </c>
      <c r="B33" s="1">
        <f t="shared" si="5"/>
        <v>14000202</v>
      </c>
      <c r="C33" s="1">
        <f t="shared" ref="C33:C56" si="7">C32</f>
        <v>140002</v>
      </c>
      <c r="D33" s="1">
        <v>2</v>
      </c>
      <c r="E33" s="1">
        <f>_xlfn.XLOOKUP(C33,[1]配置!$B$5:$B$1000,[1]配置!$N$5:$N$1000)</f>
        <v>1</v>
      </c>
      <c r="F33" s="1" t="str">
        <f>_xlfn.XLOOKUP(D33,消耗中转!$D$8:$D$33,消耗中转!$T$8:$T$33)</f>
        <v>[{"ItemId":70001,"Num":20}]</v>
      </c>
      <c r="G33" s="1" t="str" cm="1">
        <f t="array" ref="G33">IF(D33=0,"{}",_xlfn.XLOOKUP(D33,属性中转!$D$20:$D$44,_xlfn.XLOOKUP($E33,属性中转!$AG$18:$AX$18,属性中转!$AG$20:$AX$44)))</f>
        <v>{"HpRate":0.0812,"AtkRate":0.0936,"AtkSpeed":0.042,"Cri":0.0359,"DefBreak":0.0493}</v>
      </c>
      <c r="H33" s="1" t="s">
        <v>28</v>
      </c>
      <c r="I33" s="1">
        <f t="shared" si="6"/>
        <v>1</v>
      </c>
      <c r="J33" s="1">
        <f t="shared" si="3"/>
        <v>1</v>
      </c>
    </row>
    <row r="34" spans="1:10">
      <c r="A34" s="1">
        <f t="shared" si="4"/>
        <v>14000203</v>
      </c>
      <c r="B34" s="1">
        <f t="shared" si="5"/>
        <v>14000203</v>
      </c>
      <c r="C34" s="1">
        <f t="shared" si="7"/>
        <v>140002</v>
      </c>
      <c r="D34" s="1">
        <v>3</v>
      </c>
      <c r="E34" s="1">
        <f>_xlfn.XLOOKUP(C34,[1]配置!$B$5:$B$1000,[1]配置!$N$5:$N$1000)</f>
        <v>1</v>
      </c>
      <c r="F34" s="1" t="str">
        <f>_xlfn.XLOOKUP(D34,消耗中转!$D$8:$D$33,消耗中转!$T$8:$T$33)</f>
        <v>[{"ItemId":70001,"Num":30}]</v>
      </c>
      <c r="G34" s="1" t="str" cm="1">
        <f t="array" ref="G34">IF(D34=0,"{}",_xlfn.XLOOKUP(D34,属性中转!$D$20:$D$44,_xlfn.XLOOKUP($E34,属性中转!$AG$18:$AX$18,属性中转!$AG$20:$AX$44)))</f>
        <v>{"HpRate":0.1,"AtkRate":0.1152,"AtkSpeed":0.054,"Cri":0.0462,"DefBreak":0.0635}</v>
      </c>
      <c r="H34" s="1" t="s">
        <v>28</v>
      </c>
      <c r="I34" s="1">
        <f t="shared" si="6"/>
        <v>1</v>
      </c>
      <c r="J34" s="1">
        <f t="shared" si="3"/>
        <v>1</v>
      </c>
    </row>
    <row r="35" spans="1:10">
      <c r="A35" s="1">
        <f t="shared" si="4"/>
        <v>14000204</v>
      </c>
      <c r="B35" s="1">
        <f t="shared" si="5"/>
        <v>14000204</v>
      </c>
      <c r="C35" s="1">
        <f t="shared" si="7"/>
        <v>140002</v>
      </c>
      <c r="D35" s="1">
        <v>4</v>
      </c>
      <c r="E35" s="1">
        <f>_xlfn.XLOOKUP(C35,[1]配置!$B$5:$B$1000,[1]配置!$N$5:$N$1000)</f>
        <v>1</v>
      </c>
      <c r="F35" s="1" t="str">
        <f>_xlfn.XLOOKUP(D35,消耗中转!$D$8:$D$33,消耗中转!$T$8:$T$33)</f>
        <v>[{"ItemId":70001,"Num":40}]</v>
      </c>
      <c r="G35" s="1" t="str" cm="1">
        <f t="array" ref="G35">IF(D35=0,"{}",_xlfn.XLOOKUP(D35,属性中转!$D$20:$D$44,_xlfn.XLOOKUP($E35,属性中转!$AG$18:$AX$18,属性中转!$AG$20:$AX$44)))</f>
        <v>{"HpRate":0.1187,"AtkRate":0.1368,"AtkSpeed":0.066,"Cri":0.0564,"DefBreak":0.0776}</v>
      </c>
      <c r="H35" s="1" t="s">
        <v>28</v>
      </c>
      <c r="I35" s="1">
        <f t="shared" si="6"/>
        <v>1</v>
      </c>
      <c r="J35" s="1">
        <f t="shared" si="3"/>
        <v>1</v>
      </c>
    </row>
    <row r="36" spans="1:10">
      <c r="A36" s="1">
        <f t="shared" si="4"/>
        <v>14000205</v>
      </c>
      <c r="B36" s="1">
        <f t="shared" si="5"/>
        <v>14000205</v>
      </c>
      <c r="C36" s="1">
        <f t="shared" si="7"/>
        <v>140002</v>
      </c>
      <c r="D36" s="1">
        <v>5</v>
      </c>
      <c r="E36" s="1">
        <f>_xlfn.XLOOKUP(C36,[1]配置!$B$5:$B$1000,[1]配置!$N$5:$N$1000)</f>
        <v>1</v>
      </c>
      <c r="F36" s="1" t="str">
        <f>_xlfn.XLOOKUP(D36,消耗中转!$D$8:$D$33,消耗中转!$T$8:$T$33)</f>
        <v>[{"ItemId":70001,"Num":50}]</v>
      </c>
      <c r="G36" s="1" t="str" cm="1">
        <f t="array" ref="G36">IF(D36=0,"{}",_xlfn.XLOOKUP(D36,属性中转!$D$20:$D$44,_xlfn.XLOOKUP($E36,属性中转!$AG$18:$AX$18,属性中转!$AG$20:$AX$44)))</f>
        <v>{"HpRate":0.1375,"AtkRate":0.1584,"AtkSpeed":0.078,"Cri":0.0667,"DefBreak":0.0917}</v>
      </c>
      <c r="H36" s="1" t="s">
        <v>28</v>
      </c>
      <c r="I36" s="1">
        <f t="shared" si="6"/>
        <v>2</v>
      </c>
      <c r="J36" s="1">
        <f t="shared" si="3"/>
        <v>2</v>
      </c>
    </row>
    <row r="37" spans="1:10">
      <c r="A37" s="1">
        <f t="shared" si="4"/>
        <v>14000206</v>
      </c>
      <c r="B37" s="1">
        <f t="shared" si="5"/>
        <v>14000206</v>
      </c>
      <c r="C37" s="1">
        <f t="shared" si="7"/>
        <v>140002</v>
      </c>
      <c r="D37" s="1">
        <v>6</v>
      </c>
      <c r="E37" s="1">
        <f>_xlfn.XLOOKUP(C37,[1]配置!$B$5:$B$1000,[1]配置!$N$5:$N$1000)</f>
        <v>1</v>
      </c>
      <c r="F37" s="1" t="str">
        <f>_xlfn.XLOOKUP(D37,消耗中转!$D$8:$D$33,消耗中转!$T$8:$T$33)</f>
        <v>[{"ItemId":70002,"Num":5}]</v>
      </c>
      <c r="G37" s="1" t="str" cm="1">
        <f t="array" ref="G37">IF(D37=0,"{}",_xlfn.XLOOKUP(D37,属性中转!$D$20:$D$44,_xlfn.XLOOKUP($E37,属性中转!$AG$18:$AX$18,属性中转!$AG$20:$AX$44)))</f>
        <v>{"HpRate":0.1562,"AtkRate":0.18,"AtkSpeed":0.09,"Cri":0.077,"DefBreak":0.1058}</v>
      </c>
      <c r="H37" s="1" t="s">
        <v>28</v>
      </c>
      <c r="I37" s="1">
        <f t="shared" si="6"/>
        <v>2</v>
      </c>
      <c r="J37" s="1">
        <f t="shared" si="3"/>
        <v>2</v>
      </c>
    </row>
    <row r="38" spans="1:10">
      <c r="A38" s="1">
        <f t="shared" si="4"/>
        <v>14000207</v>
      </c>
      <c r="B38" s="1">
        <f t="shared" si="5"/>
        <v>14000207</v>
      </c>
      <c r="C38" s="1">
        <f t="shared" si="7"/>
        <v>140002</v>
      </c>
      <c r="D38" s="1">
        <v>7</v>
      </c>
      <c r="E38" s="1">
        <f>_xlfn.XLOOKUP(C38,[1]配置!$B$5:$B$1000,[1]配置!$N$5:$N$1000)</f>
        <v>1</v>
      </c>
      <c r="F38" s="1" t="str">
        <f>_xlfn.XLOOKUP(D38,消耗中转!$D$8:$D$33,消耗中转!$T$8:$T$33)</f>
        <v>[{"ItemId":70002,"Num":10}]</v>
      </c>
      <c r="G38" s="1" t="str" cm="1">
        <f t="array" ref="G38">IF(D38=0,"{}",_xlfn.XLOOKUP(D38,属性中转!$D$20:$D$44,_xlfn.XLOOKUP($E38,属性中转!$AG$18:$AX$18,属性中转!$AG$20:$AX$44)))</f>
        <v>{"HpRate":0.175,"AtkRate":0.2016,"AtkSpeed":0.102,"Cri":0.0873,"DefBreak":0.1199}</v>
      </c>
      <c r="H38" s="1" t="s">
        <v>28</v>
      </c>
      <c r="I38" s="1">
        <f t="shared" si="6"/>
        <v>2</v>
      </c>
      <c r="J38" s="1">
        <f t="shared" si="3"/>
        <v>2</v>
      </c>
    </row>
    <row r="39" spans="1:10">
      <c r="A39" s="1">
        <f t="shared" si="4"/>
        <v>14000208</v>
      </c>
      <c r="B39" s="1">
        <f t="shared" si="5"/>
        <v>14000208</v>
      </c>
      <c r="C39" s="1">
        <f t="shared" si="7"/>
        <v>140002</v>
      </c>
      <c r="D39" s="1">
        <v>8</v>
      </c>
      <c r="E39" s="1">
        <f>_xlfn.XLOOKUP(C39,[1]配置!$B$5:$B$1000,[1]配置!$N$5:$N$1000)</f>
        <v>1</v>
      </c>
      <c r="F39" s="1" t="str">
        <f>_xlfn.XLOOKUP(D39,消耗中转!$D$8:$D$33,消耗中转!$T$8:$T$33)</f>
        <v>[{"ItemId":70002,"Num":15}]</v>
      </c>
      <c r="G39" s="1" t="str" cm="1">
        <f t="array" ref="G39">IF(D39=0,"{}",_xlfn.XLOOKUP(D39,属性中转!$D$20:$D$44,_xlfn.XLOOKUP($E39,属性中转!$AG$18:$AX$18,属性中转!$AG$20:$AX$44)))</f>
        <v>{"HpRate":0.1937,"AtkRate":0.2232,"AtkSpeed":0.114,"Cri":0.0975,"DefBreak":0.134}</v>
      </c>
      <c r="H39" s="1" t="s">
        <v>28</v>
      </c>
      <c r="I39" s="1">
        <f t="shared" si="6"/>
        <v>2</v>
      </c>
      <c r="J39" s="1">
        <f t="shared" si="3"/>
        <v>2</v>
      </c>
    </row>
    <row r="40" spans="1:10">
      <c r="A40" s="1">
        <f t="shared" si="4"/>
        <v>14000209</v>
      </c>
      <c r="B40" s="1">
        <f t="shared" si="5"/>
        <v>14000209</v>
      </c>
      <c r="C40" s="1">
        <f t="shared" si="7"/>
        <v>140002</v>
      </c>
      <c r="D40" s="1">
        <v>9</v>
      </c>
      <c r="E40" s="1">
        <f>_xlfn.XLOOKUP(C40,[1]配置!$B$5:$B$1000,[1]配置!$N$5:$N$1000)</f>
        <v>1</v>
      </c>
      <c r="F40" s="1" t="str">
        <f>_xlfn.XLOOKUP(D40,消耗中转!$D$8:$D$33,消耗中转!$T$8:$T$33)</f>
        <v>[{"ItemId":70002,"Num":20}]</v>
      </c>
      <c r="G40" s="1" t="str" cm="1">
        <f t="array" ref="G40">IF(D40=0,"{}",_xlfn.XLOOKUP(D40,属性中转!$D$20:$D$44,_xlfn.XLOOKUP($E40,属性中转!$AG$18:$AX$18,属性中转!$AG$20:$AX$44)))</f>
        <v>{"HpRate":0.2125,"AtkRate":0.2448,"AtkSpeed":0.114,"Cri":0.0975,"DefBreak":0.134}</v>
      </c>
      <c r="H40" s="1" t="s">
        <v>28</v>
      </c>
      <c r="I40" s="1">
        <f t="shared" si="6"/>
        <v>2</v>
      </c>
      <c r="J40" s="1">
        <f t="shared" si="3"/>
        <v>2</v>
      </c>
    </row>
    <row r="41" spans="1:10">
      <c r="A41" s="1">
        <f t="shared" si="4"/>
        <v>14000210</v>
      </c>
      <c r="B41" s="1">
        <f t="shared" si="5"/>
        <v>14000210</v>
      </c>
      <c r="C41" s="1">
        <f t="shared" si="7"/>
        <v>140002</v>
      </c>
      <c r="D41" s="1">
        <v>10</v>
      </c>
      <c r="E41" s="1">
        <f>_xlfn.XLOOKUP(C41,[1]配置!$B$5:$B$1000,[1]配置!$N$5:$N$1000)</f>
        <v>1</v>
      </c>
      <c r="F41" s="1" t="str">
        <f>_xlfn.XLOOKUP(D41,消耗中转!$D$8:$D$33,消耗中转!$T$8:$T$33)</f>
        <v>[{"ItemId":70002,"Num":25}]</v>
      </c>
      <c r="G41" s="1" t="str" cm="1">
        <f t="array" ref="G41">IF(D41=0,"{}",_xlfn.XLOOKUP(D41,属性中转!$D$20:$D$44,_xlfn.XLOOKUP($E41,属性中转!$AG$18:$AX$18,属性中转!$AG$20:$AX$44)))</f>
        <v>{"HpRate":0.2312,"AtkRate":0.2664,"AtkSpeed":0.114,"Cri":0.0975,"DefBreak":0.134}</v>
      </c>
      <c r="H41" s="1" t="s">
        <v>28</v>
      </c>
      <c r="I41" s="1">
        <f t="shared" si="6"/>
        <v>3</v>
      </c>
      <c r="J41" s="1">
        <f t="shared" si="3"/>
        <v>3</v>
      </c>
    </row>
    <row r="42" spans="1:10">
      <c r="A42" s="1">
        <f t="shared" si="4"/>
        <v>14000211</v>
      </c>
      <c r="B42" s="1">
        <f t="shared" si="5"/>
        <v>14000211</v>
      </c>
      <c r="C42" s="1">
        <f t="shared" si="7"/>
        <v>140002</v>
      </c>
      <c r="D42" s="1">
        <v>11</v>
      </c>
      <c r="E42" s="1">
        <f>_xlfn.XLOOKUP(C42,[1]配置!$B$5:$B$1000,[1]配置!$N$5:$N$1000)</f>
        <v>1</v>
      </c>
      <c r="F42" s="1" t="str">
        <f>_xlfn.XLOOKUP(D42,消耗中转!$D$8:$D$33,消耗中转!$T$8:$T$33)</f>
        <v>[{"ItemId":70002,"Num":30}]</v>
      </c>
      <c r="G42" s="1" t="str" cm="1">
        <f t="array" ref="G42">IF(D42=0,"{}",_xlfn.XLOOKUP(D42,属性中转!$D$20:$D$44,_xlfn.XLOOKUP($E42,属性中转!$AG$18:$AX$18,属性中转!$AG$20:$AX$44)))</f>
        <v>{"HpRate":0.25,"AtkRate":0.288,"AtkSpeed":0.114,"Cri":0.0975,"DefBreak":0.134}</v>
      </c>
      <c r="H42" s="1" t="s">
        <v>28</v>
      </c>
      <c r="I42" s="1">
        <f t="shared" si="6"/>
        <v>3</v>
      </c>
      <c r="J42" s="1">
        <f t="shared" si="3"/>
        <v>3</v>
      </c>
    </row>
    <row r="43" spans="1:10">
      <c r="A43" s="1">
        <f t="shared" si="4"/>
        <v>14000212</v>
      </c>
      <c r="B43" s="1">
        <f t="shared" si="5"/>
        <v>14000212</v>
      </c>
      <c r="C43" s="1">
        <f t="shared" si="7"/>
        <v>140002</v>
      </c>
      <c r="D43" s="1">
        <v>12</v>
      </c>
      <c r="E43" s="1">
        <f>_xlfn.XLOOKUP(C43,[1]配置!$B$5:$B$1000,[1]配置!$N$5:$N$1000)</f>
        <v>1</v>
      </c>
      <c r="F43" s="1" t="str">
        <f>_xlfn.XLOOKUP(D43,消耗中转!$D$8:$D$33,消耗中转!$T$8:$T$33)</f>
        <v>[{"ItemId":70002,"Num":35}]</v>
      </c>
      <c r="G43" s="1" t="str" cm="1">
        <f t="array" ref="G43">IF(D43=0,"{}",_xlfn.XLOOKUP(D43,属性中转!$D$20:$D$44,_xlfn.XLOOKUP($E43,属性中转!$AG$18:$AX$18,属性中转!$AG$20:$AX$44)))</f>
        <v>{"HpRate":0.2687,"AtkRate":0.3096,"AtkSpeed":0.114,"Cri":0.0975,"DefBreak":0.134}</v>
      </c>
      <c r="H43" s="1" t="s">
        <v>28</v>
      </c>
      <c r="I43" s="1">
        <f t="shared" si="6"/>
        <v>3</v>
      </c>
      <c r="J43" s="1">
        <f t="shared" si="3"/>
        <v>3</v>
      </c>
    </row>
    <row r="44" spans="1:10">
      <c r="A44" s="1">
        <f t="shared" si="4"/>
        <v>14000213</v>
      </c>
      <c r="B44" s="1">
        <f t="shared" si="5"/>
        <v>14000213</v>
      </c>
      <c r="C44" s="1">
        <f t="shared" si="7"/>
        <v>140002</v>
      </c>
      <c r="D44" s="1">
        <v>13</v>
      </c>
      <c r="E44" s="1">
        <f>_xlfn.XLOOKUP(C44,[1]配置!$B$5:$B$1000,[1]配置!$N$5:$N$1000)</f>
        <v>1</v>
      </c>
      <c r="F44" s="1" t="str">
        <f>_xlfn.XLOOKUP(D44,消耗中转!$D$8:$D$33,消耗中转!$T$8:$T$33)</f>
        <v>[{"ItemId":70002,"Num":40}]</v>
      </c>
      <c r="G44" s="1" t="str" cm="1">
        <f t="array" ref="G44">IF(D44=0,"{}",_xlfn.XLOOKUP(D44,属性中转!$D$20:$D$44,_xlfn.XLOOKUP($E44,属性中转!$AG$18:$AX$18,属性中转!$AG$20:$AX$44)))</f>
        <v>{"HpRate":0.2875,"AtkRate":0.3312,"AtkSpeed":0.114,"Cri":0.0975,"DefBreak":0.134}</v>
      </c>
      <c r="H44" s="1" t="s">
        <v>28</v>
      </c>
      <c r="I44" s="1">
        <f t="shared" si="6"/>
        <v>3</v>
      </c>
      <c r="J44" s="1">
        <f t="shared" si="3"/>
        <v>3</v>
      </c>
    </row>
    <row r="45" spans="1:10">
      <c r="A45" s="1">
        <f t="shared" si="4"/>
        <v>14000214</v>
      </c>
      <c r="B45" s="1">
        <f t="shared" si="5"/>
        <v>14000214</v>
      </c>
      <c r="C45" s="1">
        <f t="shared" si="7"/>
        <v>140002</v>
      </c>
      <c r="D45" s="1">
        <v>14</v>
      </c>
      <c r="E45" s="1">
        <f>_xlfn.XLOOKUP(C45,[1]配置!$B$5:$B$1000,[1]配置!$N$5:$N$1000)</f>
        <v>1</v>
      </c>
      <c r="F45" s="1" t="str">
        <f>_xlfn.XLOOKUP(D45,消耗中转!$D$8:$D$33,消耗中转!$T$8:$T$33)</f>
        <v>[{"ItemId":70002,"Num":45}]</v>
      </c>
      <c r="G45" s="1" t="str" cm="1">
        <f t="array" ref="G45">IF(D45=0,"{}",_xlfn.XLOOKUP(D45,属性中转!$D$20:$D$44,_xlfn.XLOOKUP($E45,属性中转!$AG$18:$AX$18,属性中转!$AG$20:$AX$44)))</f>
        <v>{"HpRate":0.3062,"AtkRate":0.3528,"AtkSpeed":0.114,"Cri":0.0975,"DefBreak":0.134}</v>
      </c>
      <c r="H45" s="1" t="s">
        <v>28</v>
      </c>
      <c r="I45" s="1">
        <f t="shared" si="6"/>
        <v>3</v>
      </c>
      <c r="J45" s="1">
        <f t="shared" si="3"/>
        <v>3</v>
      </c>
    </row>
    <row r="46" spans="1:10">
      <c r="A46" s="1">
        <f t="shared" si="4"/>
        <v>14000215</v>
      </c>
      <c r="B46" s="1">
        <f t="shared" si="5"/>
        <v>14000215</v>
      </c>
      <c r="C46" s="1">
        <f t="shared" si="7"/>
        <v>140002</v>
      </c>
      <c r="D46" s="1">
        <v>15</v>
      </c>
      <c r="E46" s="1">
        <f>_xlfn.XLOOKUP(C46,[1]配置!$B$5:$B$1000,[1]配置!$N$5:$N$1000)</f>
        <v>1</v>
      </c>
      <c r="F46" s="1" t="str">
        <f>_xlfn.XLOOKUP(D46,消耗中转!$D$8:$D$33,消耗中转!$T$8:$T$33)</f>
        <v>[{"ItemId":70002,"Num":50}]</v>
      </c>
      <c r="G46" s="1" t="str" cm="1">
        <f t="array" ref="G46">IF(D46=0,"{}",_xlfn.XLOOKUP(D46,属性中转!$D$20:$D$44,_xlfn.XLOOKUP($E46,属性中转!$AG$18:$AX$18,属性中转!$AG$20:$AX$44)))</f>
        <v>{"HpRate":0.325,"AtkRate":0.3744,"AtkSpeed":0.114,"Cri":0.0975,"DefBreak":0.134}</v>
      </c>
      <c r="H46" s="1" t="s">
        <v>28</v>
      </c>
      <c r="I46" s="1">
        <f t="shared" si="6"/>
        <v>4</v>
      </c>
      <c r="J46" s="1">
        <f t="shared" si="3"/>
        <v>4</v>
      </c>
    </row>
    <row r="47" spans="1:10">
      <c r="A47" s="1">
        <f t="shared" si="4"/>
        <v>14000216</v>
      </c>
      <c r="B47" s="1">
        <f t="shared" si="5"/>
        <v>14000216</v>
      </c>
      <c r="C47" s="1">
        <f t="shared" si="7"/>
        <v>140002</v>
      </c>
      <c r="D47" s="1">
        <v>16</v>
      </c>
      <c r="E47" s="1">
        <f>_xlfn.XLOOKUP(C47,[1]配置!$B$5:$B$1000,[1]配置!$N$5:$N$1000)</f>
        <v>1</v>
      </c>
      <c r="F47" s="1" t="str">
        <f>_xlfn.XLOOKUP(D47,消耗中转!$D$8:$D$33,消耗中转!$T$8:$T$33)</f>
        <v>[{"ItemId":70003,"Num":25}]</v>
      </c>
      <c r="G47" s="1" t="str" cm="1">
        <f t="array" ref="G47">IF(D47=0,"{}",_xlfn.XLOOKUP(D47,属性中转!$D$20:$D$44,_xlfn.XLOOKUP($E47,属性中转!$AG$18:$AX$18,属性中转!$AG$20:$AX$44)))</f>
        <v>{"HpRate":0.3437,"AtkRate":0.396,"AtkSpeed":0.126,"Cri":0.1078,"DefBreak":0.1481}</v>
      </c>
      <c r="H47" s="1" t="s">
        <v>28</v>
      </c>
      <c r="I47" s="1">
        <f t="shared" si="6"/>
        <v>4</v>
      </c>
      <c r="J47" s="1">
        <f t="shared" si="3"/>
        <v>4</v>
      </c>
    </row>
    <row r="48" spans="1:10">
      <c r="A48" s="1">
        <f t="shared" si="4"/>
        <v>14000217</v>
      </c>
      <c r="B48" s="1">
        <f t="shared" si="5"/>
        <v>14000217</v>
      </c>
      <c r="C48" s="1">
        <f t="shared" si="7"/>
        <v>140002</v>
      </c>
      <c r="D48" s="1">
        <v>17</v>
      </c>
      <c r="E48" s="1">
        <f>_xlfn.XLOOKUP(C48,[1]配置!$B$5:$B$1000,[1]配置!$N$5:$N$1000)</f>
        <v>1</v>
      </c>
      <c r="F48" s="1" t="str">
        <f>_xlfn.XLOOKUP(D48,消耗中转!$D$8:$D$33,消耗中转!$T$8:$T$33)</f>
        <v>[{"ItemId":70003,"Num":25}]</v>
      </c>
      <c r="G48" s="1" t="str" cm="1">
        <f t="array" ref="G48">IF(D48=0,"{}",_xlfn.XLOOKUP(D48,属性中转!$D$20:$D$44,_xlfn.XLOOKUP($E48,属性中转!$AG$18:$AX$18,属性中转!$AG$20:$AX$44)))</f>
        <v>{"HpRate":0.3625,"AtkRate":0.4176,"AtkSpeed":0.138,"Cri":0.1181,"DefBreak":0.1622}</v>
      </c>
      <c r="H48" s="1" t="s">
        <v>28</v>
      </c>
      <c r="I48" s="1">
        <f t="shared" si="6"/>
        <v>4</v>
      </c>
      <c r="J48" s="1">
        <f t="shared" si="3"/>
        <v>4</v>
      </c>
    </row>
    <row r="49" spans="1:10">
      <c r="A49" s="1">
        <f t="shared" si="4"/>
        <v>14000218</v>
      </c>
      <c r="B49" s="1">
        <f t="shared" si="5"/>
        <v>14000218</v>
      </c>
      <c r="C49" s="1">
        <f t="shared" si="7"/>
        <v>140002</v>
      </c>
      <c r="D49" s="1">
        <v>18</v>
      </c>
      <c r="E49" s="1">
        <f>_xlfn.XLOOKUP(C49,[1]配置!$B$5:$B$1000,[1]配置!$N$5:$N$1000)</f>
        <v>1</v>
      </c>
      <c r="F49" s="1" t="str">
        <f>_xlfn.XLOOKUP(D49,消耗中转!$D$8:$D$33,消耗中转!$T$8:$T$33)</f>
        <v>[{"ItemId":70003,"Num":25}]</v>
      </c>
      <c r="G49" s="1" t="str" cm="1">
        <f t="array" ref="G49">IF(D49=0,"{}",_xlfn.XLOOKUP(D49,属性中转!$D$20:$D$44,_xlfn.XLOOKUP($E49,属性中转!$AG$18:$AX$18,属性中转!$AG$20:$AX$44)))</f>
        <v>{"HpRate":0.3812,"AtkRate":0.4392,"AtkSpeed":0.15,"Cri":0.1284,"DefBreak":0.1764}</v>
      </c>
      <c r="H49" s="1" t="s">
        <v>28</v>
      </c>
      <c r="I49" s="1">
        <f t="shared" si="6"/>
        <v>4</v>
      </c>
      <c r="J49" s="1">
        <f t="shared" si="3"/>
        <v>4</v>
      </c>
    </row>
    <row r="50" spans="1:10">
      <c r="A50" s="1">
        <f t="shared" si="4"/>
        <v>14000219</v>
      </c>
      <c r="B50" s="1">
        <f t="shared" si="5"/>
        <v>14000219</v>
      </c>
      <c r="C50" s="1">
        <f t="shared" si="7"/>
        <v>140002</v>
      </c>
      <c r="D50" s="1">
        <v>19</v>
      </c>
      <c r="E50" s="1">
        <f>_xlfn.XLOOKUP(C50,[1]配置!$B$5:$B$1000,[1]配置!$N$5:$N$1000)</f>
        <v>1</v>
      </c>
      <c r="F50" s="1" t="str">
        <f>_xlfn.XLOOKUP(D50,消耗中转!$D$8:$D$33,消耗中转!$T$8:$T$33)</f>
        <v>[{"ItemId":70003,"Num":25}]</v>
      </c>
      <c r="G50" s="1" t="str" cm="1">
        <f t="array" ref="G50">IF(D50=0,"{}",_xlfn.XLOOKUP(D50,属性中转!$D$20:$D$44,_xlfn.XLOOKUP($E50,属性中转!$AG$18:$AX$18,属性中转!$AG$20:$AX$44)))</f>
        <v>{"HpRate":0.4,"AtkRate":0.4608,"AtkSpeed":0.162,"Cri":0.1386,"DefBreak":0.1905}</v>
      </c>
      <c r="H50" s="1" t="s">
        <v>28</v>
      </c>
      <c r="I50" s="1">
        <f t="shared" si="6"/>
        <v>4</v>
      </c>
      <c r="J50" s="1">
        <f t="shared" si="3"/>
        <v>4</v>
      </c>
    </row>
    <row r="51" spans="1:10">
      <c r="A51" s="1">
        <f t="shared" si="4"/>
        <v>14000220</v>
      </c>
      <c r="B51" s="1">
        <f t="shared" si="5"/>
        <v>14000220</v>
      </c>
      <c r="C51" s="1">
        <f t="shared" si="7"/>
        <v>140002</v>
      </c>
      <c r="D51" s="1">
        <v>20</v>
      </c>
      <c r="E51" s="1">
        <f>_xlfn.XLOOKUP(C51,[1]配置!$B$5:$B$1000,[1]配置!$N$5:$N$1000)</f>
        <v>1</v>
      </c>
      <c r="F51" s="1" t="str">
        <f>_xlfn.XLOOKUP(D51,消耗中转!$D$8:$D$33,消耗中转!$T$8:$T$33)</f>
        <v>[{"ItemId":70003,"Num":25}]</v>
      </c>
      <c r="G51" s="1" t="str" cm="1">
        <f t="array" ref="G51">IF(D51=0,"{}",_xlfn.XLOOKUP(D51,属性中转!$D$20:$D$44,_xlfn.XLOOKUP($E51,属性中转!$AG$18:$AX$18,属性中转!$AG$20:$AX$44)))</f>
        <v>{"HpRate":0.4187,"AtkRate":0.4824,"AtkSpeed":0.174,"Cri":0.1489,"DefBreak":0.2046}</v>
      </c>
      <c r="H51" s="1" t="s">
        <v>28</v>
      </c>
      <c r="I51" s="1">
        <f t="shared" si="6"/>
        <v>4</v>
      </c>
      <c r="J51" s="1">
        <f t="shared" si="3"/>
        <v>4</v>
      </c>
    </row>
    <row r="52" spans="1:10">
      <c r="A52" s="1">
        <f t="shared" ref="A52:A57" si="8">B52</f>
        <v>14000221</v>
      </c>
      <c r="B52" s="1">
        <f t="shared" ref="B52:B57" si="9">C52*100+D52</f>
        <v>14000221</v>
      </c>
      <c r="C52" s="1">
        <f t="shared" si="7"/>
        <v>140002</v>
      </c>
      <c r="D52" s="1">
        <v>21</v>
      </c>
      <c r="E52" s="1">
        <f>_xlfn.XLOOKUP(C52,[1]配置!$B$5:$B$1000,[1]配置!$N$5:$N$1000)</f>
        <v>1</v>
      </c>
      <c r="F52" s="1" t="str">
        <f>_xlfn.XLOOKUP(D52,消耗中转!$D$8:$D$33,消耗中转!$T$8:$T$33)</f>
        <v>[{"ItemId":70003,"Num":50}]</v>
      </c>
      <c r="G52" s="1" t="str" cm="1">
        <f t="array" ref="G52">IF(D52=0,"{}",_xlfn.XLOOKUP(D52,属性中转!$D$20:$D$44,_xlfn.XLOOKUP($E52,属性中转!$AG$18:$AX$18,属性中转!$AG$20:$AX$44)))</f>
        <v>{"HpRate":0.4375,"AtkRate":0.504,"AtkSpeed":0.186,"Cri":0.1592,"DefBreak":0.2187}</v>
      </c>
      <c r="H52" s="1" t="s">
        <v>28</v>
      </c>
      <c r="I52" s="1">
        <f t="shared" si="6"/>
        <v>4</v>
      </c>
      <c r="J52" s="1">
        <f t="shared" si="3"/>
        <v>4</v>
      </c>
    </row>
    <row r="53" spans="1:10">
      <c r="A53" s="1">
        <f t="shared" si="8"/>
        <v>14000222</v>
      </c>
      <c r="B53" s="1">
        <f t="shared" si="9"/>
        <v>14000222</v>
      </c>
      <c r="C53" s="1">
        <f t="shared" si="7"/>
        <v>140002</v>
      </c>
      <c r="D53" s="1">
        <v>22</v>
      </c>
      <c r="E53" s="1">
        <f>_xlfn.XLOOKUP(C53,[1]配置!$B$5:$B$1000,[1]配置!$N$5:$N$1000)</f>
        <v>1</v>
      </c>
      <c r="F53" s="1" t="str">
        <f>_xlfn.XLOOKUP(D53,消耗中转!$D$8:$D$33,消耗中转!$T$8:$T$33)</f>
        <v>[{"ItemId":70003,"Num":75}]</v>
      </c>
      <c r="G53" s="1" t="str" cm="1">
        <f t="array" ref="G53">IF(D53=0,"{}",_xlfn.XLOOKUP(D53,属性中转!$D$20:$D$44,_xlfn.XLOOKUP($E53,属性中转!$AG$18:$AX$18,属性中转!$AG$20:$AX$44)))</f>
        <v>{"HpRate":0.4562,"AtkRate":0.5256,"AtkSpeed":0.198,"Cri":0.1694,"DefBreak":0.2328}</v>
      </c>
      <c r="H53" s="1" t="s">
        <v>28</v>
      </c>
      <c r="I53" s="1">
        <f t="shared" si="6"/>
        <v>4</v>
      </c>
      <c r="J53" s="1">
        <f t="shared" si="3"/>
        <v>4</v>
      </c>
    </row>
    <row r="54" spans="1:10">
      <c r="A54" s="1">
        <f t="shared" si="8"/>
        <v>14000223</v>
      </c>
      <c r="B54" s="1">
        <f t="shared" si="9"/>
        <v>14000223</v>
      </c>
      <c r="C54" s="1">
        <f t="shared" si="7"/>
        <v>140002</v>
      </c>
      <c r="D54" s="1">
        <v>23</v>
      </c>
      <c r="E54" s="1">
        <f>_xlfn.XLOOKUP(C54,[1]配置!$B$5:$B$1000,[1]配置!$N$5:$N$1000)</f>
        <v>1</v>
      </c>
      <c r="F54" s="1" t="str">
        <f>_xlfn.XLOOKUP(D54,消耗中转!$D$8:$D$33,消耗中转!$T$8:$T$33)</f>
        <v>[{"ItemId":70003,"Num":100}]</v>
      </c>
      <c r="G54" s="1" t="str" cm="1">
        <f t="array" ref="G54">IF(D54=0,"{}",_xlfn.XLOOKUP(D54,属性中转!$D$20:$D$44,_xlfn.XLOOKUP($E54,属性中转!$AG$18:$AX$18,属性中转!$AG$20:$AX$44)))</f>
        <v>{"HpRate":0.475,"AtkRate":0.5472,"AtkSpeed":0.21,"Cri":0.1797,"DefBreak":0.2469}</v>
      </c>
      <c r="H54" s="1" t="s">
        <v>28</v>
      </c>
      <c r="I54" s="1">
        <f t="shared" si="6"/>
        <v>4</v>
      </c>
      <c r="J54" s="1">
        <f t="shared" si="3"/>
        <v>4</v>
      </c>
    </row>
    <row r="55" spans="1:10">
      <c r="A55" s="1">
        <f t="shared" si="8"/>
        <v>14000224</v>
      </c>
      <c r="B55" s="1">
        <f t="shared" si="9"/>
        <v>14000224</v>
      </c>
      <c r="C55" s="1">
        <f t="shared" si="7"/>
        <v>140002</v>
      </c>
      <c r="D55" s="1">
        <v>24</v>
      </c>
      <c r="E55" s="1">
        <f>_xlfn.XLOOKUP(C55,[1]配置!$B$5:$B$1000,[1]配置!$N$5:$N$1000)</f>
        <v>1</v>
      </c>
      <c r="F55" s="1" t="str">
        <f>_xlfn.XLOOKUP(D55,消耗中转!$D$8:$D$33,消耗中转!$T$8:$T$33)</f>
        <v>[{"ItemId":70003,"Num":125}]</v>
      </c>
      <c r="G55" s="1" t="str" cm="1">
        <f t="array" ref="G55">IF(D55=0,"{}",_xlfn.XLOOKUP(D55,属性中转!$D$20:$D$44,_xlfn.XLOOKUP($E55,属性中转!$AG$18:$AX$18,属性中转!$AG$20:$AX$44)))</f>
        <v>{"HpRate":0.4937,"AtkRate":0.5688,"AtkSpeed":0.222,"Cri":0.19,"DefBreak":0.261}</v>
      </c>
      <c r="H55" s="1" t="s">
        <v>28</v>
      </c>
      <c r="I55" s="1">
        <f t="shared" si="6"/>
        <v>4</v>
      </c>
      <c r="J55" s="1">
        <f t="shared" si="3"/>
        <v>4</v>
      </c>
    </row>
    <row r="56" spans="1:10">
      <c r="A56" s="1">
        <f t="shared" si="8"/>
        <v>14000225</v>
      </c>
      <c r="B56" s="1">
        <f t="shared" si="9"/>
        <v>14000225</v>
      </c>
      <c r="C56" s="1">
        <f t="shared" si="7"/>
        <v>140002</v>
      </c>
      <c r="D56" s="1">
        <v>25</v>
      </c>
      <c r="E56" s="1">
        <f>_xlfn.XLOOKUP(C56,[1]配置!$B$5:$B$1000,[1]配置!$N$5:$N$1000)</f>
        <v>1</v>
      </c>
      <c r="F56" s="1" t="str">
        <f>_xlfn.XLOOKUP(D56,消耗中转!$D$8:$D$33,消耗中转!$T$8:$T$33)</f>
        <v>[{"ItemId":70003,"Num":150}]</v>
      </c>
      <c r="G56" s="1" t="str" cm="1">
        <f t="array" ref="G56">IF(D56=0,"{}",_xlfn.XLOOKUP(D56,属性中转!$D$20:$D$44,_xlfn.XLOOKUP($E56,属性中转!$AG$18:$AX$18,属性中转!$AG$20:$AX$44)))</f>
        <v>{"HpRate":0.5125,"AtkRate":0.5904,"AtkSpeed":0.234,"Cri":0.2003,"DefBreak":0.2751}</v>
      </c>
      <c r="H56" s="1" t="s">
        <v>28</v>
      </c>
      <c r="I56" s="1">
        <f t="shared" si="6"/>
        <v>4</v>
      </c>
      <c r="J56" s="1">
        <f t="shared" si="3"/>
        <v>4</v>
      </c>
    </row>
    <row r="57" spans="1:10">
      <c r="A57" s="1">
        <f t="shared" si="8"/>
        <v>14000300</v>
      </c>
      <c r="B57" s="1">
        <f t="shared" si="9"/>
        <v>14000300</v>
      </c>
      <c r="C57" s="1">
        <f>C31+1</f>
        <v>140003</v>
      </c>
      <c r="D57" s="1">
        <v>0</v>
      </c>
      <c r="E57" s="1">
        <f>_xlfn.XLOOKUP(C57,[1]配置!$B$5:$B$1000,[1]配置!$N$5:$N$1000)</f>
        <v>2</v>
      </c>
      <c r="F57" s="1" t="str">
        <f>_xlfn.XLOOKUP(D57,消耗中转!$D$8:$D$33,消耗中转!$T$8:$T$33)</f>
        <v>[]</v>
      </c>
      <c r="G57" s="1" t="str" cm="1">
        <f t="array" ref="G57">IF(D57=0,"{}",_xlfn.XLOOKUP(D57,属性中转!$D$20:$D$44,_xlfn.XLOOKUP($E57,属性中转!$AG$18:$AX$18,属性中转!$AG$20:$AX$44)))</f>
        <v>{}</v>
      </c>
      <c r="H57" s="1" t="s">
        <v>28</v>
      </c>
      <c r="I57" s="1">
        <f t="shared" si="6"/>
        <v>0</v>
      </c>
      <c r="J57" s="1">
        <f t="shared" si="3"/>
        <v>0</v>
      </c>
    </row>
    <row r="58" spans="1:10">
      <c r="A58" s="1">
        <f t="shared" ref="A58:A83" si="10">B58</f>
        <v>14000301</v>
      </c>
      <c r="B58" s="1">
        <f t="shared" ref="B58:B83" si="11">C58*100+D58</f>
        <v>14000301</v>
      </c>
      <c r="C58" s="1">
        <f>C57</f>
        <v>140003</v>
      </c>
      <c r="D58" s="1">
        <v>1</v>
      </c>
      <c r="E58" s="1">
        <f>_xlfn.XLOOKUP(C58,[1]配置!$B$5:$B$1000,[1]配置!$N$5:$N$1000)</f>
        <v>2</v>
      </c>
      <c r="F58" s="1" t="str">
        <f>_xlfn.XLOOKUP(D58,消耗中转!$D$8:$D$33,消耗中转!$T$8:$T$33)</f>
        <v>[{"ItemId":70001,"Num":10}]</v>
      </c>
      <c r="G58" s="1" t="str" cm="1">
        <f t="array" ref="G58">IF(D58=0,"{}",_xlfn.XLOOKUP(D58,属性中转!$D$20:$D$44,_xlfn.XLOOKUP($E58,属性中转!$AG$18:$AX$18,属性中转!$AG$20:$AX$44)))</f>
        <v>{"HpRate":0.11,"AtkRate":0.0585,"PhysDefRate":0.045,"MagicDefRate":0.04,"OnHealInc":0.051}</v>
      </c>
      <c r="H58" s="1" t="s">
        <v>28</v>
      </c>
      <c r="I58" s="1">
        <f t="shared" si="6"/>
        <v>1</v>
      </c>
      <c r="J58" s="1">
        <f t="shared" si="3"/>
        <v>1</v>
      </c>
    </row>
    <row r="59" spans="1:10">
      <c r="A59" s="1">
        <f t="shared" si="10"/>
        <v>14000302</v>
      </c>
      <c r="B59" s="1">
        <f t="shared" si="11"/>
        <v>14000302</v>
      </c>
      <c r="C59" s="1">
        <f t="shared" ref="C59:C82" si="12">C58</f>
        <v>140003</v>
      </c>
      <c r="D59" s="1">
        <v>2</v>
      </c>
      <c r="E59" s="1">
        <f>_xlfn.XLOOKUP(C59,[1]配置!$B$5:$B$1000,[1]配置!$N$5:$N$1000)</f>
        <v>2</v>
      </c>
      <c r="F59" s="1" t="str">
        <f>_xlfn.XLOOKUP(D59,消耗中转!$D$8:$D$33,消耗中转!$T$8:$T$33)</f>
        <v>[{"ItemId":70001,"Num":20}]</v>
      </c>
      <c r="G59" s="1" t="str" cm="1">
        <f t="array" ref="G59">IF(D59=0,"{}",_xlfn.XLOOKUP(D59,属性中转!$D$20:$D$44,_xlfn.XLOOKUP($E59,属性中转!$AG$18:$AX$18,属性中转!$AG$20:$AX$44)))</f>
        <v>{"HpRate":0.143,"AtkRate":0.076,"PhysDefRate":0.0585,"MagicDefRate":0.052,"OnHealInc":0.0714}</v>
      </c>
      <c r="H59" s="1" t="s">
        <v>28</v>
      </c>
      <c r="I59" s="1">
        <f t="shared" si="6"/>
        <v>1</v>
      </c>
      <c r="J59" s="1">
        <f t="shared" si="3"/>
        <v>1</v>
      </c>
    </row>
    <row r="60" spans="1:10">
      <c r="A60" s="1">
        <f t="shared" si="10"/>
        <v>14000303</v>
      </c>
      <c r="B60" s="1">
        <f t="shared" si="11"/>
        <v>14000303</v>
      </c>
      <c r="C60" s="1">
        <f t="shared" si="12"/>
        <v>140003</v>
      </c>
      <c r="D60" s="1">
        <v>3</v>
      </c>
      <c r="E60" s="1">
        <f>_xlfn.XLOOKUP(C60,[1]配置!$B$5:$B$1000,[1]配置!$N$5:$N$1000)</f>
        <v>2</v>
      </c>
      <c r="F60" s="1" t="str">
        <f>_xlfn.XLOOKUP(D60,消耗中转!$D$8:$D$33,消耗中转!$T$8:$T$33)</f>
        <v>[{"ItemId":70001,"Num":30}]</v>
      </c>
      <c r="G60" s="1" t="str" cm="1">
        <f t="array" ref="G60">IF(D60=0,"{}",_xlfn.XLOOKUP(D60,属性中转!$D$20:$D$44,_xlfn.XLOOKUP($E60,属性中转!$AG$18:$AX$18,属性中转!$AG$20:$AX$44)))</f>
        <v>{"HpRate":0.176,"AtkRate":0.0936,"PhysDefRate":0.072,"MagicDefRate":0.064,"OnHealInc":0.0918}</v>
      </c>
      <c r="H60" s="1" t="s">
        <v>28</v>
      </c>
      <c r="I60" s="1">
        <f t="shared" si="6"/>
        <v>1</v>
      </c>
      <c r="J60" s="1">
        <f t="shared" si="3"/>
        <v>1</v>
      </c>
    </row>
    <row r="61" spans="1:10">
      <c r="A61" s="1">
        <f t="shared" si="10"/>
        <v>14000304</v>
      </c>
      <c r="B61" s="1">
        <f t="shared" si="11"/>
        <v>14000304</v>
      </c>
      <c r="C61" s="1">
        <f t="shared" si="12"/>
        <v>140003</v>
      </c>
      <c r="D61" s="1">
        <v>4</v>
      </c>
      <c r="E61" s="1">
        <f>_xlfn.XLOOKUP(C61,[1]配置!$B$5:$B$1000,[1]配置!$N$5:$N$1000)</f>
        <v>2</v>
      </c>
      <c r="F61" s="1" t="str">
        <f>_xlfn.XLOOKUP(D61,消耗中转!$D$8:$D$33,消耗中转!$T$8:$T$33)</f>
        <v>[{"ItemId":70001,"Num":40}]</v>
      </c>
      <c r="G61" s="1" t="str" cm="1">
        <f t="array" ref="G61">IF(D61=0,"{}",_xlfn.XLOOKUP(D61,属性中转!$D$20:$D$44,_xlfn.XLOOKUP($E61,属性中转!$AG$18:$AX$18,属性中转!$AG$20:$AX$44)))</f>
        <v>{"HpRate":0.209,"AtkRate":0.1111,"PhysDefRate":0.0855,"MagicDefRate":0.076,"OnHealInc":0.1122}</v>
      </c>
      <c r="H61" s="1" t="s">
        <v>28</v>
      </c>
      <c r="I61" s="1">
        <f t="shared" si="6"/>
        <v>1</v>
      </c>
      <c r="J61" s="1">
        <f t="shared" si="3"/>
        <v>1</v>
      </c>
    </row>
    <row r="62" spans="1:10">
      <c r="A62" s="1">
        <f t="shared" si="10"/>
        <v>14000305</v>
      </c>
      <c r="B62" s="1">
        <f t="shared" si="11"/>
        <v>14000305</v>
      </c>
      <c r="C62" s="1">
        <f t="shared" si="12"/>
        <v>140003</v>
      </c>
      <c r="D62" s="1">
        <v>5</v>
      </c>
      <c r="E62" s="1">
        <f>_xlfn.XLOOKUP(C62,[1]配置!$B$5:$B$1000,[1]配置!$N$5:$N$1000)</f>
        <v>2</v>
      </c>
      <c r="F62" s="1" t="str">
        <f>_xlfn.XLOOKUP(D62,消耗中转!$D$8:$D$33,消耗中转!$T$8:$T$33)</f>
        <v>[{"ItemId":70001,"Num":50}]</v>
      </c>
      <c r="G62" s="1" t="str" cm="1">
        <f t="array" ref="G62">IF(D62=0,"{}",_xlfn.XLOOKUP(D62,属性中转!$D$20:$D$44,_xlfn.XLOOKUP($E62,属性中转!$AG$18:$AX$18,属性中转!$AG$20:$AX$44)))</f>
        <v>{"HpRate":0.242,"AtkRate":0.1287,"PhysDefRate":0.099,"MagicDefRate":0.088,"OnHealInc":0.1326}</v>
      </c>
      <c r="H62" s="1" t="s">
        <v>28</v>
      </c>
      <c r="I62" s="1">
        <f t="shared" si="6"/>
        <v>2</v>
      </c>
      <c r="J62" s="1">
        <f t="shared" si="3"/>
        <v>2</v>
      </c>
    </row>
    <row r="63" spans="1:10">
      <c r="A63" s="1">
        <f t="shared" si="10"/>
        <v>14000306</v>
      </c>
      <c r="B63" s="1">
        <f t="shared" si="11"/>
        <v>14000306</v>
      </c>
      <c r="C63" s="1">
        <f t="shared" si="12"/>
        <v>140003</v>
      </c>
      <c r="D63" s="1">
        <v>6</v>
      </c>
      <c r="E63" s="1">
        <f>_xlfn.XLOOKUP(C63,[1]配置!$B$5:$B$1000,[1]配置!$N$5:$N$1000)</f>
        <v>2</v>
      </c>
      <c r="F63" s="1" t="str">
        <f>_xlfn.XLOOKUP(D63,消耗中转!$D$8:$D$33,消耗中转!$T$8:$T$33)</f>
        <v>[{"ItemId":70002,"Num":5}]</v>
      </c>
      <c r="G63" s="1" t="str" cm="1">
        <f t="array" ref="G63">IF(D63=0,"{}",_xlfn.XLOOKUP(D63,属性中转!$D$20:$D$44,_xlfn.XLOOKUP($E63,属性中转!$AG$18:$AX$18,属性中转!$AG$20:$AX$44)))</f>
        <v>{"HpRate":0.275,"AtkRate":0.1462,"PhysDefRate":0.1125,"MagicDefRate":0.1,"OnHealInc":0.153}</v>
      </c>
      <c r="H63" s="1" t="s">
        <v>28</v>
      </c>
      <c r="I63" s="1">
        <f t="shared" si="6"/>
        <v>2</v>
      </c>
      <c r="J63" s="1">
        <f t="shared" si="3"/>
        <v>2</v>
      </c>
    </row>
    <row r="64" spans="1:10">
      <c r="A64" s="1">
        <f t="shared" si="10"/>
        <v>14000307</v>
      </c>
      <c r="B64" s="1">
        <f t="shared" si="11"/>
        <v>14000307</v>
      </c>
      <c r="C64" s="1">
        <f t="shared" si="12"/>
        <v>140003</v>
      </c>
      <c r="D64" s="1">
        <v>7</v>
      </c>
      <c r="E64" s="1">
        <f>_xlfn.XLOOKUP(C64,[1]配置!$B$5:$B$1000,[1]配置!$N$5:$N$1000)</f>
        <v>2</v>
      </c>
      <c r="F64" s="1" t="str">
        <f>_xlfn.XLOOKUP(D64,消耗中转!$D$8:$D$33,消耗中转!$T$8:$T$33)</f>
        <v>[{"ItemId":70002,"Num":10}]</v>
      </c>
      <c r="G64" s="1" t="str" cm="1">
        <f t="array" ref="G64">IF(D64=0,"{}",_xlfn.XLOOKUP(D64,属性中转!$D$20:$D$44,_xlfn.XLOOKUP($E64,属性中转!$AG$18:$AX$18,属性中转!$AG$20:$AX$44)))</f>
        <v>{"HpRate":0.308,"AtkRate":0.1638,"PhysDefRate":0.126,"MagicDefRate":0.112,"OnHealInc":0.1734}</v>
      </c>
      <c r="H64" s="1" t="s">
        <v>28</v>
      </c>
      <c r="I64" s="1">
        <f t="shared" si="6"/>
        <v>2</v>
      </c>
      <c r="J64" s="1">
        <f t="shared" si="3"/>
        <v>2</v>
      </c>
    </row>
    <row r="65" spans="1:10">
      <c r="A65" s="1">
        <f t="shared" si="10"/>
        <v>14000308</v>
      </c>
      <c r="B65" s="1">
        <f t="shared" si="11"/>
        <v>14000308</v>
      </c>
      <c r="C65" s="1">
        <f t="shared" si="12"/>
        <v>140003</v>
      </c>
      <c r="D65" s="1">
        <v>8</v>
      </c>
      <c r="E65" s="1">
        <f>_xlfn.XLOOKUP(C65,[1]配置!$B$5:$B$1000,[1]配置!$N$5:$N$1000)</f>
        <v>2</v>
      </c>
      <c r="F65" s="1" t="str">
        <f>_xlfn.XLOOKUP(D65,消耗中转!$D$8:$D$33,消耗中转!$T$8:$T$33)</f>
        <v>[{"ItemId":70002,"Num":15}]</v>
      </c>
      <c r="G65" s="1" t="str" cm="1">
        <f t="array" ref="G65">IF(D65=0,"{}",_xlfn.XLOOKUP(D65,属性中转!$D$20:$D$44,_xlfn.XLOOKUP($E65,属性中转!$AG$18:$AX$18,属性中转!$AG$20:$AX$44)))</f>
        <v>{"HpRate":0.341,"AtkRate":0.1813,"PhysDefRate":0.1395,"MagicDefRate":0.124,"OnHealInc":0.1938}</v>
      </c>
      <c r="H65" s="1" t="s">
        <v>28</v>
      </c>
      <c r="I65" s="1">
        <f t="shared" si="6"/>
        <v>2</v>
      </c>
      <c r="J65" s="1">
        <f t="shared" si="3"/>
        <v>2</v>
      </c>
    </row>
    <row r="66" spans="1:10">
      <c r="A66" s="1">
        <f t="shared" si="10"/>
        <v>14000309</v>
      </c>
      <c r="B66" s="1">
        <f t="shared" si="11"/>
        <v>14000309</v>
      </c>
      <c r="C66" s="1">
        <f t="shared" si="12"/>
        <v>140003</v>
      </c>
      <c r="D66" s="1">
        <v>9</v>
      </c>
      <c r="E66" s="1">
        <f>_xlfn.XLOOKUP(C66,[1]配置!$B$5:$B$1000,[1]配置!$N$5:$N$1000)</f>
        <v>2</v>
      </c>
      <c r="F66" s="1" t="str">
        <f>_xlfn.XLOOKUP(D66,消耗中转!$D$8:$D$33,消耗中转!$T$8:$T$33)</f>
        <v>[{"ItemId":70002,"Num":20}]</v>
      </c>
      <c r="G66" s="1" t="str" cm="1">
        <f t="array" ref="G66">IF(D66=0,"{}",_xlfn.XLOOKUP(D66,属性中转!$D$20:$D$44,_xlfn.XLOOKUP($E66,属性中转!$AG$18:$AX$18,属性中转!$AG$20:$AX$44)))</f>
        <v>{"HpRate":0.374,"AtkRate":0.1989,"PhysDefRate":0.153,"MagicDefRate":0.136,"OnHealInc":0.1938}</v>
      </c>
      <c r="H66" s="1" t="s">
        <v>28</v>
      </c>
      <c r="I66" s="1">
        <f t="shared" si="6"/>
        <v>2</v>
      </c>
      <c r="J66" s="1">
        <f t="shared" si="3"/>
        <v>2</v>
      </c>
    </row>
    <row r="67" spans="1:10">
      <c r="A67" s="1">
        <f t="shared" si="10"/>
        <v>14000310</v>
      </c>
      <c r="B67" s="1">
        <f t="shared" si="11"/>
        <v>14000310</v>
      </c>
      <c r="C67" s="1">
        <f t="shared" si="12"/>
        <v>140003</v>
      </c>
      <c r="D67" s="1">
        <v>10</v>
      </c>
      <c r="E67" s="1">
        <f>_xlfn.XLOOKUP(C67,[1]配置!$B$5:$B$1000,[1]配置!$N$5:$N$1000)</f>
        <v>2</v>
      </c>
      <c r="F67" s="1" t="str">
        <f>_xlfn.XLOOKUP(D67,消耗中转!$D$8:$D$33,消耗中转!$T$8:$T$33)</f>
        <v>[{"ItemId":70002,"Num":25}]</v>
      </c>
      <c r="G67" s="1" t="str" cm="1">
        <f t="array" ref="G67">IF(D67=0,"{}",_xlfn.XLOOKUP(D67,属性中转!$D$20:$D$44,_xlfn.XLOOKUP($E67,属性中转!$AG$18:$AX$18,属性中转!$AG$20:$AX$44)))</f>
        <v>{"HpRate":0.407,"AtkRate":0.2164,"PhysDefRate":0.1665,"MagicDefRate":0.148,"OnHealInc":0.1938}</v>
      </c>
      <c r="H67" s="1" t="s">
        <v>28</v>
      </c>
      <c r="I67" s="1">
        <f t="shared" si="6"/>
        <v>3</v>
      </c>
      <c r="J67" s="1">
        <f t="shared" si="3"/>
        <v>3</v>
      </c>
    </row>
    <row r="68" spans="1:10">
      <c r="A68" s="1">
        <f t="shared" si="10"/>
        <v>14000311</v>
      </c>
      <c r="B68" s="1">
        <f t="shared" si="11"/>
        <v>14000311</v>
      </c>
      <c r="C68" s="1">
        <f t="shared" si="12"/>
        <v>140003</v>
      </c>
      <c r="D68" s="1">
        <v>11</v>
      </c>
      <c r="E68" s="1">
        <f>_xlfn.XLOOKUP(C68,[1]配置!$B$5:$B$1000,[1]配置!$N$5:$N$1000)</f>
        <v>2</v>
      </c>
      <c r="F68" s="1" t="str">
        <f>_xlfn.XLOOKUP(D68,消耗中转!$D$8:$D$33,消耗中转!$T$8:$T$33)</f>
        <v>[{"ItemId":70002,"Num":30}]</v>
      </c>
      <c r="G68" s="1" t="str" cm="1">
        <f t="array" ref="G68">IF(D68=0,"{}",_xlfn.XLOOKUP(D68,属性中转!$D$20:$D$44,_xlfn.XLOOKUP($E68,属性中转!$AG$18:$AX$18,属性中转!$AG$20:$AX$44)))</f>
        <v>{"HpRate":0.44,"AtkRate":0.234,"PhysDefRate":0.18,"MagicDefRate":0.16,"OnHealInc":0.1938}</v>
      </c>
      <c r="H68" s="1" t="s">
        <v>28</v>
      </c>
      <c r="I68" s="1">
        <f t="shared" si="6"/>
        <v>3</v>
      </c>
      <c r="J68" s="1">
        <f t="shared" si="3"/>
        <v>3</v>
      </c>
    </row>
    <row r="69" spans="1:10">
      <c r="A69" s="1">
        <f t="shared" si="10"/>
        <v>14000312</v>
      </c>
      <c r="B69" s="1">
        <f t="shared" si="11"/>
        <v>14000312</v>
      </c>
      <c r="C69" s="1">
        <f t="shared" si="12"/>
        <v>140003</v>
      </c>
      <c r="D69" s="1">
        <v>12</v>
      </c>
      <c r="E69" s="1">
        <f>_xlfn.XLOOKUP(C69,[1]配置!$B$5:$B$1000,[1]配置!$N$5:$N$1000)</f>
        <v>2</v>
      </c>
      <c r="F69" s="1" t="str">
        <f>_xlfn.XLOOKUP(D69,消耗中转!$D$8:$D$33,消耗中转!$T$8:$T$33)</f>
        <v>[{"ItemId":70002,"Num":35}]</v>
      </c>
      <c r="G69" s="1" t="str" cm="1">
        <f t="array" ref="G69">IF(D69=0,"{}",_xlfn.XLOOKUP(D69,属性中转!$D$20:$D$44,_xlfn.XLOOKUP($E69,属性中转!$AG$18:$AX$18,属性中转!$AG$20:$AX$44)))</f>
        <v>{"HpRate":0.473,"AtkRate":0.2515,"PhysDefRate":0.1935,"MagicDefRate":0.172,"OnHealInc":0.1938}</v>
      </c>
      <c r="H69" s="1" t="s">
        <v>28</v>
      </c>
      <c r="I69" s="1">
        <f t="shared" si="6"/>
        <v>3</v>
      </c>
      <c r="J69" s="1">
        <f t="shared" si="3"/>
        <v>3</v>
      </c>
    </row>
    <row r="70" spans="1:10">
      <c r="A70" s="1">
        <f t="shared" si="10"/>
        <v>14000313</v>
      </c>
      <c r="B70" s="1">
        <f t="shared" si="11"/>
        <v>14000313</v>
      </c>
      <c r="C70" s="1">
        <f t="shared" si="12"/>
        <v>140003</v>
      </c>
      <c r="D70" s="1">
        <v>13</v>
      </c>
      <c r="E70" s="1">
        <f>_xlfn.XLOOKUP(C70,[1]配置!$B$5:$B$1000,[1]配置!$N$5:$N$1000)</f>
        <v>2</v>
      </c>
      <c r="F70" s="1" t="str">
        <f>_xlfn.XLOOKUP(D70,消耗中转!$D$8:$D$33,消耗中转!$T$8:$T$33)</f>
        <v>[{"ItemId":70002,"Num":40}]</v>
      </c>
      <c r="G70" s="1" t="str" cm="1">
        <f t="array" ref="G70">IF(D70=0,"{}",_xlfn.XLOOKUP(D70,属性中转!$D$20:$D$44,_xlfn.XLOOKUP($E70,属性中转!$AG$18:$AX$18,属性中转!$AG$20:$AX$44)))</f>
        <v>{"HpRate":0.506,"AtkRate":0.2691,"PhysDefRate":0.207,"MagicDefRate":0.184,"OnHealInc":0.1938}</v>
      </c>
      <c r="H70" s="1" t="s">
        <v>28</v>
      </c>
      <c r="I70" s="1">
        <f t="shared" si="6"/>
        <v>3</v>
      </c>
      <c r="J70" s="1">
        <f t="shared" si="3"/>
        <v>3</v>
      </c>
    </row>
    <row r="71" spans="1:10">
      <c r="A71" s="1">
        <f t="shared" si="10"/>
        <v>14000314</v>
      </c>
      <c r="B71" s="1">
        <f t="shared" si="11"/>
        <v>14000314</v>
      </c>
      <c r="C71" s="1">
        <f t="shared" si="12"/>
        <v>140003</v>
      </c>
      <c r="D71" s="1">
        <v>14</v>
      </c>
      <c r="E71" s="1">
        <f>_xlfn.XLOOKUP(C71,[1]配置!$B$5:$B$1000,[1]配置!$N$5:$N$1000)</f>
        <v>2</v>
      </c>
      <c r="F71" s="1" t="str">
        <f>_xlfn.XLOOKUP(D71,消耗中转!$D$8:$D$33,消耗中转!$T$8:$T$33)</f>
        <v>[{"ItemId":70002,"Num":45}]</v>
      </c>
      <c r="G71" s="1" t="str" cm="1">
        <f t="array" ref="G71">IF(D71=0,"{}",_xlfn.XLOOKUP(D71,属性中转!$D$20:$D$44,_xlfn.XLOOKUP($E71,属性中转!$AG$18:$AX$18,属性中转!$AG$20:$AX$44)))</f>
        <v>{"HpRate":0.539,"AtkRate":0.2866,"PhysDefRate":0.2205,"MagicDefRate":0.196,"OnHealInc":0.1938}</v>
      </c>
      <c r="H71" s="1" t="s">
        <v>28</v>
      </c>
      <c r="I71" s="1">
        <f t="shared" si="6"/>
        <v>3</v>
      </c>
      <c r="J71" s="1">
        <f t="shared" si="3"/>
        <v>3</v>
      </c>
    </row>
    <row r="72" spans="1:10">
      <c r="A72" s="1">
        <f t="shared" si="10"/>
        <v>14000315</v>
      </c>
      <c r="B72" s="1">
        <f t="shared" si="11"/>
        <v>14000315</v>
      </c>
      <c r="C72" s="1">
        <f t="shared" si="12"/>
        <v>140003</v>
      </c>
      <c r="D72" s="1">
        <v>15</v>
      </c>
      <c r="E72" s="1">
        <f>_xlfn.XLOOKUP(C72,[1]配置!$B$5:$B$1000,[1]配置!$N$5:$N$1000)</f>
        <v>2</v>
      </c>
      <c r="F72" s="1" t="str">
        <f>_xlfn.XLOOKUP(D72,消耗中转!$D$8:$D$33,消耗中转!$T$8:$T$33)</f>
        <v>[{"ItemId":70002,"Num":50}]</v>
      </c>
      <c r="G72" s="1" t="str" cm="1">
        <f t="array" ref="G72">IF(D72=0,"{}",_xlfn.XLOOKUP(D72,属性中转!$D$20:$D$44,_xlfn.XLOOKUP($E72,属性中转!$AG$18:$AX$18,属性中转!$AG$20:$AX$44)))</f>
        <v>{"HpRate":0.572,"AtkRate":0.3042,"PhysDefRate":0.234,"MagicDefRate":0.208,"OnHealInc":0.1938}</v>
      </c>
      <c r="H72" s="1" t="s">
        <v>28</v>
      </c>
      <c r="I72" s="1">
        <f t="shared" si="6"/>
        <v>4</v>
      </c>
      <c r="J72" s="1">
        <f t="shared" si="3"/>
        <v>4</v>
      </c>
    </row>
    <row r="73" spans="1:10">
      <c r="A73" s="1">
        <f t="shared" si="10"/>
        <v>14000316</v>
      </c>
      <c r="B73" s="1">
        <f t="shared" si="11"/>
        <v>14000316</v>
      </c>
      <c r="C73" s="1">
        <f t="shared" si="12"/>
        <v>140003</v>
      </c>
      <c r="D73" s="1">
        <v>16</v>
      </c>
      <c r="E73" s="1">
        <f>_xlfn.XLOOKUP(C73,[1]配置!$B$5:$B$1000,[1]配置!$N$5:$N$1000)</f>
        <v>2</v>
      </c>
      <c r="F73" s="1" t="str">
        <f>_xlfn.XLOOKUP(D73,消耗中转!$D$8:$D$33,消耗中转!$T$8:$T$33)</f>
        <v>[{"ItemId":70003,"Num":25}]</v>
      </c>
      <c r="G73" s="1" t="str" cm="1">
        <f t="array" ref="G73">IF(D73=0,"{}",_xlfn.XLOOKUP(D73,属性中转!$D$20:$D$44,_xlfn.XLOOKUP($E73,属性中转!$AG$18:$AX$18,属性中转!$AG$20:$AX$44)))</f>
        <v>{"HpRate":0.605,"AtkRate":0.3217,"PhysDefRate":0.2475,"MagicDefRate":0.22,"OnHealInc":0.2142}</v>
      </c>
      <c r="H73" s="1" t="s">
        <v>28</v>
      </c>
      <c r="I73" s="1">
        <f t="shared" si="6"/>
        <v>4</v>
      </c>
      <c r="J73" s="1">
        <f t="shared" si="3"/>
        <v>4</v>
      </c>
    </row>
    <row r="74" spans="1:10">
      <c r="A74" s="1">
        <f t="shared" si="10"/>
        <v>14000317</v>
      </c>
      <c r="B74" s="1">
        <f t="shared" si="11"/>
        <v>14000317</v>
      </c>
      <c r="C74" s="1">
        <f t="shared" si="12"/>
        <v>140003</v>
      </c>
      <c r="D74" s="1">
        <v>17</v>
      </c>
      <c r="E74" s="1">
        <f>_xlfn.XLOOKUP(C74,[1]配置!$B$5:$B$1000,[1]配置!$N$5:$N$1000)</f>
        <v>2</v>
      </c>
      <c r="F74" s="1" t="str">
        <f>_xlfn.XLOOKUP(D74,消耗中转!$D$8:$D$33,消耗中转!$T$8:$T$33)</f>
        <v>[{"ItemId":70003,"Num":25}]</v>
      </c>
      <c r="G74" s="1" t="str" cm="1">
        <f t="array" ref="G74">IF(D74=0,"{}",_xlfn.XLOOKUP(D74,属性中转!$D$20:$D$44,_xlfn.XLOOKUP($E74,属性中转!$AG$18:$AX$18,属性中转!$AG$20:$AX$44)))</f>
        <v>{"HpRate":0.638,"AtkRate":0.3393,"PhysDefRate":0.261,"MagicDefRate":0.232,"OnHealInc":0.2346}</v>
      </c>
      <c r="H74" s="1" t="s">
        <v>28</v>
      </c>
      <c r="I74" s="1">
        <f t="shared" si="6"/>
        <v>4</v>
      </c>
      <c r="J74" s="1">
        <f t="shared" si="3"/>
        <v>4</v>
      </c>
    </row>
    <row r="75" spans="1:10">
      <c r="A75" s="1">
        <f t="shared" si="10"/>
        <v>14000318</v>
      </c>
      <c r="B75" s="1">
        <f t="shared" si="11"/>
        <v>14000318</v>
      </c>
      <c r="C75" s="1">
        <f t="shared" si="12"/>
        <v>140003</v>
      </c>
      <c r="D75" s="1">
        <v>18</v>
      </c>
      <c r="E75" s="1">
        <f>_xlfn.XLOOKUP(C75,[1]配置!$B$5:$B$1000,[1]配置!$N$5:$N$1000)</f>
        <v>2</v>
      </c>
      <c r="F75" s="1" t="str">
        <f>_xlfn.XLOOKUP(D75,消耗中转!$D$8:$D$33,消耗中转!$T$8:$T$33)</f>
        <v>[{"ItemId":70003,"Num":25}]</v>
      </c>
      <c r="G75" s="1" t="str" cm="1">
        <f t="array" ref="G75">IF(D75=0,"{}",_xlfn.XLOOKUP(D75,属性中转!$D$20:$D$44,_xlfn.XLOOKUP($E75,属性中转!$AG$18:$AX$18,属性中转!$AG$20:$AX$44)))</f>
        <v>{"HpRate":0.671,"AtkRate":0.3568,"PhysDefRate":0.2745,"MagicDefRate":0.244,"OnHealInc":0.255}</v>
      </c>
      <c r="H75" s="1" t="s">
        <v>28</v>
      </c>
      <c r="I75" s="1">
        <f t="shared" si="6"/>
        <v>4</v>
      </c>
      <c r="J75" s="1">
        <f t="shared" si="3"/>
        <v>4</v>
      </c>
    </row>
    <row r="76" spans="1:10">
      <c r="A76" s="1">
        <f t="shared" si="10"/>
        <v>14000319</v>
      </c>
      <c r="B76" s="1">
        <f t="shared" si="11"/>
        <v>14000319</v>
      </c>
      <c r="C76" s="1">
        <f t="shared" si="12"/>
        <v>140003</v>
      </c>
      <c r="D76" s="1">
        <v>19</v>
      </c>
      <c r="E76" s="1">
        <f>_xlfn.XLOOKUP(C76,[1]配置!$B$5:$B$1000,[1]配置!$N$5:$N$1000)</f>
        <v>2</v>
      </c>
      <c r="F76" s="1" t="str">
        <f>_xlfn.XLOOKUP(D76,消耗中转!$D$8:$D$33,消耗中转!$T$8:$T$33)</f>
        <v>[{"ItemId":70003,"Num":25}]</v>
      </c>
      <c r="G76" s="1" t="str" cm="1">
        <f t="array" ref="G76">IF(D76=0,"{}",_xlfn.XLOOKUP(D76,属性中转!$D$20:$D$44,_xlfn.XLOOKUP($E76,属性中转!$AG$18:$AX$18,属性中转!$AG$20:$AX$44)))</f>
        <v>{"HpRate":0.704,"AtkRate":0.3744,"PhysDefRate":0.288,"MagicDefRate":0.256,"OnHealInc":0.2754}</v>
      </c>
      <c r="H76" s="1" t="s">
        <v>28</v>
      </c>
      <c r="I76" s="1">
        <f t="shared" si="6"/>
        <v>4</v>
      </c>
      <c r="J76" s="1">
        <f t="shared" si="3"/>
        <v>4</v>
      </c>
    </row>
    <row r="77" spans="1:10">
      <c r="A77" s="1">
        <f t="shared" si="10"/>
        <v>14000320</v>
      </c>
      <c r="B77" s="1">
        <f t="shared" si="11"/>
        <v>14000320</v>
      </c>
      <c r="C77" s="1">
        <f t="shared" si="12"/>
        <v>140003</v>
      </c>
      <c r="D77" s="1">
        <v>20</v>
      </c>
      <c r="E77" s="1">
        <f>_xlfn.XLOOKUP(C77,[1]配置!$B$5:$B$1000,[1]配置!$N$5:$N$1000)</f>
        <v>2</v>
      </c>
      <c r="F77" s="1" t="str">
        <f>_xlfn.XLOOKUP(D77,消耗中转!$D$8:$D$33,消耗中转!$T$8:$T$33)</f>
        <v>[{"ItemId":70003,"Num":25}]</v>
      </c>
      <c r="G77" s="1" t="str" cm="1">
        <f t="array" ref="G77">IF(D77=0,"{}",_xlfn.XLOOKUP(D77,属性中转!$D$20:$D$44,_xlfn.XLOOKUP($E77,属性中转!$AG$18:$AX$18,属性中转!$AG$20:$AX$44)))</f>
        <v>{"HpRate":0.737,"AtkRate":0.3919,"PhysDefRate":0.3015,"MagicDefRate":0.268,"OnHealInc":0.2958}</v>
      </c>
      <c r="H77" s="1" t="s">
        <v>28</v>
      </c>
      <c r="I77" s="1">
        <f t="shared" si="6"/>
        <v>4</v>
      </c>
      <c r="J77" s="1">
        <f t="shared" si="3"/>
        <v>4</v>
      </c>
    </row>
    <row r="78" spans="1:10">
      <c r="A78" s="1">
        <f t="shared" si="10"/>
        <v>14000321</v>
      </c>
      <c r="B78" s="1">
        <f t="shared" si="11"/>
        <v>14000321</v>
      </c>
      <c r="C78" s="1">
        <f t="shared" si="12"/>
        <v>140003</v>
      </c>
      <c r="D78" s="1">
        <v>21</v>
      </c>
      <c r="E78" s="1">
        <f>_xlfn.XLOOKUP(C78,[1]配置!$B$5:$B$1000,[1]配置!$N$5:$N$1000)</f>
        <v>2</v>
      </c>
      <c r="F78" s="1" t="str">
        <f>_xlfn.XLOOKUP(D78,消耗中转!$D$8:$D$33,消耗中转!$T$8:$T$33)</f>
        <v>[{"ItemId":70003,"Num":50}]</v>
      </c>
      <c r="G78" s="1" t="str" cm="1">
        <f t="array" ref="G78">IF(D78=0,"{}",_xlfn.XLOOKUP(D78,属性中转!$D$20:$D$44,_xlfn.XLOOKUP($E78,属性中转!$AG$18:$AX$18,属性中转!$AG$20:$AX$44)))</f>
        <v>{"HpRate":0.77,"AtkRate":0.4095,"PhysDefRate":0.315,"MagicDefRate":0.28,"OnHealInc":0.3162}</v>
      </c>
      <c r="H78" s="1" t="s">
        <v>28</v>
      </c>
      <c r="I78" s="1">
        <f t="shared" si="6"/>
        <v>4</v>
      </c>
      <c r="J78" s="1">
        <f t="shared" si="3"/>
        <v>4</v>
      </c>
    </row>
    <row r="79" spans="1:10">
      <c r="A79" s="1">
        <f t="shared" si="10"/>
        <v>14000322</v>
      </c>
      <c r="B79" s="1">
        <f t="shared" si="11"/>
        <v>14000322</v>
      </c>
      <c r="C79" s="1">
        <f t="shared" si="12"/>
        <v>140003</v>
      </c>
      <c r="D79" s="1">
        <v>22</v>
      </c>
      <c r="E79" s="1">
        <f>_xlfn.XLOOKUP(C79,[1]配置!$B$5:$B$1000,[1]配置!$N$5:$N$1000)</f>
        <v>2</v>
      </c>
      <c r="F79" s="1" t="str">
        <f>_xlfn.XLOOKUP(D79,消耗中转!$D$8:$D$33,消耗中转!$T$8:$T$33)</f>
        <v>[{"ItemId":70003,"Num":75}]</v>
      </c>
      <c r="G79" s="1" t="str" cm="1">
        <f t="array" ref="G79">IF(D79=0,"{}",_xlfn.XLOOKUP(D79,属性中转!$D$20:$D$44,_xlfn.XLOOKUP($E79,属性中转!$AG$18:$AX$18,属性中转!$AG$20:$AX$44)))</f>
        <v>{"HpRate":0.803,"AtkRate":0.427,"PhysDefRate":0.3285,"MagicDefRate":0.292,"OnHealInc":0.3366}</v>
      </c>
      <c r="H79" s="1" t="s">
        <v>28</v>
      </c>
      <c r="I79" s="1">
        <f t="shared" si="6"/>
        <v>4</v>
      </c>
      <c r="J79" s="1">
        <f t="shared" si="3"/>
        <v>4</v>
      </c>
    </row>
    <row r="80" spans="1:10">
      <c r="A80" s="1">
        <f t="shared" si="10"/>
        <v>14000323</v>
      </c>
      <c r="B80" s="1">
        <f t="shared" si="11"/>
        <v>14000323</v>
      </c>
      <c r="C80" s="1">
        <f t="shared" si="12"/>
        <v>140003</v>
      </c>
      <c r="D80" s="1">
        <v>23</v>
      </c>
      <c r="E80" s="1">
        <f>_xlfn.XLOOKUP(C80,[1]配置!$B$5:$B$1000,[1]配置!$N$5:$N$1000)</f>
        <v>2</v>
      </c>
      <c r="F80" s="1" t="str">
        <f>_xlfn.XLOOKUP(D80,消耗中转!$D$8:$D$33,消耗中转!$T$8:$T$33)</f>
        <v>[{"ItemId":70003,"Num":100}]</v>
      </c>
      <c r="G80" s="1" t="str" cm="1">
        <f t="array" ref="G80">IF(D80=0,"{}",_xlfn.XLOOKUP(D80,属性中转!$D$20:$D$44,_xlfn.XLOOKUP($E80,属性中转!$AG$18:$AX$18,属性中转!$AG$20:$AX$44)))</f>
        <v>{"HpRate":0.836,"AtkRate":0.4446,"PhysDefRate":0.342,"MagicDefRate":0.304,"OnHealInc":0.357}</v>
      </c>
      <c r="H80" s="1" t="s">
        <v>28</v>
      </c>
      <c r="I80" s="1">
        <f t="shared" si="6"/>
        <v>4</v>
      </c>
      <c r="J80" s="1">
        <f t="shared" si="3"/>
        <v>4</v>
      </c>
    </row>
    <row r="81" spans="1:10">
      <c r="A81" s="1">
        <f t="shared" si="10"/>
        <v>14000324</v>
      </c>
      <c r="B81" s="1">
        <f t="shared" si="11"/>
        <v>14000324</v>
      </c>
      <c r="C81" s="1">
        <f t="shared" si="12"/>
        <v>140003</v>
      </c>
      <c r="D81" s="1">
        <v>24</v>
      </c>
      <c r="E81" s="1">
        <f>_xlfn.XLOOKUP(C81,[1]配置!$B$5:$B$1000,[1]配置!$N$5:$N$1000)</f>
        <v>2</v>
      </c>
      <c r="F81" s="1" t="str">
        <f>_xlfn.XLOOKUP(D81,消耗中转!$D$8:$D$33,消耗中转!$T$8:$T$33)</f>
        <v>[{"ItemId":70003,"Num":125}]</v>
      </c>
      <c r="G81" s="1" t="str" cm="1">
        <f t="array" ref="G81">IF(D81=0,"{}",_xlfn.XLOOKUP(D81,属性中转!$D$20:$D$44,_xlfn.XLOOKUP($E81,属性中转!$AG$18:$AX$18,属性中转!$AG$20:$AX$44)))</f>
        <v>{"HpRate":0.869,"AtkRate":0.4621,"PhysDefRate":0.3555,"MagicDefRate":0.316,"OnHealInc":0.3774}</v>
      </c>
      <c r="H81" s="1" t="s">
        <v>28</v>
      </c>
      <c r="I81" s="1">
        <f t="shared" si="6"/>
        <v>4</v>
      </c>
      <c r="J81" s="1">
        <f t="shared" si="3"/>
        <v>4</v>
      </c>
    </row>
    <row r="82" spans="1:10">
      <c r="A82" s="1">
        <f t="shared" si="10"/>
        <v>14000325</v>
      </c>
      <c r="B82" s="1">
        <f t="shared" si="11"/>
        <v>14000325</v>
      </c>
      <c r="C82" s="1">
        <f t="shared" si="12"/>
        <v>140003</v>
      </c>
      <c r="D82" s="1">
        <v>25</v>
      </c>
      <c r="E82" s="1">
        <f>_xlfn.XLOOKUP(C82,[1]配置!$B$5:$B$1000,[1]配置!$N$5:$N$1000)</f>
        <v>2</v>
      </c>
      <c r="F82" s="1" t="str">
        <f>_xlfn.XLOOKUP(D82,消耗中转!$D$8:$D$33,消耗中转!$T$8:$T$33)</f>
        <v>[{"ItemId":70003,"Num":150}]</v>
      </c>
      <c r="G82" s="1" t="str" cm="1">
        <f t="array" ref="G82">IF(D82=0,"{}",_xlfn.XLOOKUP(D82,属性中转!$D$20:$D$44,_xlfn.XLOOKUP($E82,属性中转!$AG$18:$AX$18,属性中转!$AG$20:$AX$44)))</f>
        <v>{"HpRate":0.902,"AtkRate":0.4797,"PhysDefRate":0.369,"MagicDefRate":0.328,"OnHealInc":0.3978}</v>
      </c>
      <c r="H82" s="1" t="s">
        <v>28</v>
      </c>
      <c r="I82" s="1">
        <f t="shared" si="6"/>
        <v>4</v>
      </c>
      <c r="J82" s="1">
        <f t="shared" si="3"/>
        <v>4</v>
      </c>
    </row>
    <row r="83" spans="1:10">
      <c r="A83" s="1">
        <f t="shared" si="10"/>
        <v>14000400</v>
      </c>
      <c r="B83" s="1">
        <f t="shared" si="11"/>
        <v>14000400</v>
      </c>
      <c r="C83" s="1">
        <f>C57+1</f>
        <v>140004</v>
      </c>
      <c r="D83" s="1">
        <v>0</v>
      </c>
      <c r="E83" s="1">
        <f>_xlfn.XLOOKUP(C83,[1]配置!$B$5:$B$1000,[1]配置!$N$5:$N$1000)</f>
        <v>2</v>
      </c>
      <c r="F83" s="1" t="str">
        <f>_xlfn.XLOOKUP(D83,消耗中转!$D$8:$D$33,消耗中转!$T$8:$T$33)</f>
        <v>[]</v>
      </c>
      <c r="G83" s="1" t="str" cm="1">
        <f t="array" ref="G83">IF(D83=0,"{}",_xlfn.XLOOKUP(D83,属性中转!$D$20:$D$44,_xlfn.XLOOKUP($E83,属性中转!$AG$18:$AX$18,属性中转!$AG$20:$AX$44)))</f>
        <v>{}</v>
      </c>
      <c r="H83" s="1" t="s">
        <v>28</v>
      </c>
      <c r="I83" s="1">
        <f t="shared" si="6"/>
        <v>0</v>
      </c>
      <c r="J83" s="1">
        <f t="shared" si="3"/>
        <v>0</v>
      </c>
    </row>
    <row r="84" spans="1:10">
      <c r="A84" s="1">
        <f t="shared" ref="A84:A109" si="13">B84</f>
        <v>14000401</v>
      </c>
      <c r="B84" s="1">
        <f t="shared" ref="B84:B109" si="14">C84*100+D84</f>
        <v>14000401</v>
      </c>
      <c r="C84" s="1">
        <f>C83</f>
        <v>140004</v>
      </c>
      <c r="D84" s="1">
        <v>1</v>
      </c>
      <c r="E84" s="1">
        <f>_xlfn.XLOOKUP(C84,[1]配置!$B$5:$B$1000,[1]配置!$N$5:$N$1000)</f>
        <v>2</v>
      </c>
      <c r="F84" s="1" t="str">
        <f>_xlfn.XLOOKUP(D84,消耗中转!$D$8:$D$33,消耗中转!$T$8:$T$33)</f>
        <v>[{"ItemId":70001,"Num":10}]</v>
      </c>
      <c r="G84" s="1" t="str" cm="1">
        <f t="array" ref="G84">IF(D84=0,"{}",_xlfn.XLOOKUP(D84,属性中转!$D$20:$D$44,_xlfn.XLOOKUP($E84,属性中转!$AG$18:$AX$18,属性中转!$AG$20:$AX$44)))</f>
        <v>{"HpRate":0.11,"AtkRate":0.0585,"PhysDefRate":0.045,"MagicDefRate":0.04,"OnHealInc":0.051}</v>
      </c>
      <c r="H84" s="1" t="s">
        <v>28</v>
      </c>
      <c r="I84" s="1">
        <f t="shared" si="6"/>
        <v>1</v>
      </c>
      <c r="J84" s="1">
        <f t="shared" si="3"/>
        <v>1</v>
      </c>
    </row>
    <row r="85" spans="1:10">
      <c r="A85" s="1">
        <f t="shared" si="13"/>
        <v>14000402</v>
      </c>
      <c r="B85" s="1">
        <f t="shared" si="14"/>
        <v>14000402</v>
      </c>
      <c r="C85" s="1">
        <f t="shared" ref="C85:C108" si="15">C84</f>
        <v>140004</v>
      </c>
      <c r="D85" s="1">
        <v>2</v>
      </c>
      <c r="E85" s="1">
        <f>_xlfn.XLOOKUP(C85,[1]配置!$B$5:$B$1000,[1]配置!$N$5:$N$1000)</f>
        <v>2</v>
      </c>
      <c r="F85" s="1" t="str">
        <f>_xlfn.XLOOKUP(D85,消耗中转!$D$8:$D$33,消耗中转!$T$8:$T$33)</f>
        <v>[{"ItemId":70001,"Num":20}]</v>
      </c>
      <c r="G85" s="1" t="str" cm="1">
        <f t="array" ref="G85">IF(D85=0,"{}",_xlfn.XLOOKUP(D85,属性中转!$D$20:$D$44,_xlfn.XLOOKUP($E85,属性中转!$AG$18:$AX$18,属性中转!$AG$20:$AX$44)))</f>
        <v>{"HpRate":0.143,"AtkRate":0.076,"PhysDefRate":0.0585,"MagicDefRate":0.052,"OnHealInc":0.0714}</v>
      </c>
      <c r="H85" s="1" t="s">
        <v>28</v>
      </c>
      <c r="I85" s="1">
        <f t="shared" si="6"/>
        <v>1</v>
      </c>
      <c r="J85" s="1">
        <f t="shared" si="3"/>
        <v>1</v>
      </c>
    </row>
    <row r="86" spans="1:10">
      <c r="A86" s="1">
        <f t="shared" si="13"/>
        <v>14000403</v>
      </c>
      <c r="B86" s="1">
        <f t="shared" si="14"/>
        <v>14000403</v>
      </c>
      <c r="C86" s="1">
        <f t="shared" si="15"/>
        <v>140004</v>
      </c>
      <c r="D86" s="1">
        <v>3</v>
      </c>
      <c r="E86" s="1">
        <f>_xlfn.XLOOKUP(C86,[1]配置!$B$5:$B$1000,[1]配置!$N$5:$N$1000)</f>
        <v>2</v>
      </c>
      <c r="F86" s="1" t="str">
        <f>_xlfn.XLOOKUP(D86,消耗中转!$D$8:$D$33,消耗中转!$T$8:$T$33)</f>
        <v>[{"ItemId":70001,"Num":30}]</v>
      </c>
      <c r="G86" s="1" t="str" cm="1">
        <f t="array" ref="G86">IF(D86=0,"{}",_xlfn.XLOOKUP(D86,属性中转!$D$20:$D$44,_xlfn.XLOOKUP($E86,属性中转!$AG$18:$AX$18,属性中转!$AG$20:$AX$44)))</f>
        <v>{"HpRate":0.176,"AtkRate":0.0936,"PhysDefRate":0.072,"MagicDefRate":0.064,"OnHealInc":0.0918}</v>
      </c>
      <c r="H86" s="1" t="s">
        <v>28</v>
      </c>
      <c r="I86" s="1">
        <f t="shared" si="6"/>
        <v>1</v>
      </c>
      <c r="J86" s="1">
        <f t="shared" si="3"/>
        <v>1</v>
      </c>
    </row>
    <row r="87" spans="1:10">
      <c r="A87" s="1">
        <f t="shared" si="13"/>
        <v>14000404</v>
      </c>
      <c r="B87" s="1">
        <f t="shared" si="14"/>
        <v>14000404</v>
      </c>
      <c r="C87" s="1">
        <f t="shared" si="15"/>
        <v>140004</v>
      </c>
      <c r="D87" s="1">
        <v>4</v>
      </c>
      <c r="E87" s="1">
        <f>_xlfn.XLOOKUP(C87,[1]配置!$B$5:$B$1000,[1]配置!$N$5:$N$1000)</f>
        <v>2</v>
      </c>
      <c r="F87" s="1" t="str">
        <f>_xlfn.XLOOKUP(D87,消耗中转!$D$8:$D$33,消耗中转!$T$8:$T$33)</f>
        <v>[{"ItemId":70001,"Num":40}]</v>
      </c>
      <c r="G87" s="1" t="str" cm="1">
        <f t="array" ref="G87">IF(D87=0,"{}",_xlfn.XLOOKUP(D87,属性中转!$D$20:$D$44,_xlfn.XLOOKUP($E87,属性中转!$AG$18:$AX$18,属性中转!$AG$20:$AX$44)))</f>
        <v>{"HpRate":0.209,"AtkRate":0.1111,"PhysDefRate":0.0855,"MagicDefRate":0.076,"OnHealInc":0.1122}</v>
      </c>
      <c r="H87" s="1" t="s">
        <v>28</v>
      </c>
      <c r="I87" s="1">
        <f t="shared" si="6"/>
        <v>1</v>
      </c>
      <c r="J87" s="1">
        <f t="shared" si="3"/>
        <v>1</v>
      </c>
    </row>
    <row r="88" spans="1:10">
      <c r="A88" s="1">
        <f t="shared" si="13"/>
        <v>14000405</v>
      </c>
      <c r="B88" s="1">
        <f t="shared" si="14"/>
        <v>14000405</v>
      </c>
      <c r="C88" s="1">
        <f t="shared" si="15"/>
        <v>140004</v>
      </c>
      <c r="D88" s="1">
        <v>5</v>
      </c>
      <c r="E88" s="1">
        <f>_xlfn.XLOOKUP(C88,[1]配置!$B$5:$B$1000,[1]配置!$N$5:$N$1000)</f>
        <v>2</v>
      </c>
      <c r="F88" s="1" t="str">
        <f>_xlfn.XLOOKUP(D88,消耗中转!$D$8:$D$33,消耗中转!$T$8:$T$33)</f>
        <v>[{"ItemId":70001,"Num":50}]</v>
      </c>
      <c r="G88" s="1" t="str" cm="1">
        <f t="array" ref="G88">IF(D88=0,"{}",_xlfn.XLOOKUP(D88,属性中转!$D$20:$D$44,_xlfn.XLOOKUP($E88,属性中转!$AG$18:$AX$18,属性中转!$AG$20:$AX$44)))</f>
        <v>{"HpRate":0.242,"AtkRate":0.1287,"PhysDefRate":0.099,"MagicDefRate":0.088,"OnHealInc":0.1326}</v>
      </c>
      <c r="H88" s="1" t="s">
        <v>28</v>
      </c>
      <c r="I88" s="1">
        <f t="shared" si="6"/>
        <v>2</v>
      </c>
      <c r="J88" s="1">
        <f t="shared" si="3"/>
        <v>2</v>
      </c>
    </row>
    <row r="89" spans="1:10">
      <c r="A89" s="1">
        <f t="shared" si="13"/>
        <v>14000406</v>
      </c>
      <c r="B89" s="1">
        <f t="shared" si="14"/>
        <v>14000406</v>
      </c>
      <c r="C89" s="1">
        <f t="shared" si="15"/>
        <v>140004</v>
      </c>
      <c r="D89" s="1">
        <v>6</v>
      </c>
      <c r="E89" s="1">
        <f>_xlfn.XLOOKUP(C89,[1]配置!$B$5:$B$1000,[1]配置!$N$5:$N$1000)</f>
        <v>2</v>
      </c>
      <c r="F89" s="1" t="str">
        <f>_xlfn.XLOOKUP(D89,消耗中转!$D$8:$D$33,消耗中转!$T$8:$T$33)</f>
        <v>[{"ItemId":70002,"Num":5}]</v>
      </c>
      <c r="G89" s="1" t="str" cm="1">
        <f t="array" ref="G89">IF(D89=0,"{}",_xlfn.XLOOKUP(D89,属性中转!$D$20:$D$44,_xlfn.XLOOKUP($E89,属性中转!$AG$18:$AX$18,属性中转!$AG$20:$AX$44)))</f>
        <v>{"HpRate":0.275,"AtkRate":0.1462,"PhysDefRate":0.1125,"MagicDefRate":0.1,"OnHealInc":0.153}</v>
      </c>
      <c r="H89" s="1" t="s">
        <v>28</v>
      </c>
      <c r="I89" s="1">
        <f t="shared" si="6"/>
        <v>2</v>
      </c>
      <c r="J89" s="1">
        <f t="shared" si="3"/>
        <v>2</v>
      </c>
    </row>
    <row r="90" spans="1:10">
      <c r="A90" s="1">
        <f t="shared" si="13"/>
        <v>14000407</v>
      </c>
      <c r="B90" s="1">
        <f t="shared" si="14"/>
        <v>14000407</v>
      </c>
      <c r="C90" s="1">
        <f t="shared" si="15"/>
        <v>140004</v>
      </c>
      <c r="D90" s="1">
        <v>7</v>
      </c>
      <c r="E90" s="1">
        <f>_xlfn.XLOOKUP(C90,[1]配置!$B$5:$B$1000,[1]配置!$N$5:$N$1000)</f>
        <v>2</v>
      </c>
      <c r="F90" s="1" t="str">
        <f>_xlfn.XLOOKUP(D90,消耗中转!$D$8:$D$33,消耗中转!$T$8:$T$33)</f>
        <v>[{"ItemId":70002,"Num":10}]</v>
      </c>
      <c r="G90" s="1" t="str" cm="1">
        <f t="array" ref="G90">IF(D90=0,"{}",_xlfn.XLOOKUP(D90,属性中转!$D$20:$D$44,_xlfn.XLOOKUP($E90,属性中转!$AG$18:$AX$18,属性中转!$AG$20:$AX$44)))</f>
        <v>{"HpRate":0.308,"AtkRate":0.1638,"PhysDefRate":0.126,"MagicDefRate":0.112,"OnHealInc":0.1734}</v>
      </c>
      <c r="H90" s="1" t="s">
        <v>28</v>
      </c>
      <c r="I90" s="1">
        <f t="shared" si="6"/>
        <v>2</v>
      </c>
      <c r="J90" s="1">
        <f t="shared" si="3"/>
        <v>2</v>
      </c>
    </row>
    <row r="91" spans="1:10">
      <c r="A91" s="1">
        <f t="shared" si="13"/>
        <v>14000408</v>
      </c>
      <c r="B91" s="1">
        <f t="shared" si="14"/>
        <v>14000408</v>
      </c>
      <c r="C91" s="1">
        <f t="shared" si="15"/>
        <v>140004</v>
      </c>
      <c r="D91" s="1">
        <v>8</v>
      </c>
      <c r="E91" s="1">
        <f>_xlfn.XLOOKUP(C91,[1]配置!$B$5:$B$1000,[1]配置!$N$5:$N$1000)</f>
        <v>2</v>
      </c>
      <c r="F91" s="1" t="str">
        <f>_xlfn.XLOOKUP(D91,消耗中转!$D$8:$D$33,消耗中转!$T$8:$T$33)</f>
        <v>[{"ItemId":70002,"Num":15}]</v>
      </c>
      <c r="G91" s="1" t="str" cm="1">
        <f t="array" ref="G91">IF(D91=0,"{}",_xlfn.XLOOKUP(D91,属性中转!$D$20:$D$44,_xlfn.XLOOKUP($E91,属性中转!$AG$18:$AX$18,属性中转!$AG$20:$AX$44)))</f>
        <v>{"HpRate":0.341,"AtkRate":0.1813,"PhysDefRate":0.1395,"MagicDefRate":0.124,"OnHealInc":0.1938}</v>
      </c>
      <c r="H91" s="1" t="s">
        <v>28</v>
      </c>
      <c r="I91" s="1">
        <f t="shared" si="6"/>
        <v>2</v>
      </c>
      <c r="J91" s="1">
        <f t="shared" si="3"/>
        <v>2</v>
      </c>
    </row>
    <row r="92" spans="1:10">
      <c r="A92" s="1">
        <f t="shared" si="13"/>
        <v>14000409</v>
      </c>
      <c r="B92" s="1">
        <f t="shared" si="14"/>
        <v>14000409</v>
      </c>
      <c r="C92" s="1">
        <f t="shared" si="15"/>
        <v>140004</v>
      </c>
      <c r="D92" s="1">
        <v>9</v>
      </c>
      <c r="E92" s="1">
        <f>_xlfn.XLOOKUP(C92,[1]配置!$B$5:$B$1000,[1]配置!$N$5:$N$1000)</f>
        <v>2</v>
      </c>
      <c r="F92" s="1" t="str">
        <f>_xlfn.XLOOKUP(D92,消耗中转!$D$8:$D$33,消耗中转!$T$8:$T$33)</f>
        <v>[{"ItemId":70002,"Num":20}]</v>
      </c>
      <c r="G92" s="1" t="str" cm="1">
        <f t="array" ref="G92">IF(D92=0,"{}",_xlfn.XLOOKUP(D92,属性中转!$D$20:$D$44,_xlfn.XLOOKUP($E92,属性中转!$AG$18:$AX$18,属性中转!$AG$20:$AX$44)))</f>
        <v>{"HpRate":0.374,"AtkRate":0.1989,"PhysDefRate":0.153,"MagicDefRate":0.136,"OnHealInc":0.1938}</v>
      </c>
      <c r="H92" s="1" t="s">
        <v>28</v>
      </c>
      <c r="I92" s="1">
        <f t="shared" si="6"/>
        <v>2</v>
      </c>
      <c r="J92" s="1">
        <f t="shared" si="3"/>
        <v>2</v>
      </c>
    </row>
    <row r="93" spans="1:10">
      <c r="A93" s="1">
        <f t="shared" si="13"/>
        <v>14000410</v>
      </c>
      <c r="B93" s="1">
        <f t="shared" si="14"/>
        <v>14000410</v>
      </c>
      <c r="C93" s="1">
        <f t="shared" si="15"/>
        <v>140004</v>
      </c>
      <c r="D93" s="1">
        <v>10</v>
      </c>
      <c r="E93" s="1">
        <f>_xlfn.XLOOKUP(C93,[1]配置!$B$5:$B$1000,[1]配置!$N$5:$N$1000)</f>
        <v>2</v>
      </c>
      <c r="F93" s="1" t="str">
        <f>_xlfn.XLOOKUP(D93,消耗中转!$D$8:$D$33,消耗中转!$T$8:$T$33)</f>
        <v>[{"ItemId":70002,"Num":25}]</v>
      </c>
      <c r="G93" s="1" t="str" cm="1">
        <f t="array" ref="G93">IF(D93=0,"{}",_xlfn.XLOOKUP(D93,属性中转!$D$20:$D$44,_xlfn.XLOOKUP($E93,属性中转!$AG$18:$AX$18,属性中转!$AG$20:$AX$44)))</f>
        <v>{"HpRate":0.407,"AtkRate":0.2164,"PhysDefRate":0.1665,"MagicDefRate":0.148,"OnHealInc":0.1938}</v>
      </c>
      <c r="H93" s="1" t="s">
        <v>28</v>
      </c>
      <c r="I93" s="1">
        <f t="shared" si="6"/>
        <v>3</v>
      </c>
      <c r="J93" s="1">
        <f t="shared" si="3"/>
        <v>3</v>
      </c>
    </row>
    <row r="94" spans="1:10">
      <c r="A94" s="1">
        <f t="shared" si="13"/>
        <v>14000411</v>
      </c>
      <c r="B94" s="1">
        <f t="shared" si="14"/>
        <v>14000411</v>
      </c>
      <c r="C94" s="1">
        <f t="shared" si="15"/>
        <v>140004</v>
      </c>
      <c r="D94" s="1">
        <v>11</v>
      </c>
      <c r="E94" s="1">
        <f>_xlfn.XLOOKUP(C94,[1]配置!$B$5:$B$1000,[1]配置!$N$5:$N$1000)</f>
        <v>2</v>
      </c>
      <c r="F94" s="1" t="str">
        <f>_xlfn.XLOOKUP(D94,消耗中转!$D$8:$D$33,消耗中转!$T$8:$T$33)</f>
        <v>[{"ItemId":70002,"Num":30}]</v>
      </c>
      <c r="G94" s="1" t="str" cm="1">
        <f t="array" ref="G94">IF(D94=0,"{}",_xlfn.XLOOKUP(D94,属性中转!$D$20:$D$44,_xlfn.XLOOKUP($E94,属性中转!$AG$18:$AX$18,属性中转!$AG$20:$AX$44)))</f>
        <v>{"HpRate":0.44,"AtkRate":0.234,"PhysDefRate":0.18,"MagicDefRate":0.16,"OnHealInc":0.1938}</v>
      </c>
      <c r="H94" s="1" t="s">
        <v>28</v>
      </c>
      <c r="I94" s="1">
        <f t="shared" si="6"/>
        <v>3</v>
      </c>
      <c r="J94" s="1">
        <f t="shared" si="3"/>
        <v>3</v>
      </c>
    </row>
    <row r="95" spans="1:10">
      <c r="A95" s="1">
        <f t="shared" si="13"/>
        <v>14000412</v>
      </c>
      <c r="B95" s="1">
        <f t="shared" si="14"/>
        <v>14000412</v>
      </c>
      <c r="C95" s="1">
        <f t="shared" si="15"/>
        <v>140004</v>
      </c>
      <c r="D95" s="1">
        <v>12</v>
      </c>
      <c r="E95" s="1">
        <f>_xlfn.XLOOKUP(C95,[1]配置!$B$5:$B$1000,[1]配置!$N$5:$N$1000)</f>
        <v>2</v>
      </c>
      <c r="F95" s="1" t="str">
        <f>_xlfn.XLOOKUP(D95,消耗中转!$D$8:$D$33,消耗中转!$T$8:$T$33)</f>
        <v>[{"ItemId":70002,"Num":35}]</v>
      </c>
      <c r="G95" s="1" t="str" cm="1">
        <f t="array" ref="G95">IF(D95=0,"{}",_xlfn.XLOOKUP(D95,属性中转!$D$20:$D$44,_xlfn.XLOOKUP($E95,属性中转!$AG$18:$AX$18,属性中转!$AG$20:$AX$44)))</f>
        <v>{"HpRate":0.473,"AtkRate":0.2515,"PhysDefRate":0.1935,"MagicDefRate":0.172,"OnHealInc":0.1938}</v>
      </c>
      <c r="H95" s="1" t="s">
        <v>28</v>
      </c>
      <c r="I95" s="1">
        <f t="shared" si="6"/>
        <v>3</v>
      </c>
      <c r="J95" s="1">
        <f t="shared" ref="J95:J158" si="16">J69</f>
        <v>3</v>
      </c>
    </row>
    <row r="96" spans="1:10">
      <c r="A96" s="1">
        <f t="shared" si="13"/>
        <v>14000413</v>
      </c>
      <c r="B96" s="1">
        <f t="shared" si="14"/>
        <v>14000413</v>
      </c>
      <c r="C96" s="1">
        <f t="shared" si="15"/>
        <v>140004</v>
      </c>
      <c r="D96" s="1">
        <v>13</v>
      </c>
      <c r="E96" s="1">
        <f>_xlfn.XLOOKUP(C96,[1]配置!$B$5:$B$1000,[1]配置!$N$5:$N$1000)</f>
        <v>2</v>
      </c>
      <c r="F96" s="1" t="str">
        <f>_xlfn.XLOOKUP(D96,消耗中转!$D$8:$D$33,消耗中转!$T$8:$T$33)</f>
        <v>[{"ItemId":70002,"Num":40}]</v>
      </c>
      <c r="G96" s="1" t="str" cm="1">
        <f t="array" ref="G96">IF(D96=0,"{}",_xlfn.XLOOKUP(D96,属性中转!$D$20:$D$44,_xlfn.XLOOKUP($E96,属性中转!$AG$18:$AX$18,属性中转!$AG$20:$AX$44)))</f>
        <v>{"HpRate":0.506,"AtkRate":0.2691,"PhysDefRate":0.207,"MagicDefRate":0.184,"OnHealInc":0.1938}</v>
      </c>
      <c r="H96" s="1" t="s">
        <v>28</v>
      </c>
      <c r="I96" s="1">
        <f t="shared" ref="I96:I159" si="17">I70</f>
        <v>3</v>
      </c>
      <c r="J96" s="1">
        <f t="shared" si="16"/>
        <v>3</v>
      </c>
    </row>
    <row r="97" spans="1:10">
      <c r="A97" s="1">
        <f t="shared" si="13"/>
        <v>14000414</v>
      </c>
      <c r="B97" s="1">
        <f t="shared" si="14"/>
        <v>14000414</v>
      </c>
      <c r="C97" s="1">
        <f t="shared" si="15"/>
        <v>140004</v>
      </c>
      <c r="D97" s="1">
        <v>14</v>
      </c>
      <c r="E97" s="1">
        <f>_xlfn.XLOOKUP(C97,[1]配置!$B$5:$B$1000,[1]配置!$N$5:$N$1000)</f>
        <v>2</v>
      </c>
      <c r="F97" s="1" t="str">
        <f>_xlfn.XLOOKUP(D97,消耗中转!$D$8:$D$33,消耗中转!$T$8:$T$33)</f>
        <v>[{"ItemId":70002,"Num":45}]</v>
      </c>
      <c r="G97" s="1" t="str" cm="1">
        <f t="array" ref="G97">IF(D97=0,"{}",_xlfn.XLOOKUP(D97,属性中转!$D$20:$D$44,_xlfn.XLOOKUP($E97,属性中转!$AG$18:$AX$18,属性中转!$AG$20:$AX$44)))</f>
        <v>{"HpRate":0.539,"AtkRate":0.2866,"PhysDefRate":0.2205,"MagicDefRate":0.196,"OnHealInc":0.1938}</v>
      </c>
      <c r="H97" s="1" t="s">
        <v>28</v>
      </c>
      <c r="I97" s="1">
        <f t="shared" si="17"/>
        <v>3</v>
      </c>
      <c r="J97" s="1">
        <f t="shared" si="16"/>
        <v>3</v>
      </c>
    </row>
    <row r="98" spans="1:10">
      <c r="A98" s="1">
        <f t="shared" si="13"/>
        <v>14000415</v>
      </c>
      <c r="B98" s="1">
        <f t="shared" si="14"/>
        <v>14000415</v>
      </c>
      <c r="C98" s="1">
        <f t="shared" si="15"/>
        <v>140004</v>
      </c>
      <c r="D98" s="1">
        <v>15</v>
      </c>
      <c r="E98" s="1">
        <f>_xlfn.XLOOKUP(C98,[1]配置!$B$5:$B$1000,[1]配置!$N$5:$N$1000)</f>
        <v>2</v>
      </c>
      <c r="F98" s="1" t="str">
        <f>_xlfn.XLOOKUP(D98,消耗中转!$D$8:$D$33,消耗中转!$T$8:$T$33)</f>
        <v>[{"ItemId":70002,"Num":50}]</v>
      </c>
      <c r="G98" s="1" t="str" cm="1">
        <f t="array" ref="G98">IF(D98=0,"{}",_xlfn.XLOOKUP(D98,属性中转!$D$20:$D$44,_xlfn.XLOOKUP($E98,属性中转!$AG$18:$AX$18,属性中转!$AG$20:$AX$44)))</f>
        <v>{"HpRate":0.572,"AtkRate":0.3042,"PhysDefRate":0.234,"MagicDefRate":0.208,"OnHealInc":0.1938}</v>
      </c>
      <c r="H98" s="1" t="s">
        <v>28</v>
      </c>
      <c r="I98" s="1">
        <f t="shared" si="17"/>
        <v>4</v>
      </c>
      <c r="J98" s="1">
        <f t="shared" si="16"/>
        <v>4</v>
      </c>
    </row>
    <row r="99" spans="1:10">
      <c r="A99" s="1">
        <f t="shared" si="13"/>
        <v>14000416</v>
      </c>
      <c r="B99" s="1">
        <f t="shared" si="14"/>
        <v>14000416</v>
      </c>
      <c r="C99" s="1">
        <f t="shared" si="15"/>
        <v>140004</v>
      </c>
      <c r="D99" s="1">
        <v>16</v>
      </c>
      <c r="E99" s="1">
        <f>_xlfn.XLOOKUP(C99,[1]配置!$B$5:$B$1000,[1]配置!$N$5:$N$1000)</f>
        <v>2</v>
      </c>
      <c r="F99" s="1" t="str">
        <f>_xlfn.XLOOKUP(D99,消耗中转!$D$8:$D$33,消耗中转!$T$8:$T$33)</f>
        <v>[{"ItemId":70003,"Num":25}]</v>
      </c>
      <c r="G99" s="1" t="str" cm="1">
        <f t="array" ref="G99">IF(D99=0,"{}",_xlfn.XLOOKUP(D99,属性中转!$D$20:$D$44,_xlfn.XLOOKUP($E99,属性中转!$AG$18:$AX$18,属性中转!$AG$20:$AX$44)))</f>
        <v>{"HpRate":0.605,"AtkRate":0.3217,"PhysDefRate":0.2475,"MagicDefRate":0.22,"OnHealInc":0.2142}</v>
      </c>
      <c r="H99" s="1" t="s">
        <v>28</v>
      </c>
      <c r="I99" s="1">
        <f t="shared" si="17"/>
        <v>4</v>
      </c>
      <c r="J99" s="1">
        <f t="shared" si="16"/>
        <v>4</v>
      </c>
    </row>
    <row r="100" spans="1:10">
      <c r="A100" s="1">
        <f t="shared" si="13"/>
        <v>14000417</v>
      </c>
      <c r="B100" s="1">
        <f t="shared" si="14"/>
        <v>14000417</v>
      </c>
      <c r="C100" s="1">
        <f t="shared" si="15"/>
        <v>140004</v>
      </c>
      <c r="D100" s="1">
        <v>17</v>
      </c>
      <c r="E100" s="1">
        <f>_xlfn.XLOOKUP(C100,[1]配置!$B$5:$B$1000,[1]配置!$N$5:$N$1000)</f>
        <v>2</v>
      </c>
      <c r="F100" s="1" t="str">
        <f>_xlfn.XLOOKUP(D100,消耗中转!$D$8:$D$33,消耗中转!$T$8:$T$33)</f>
        <v>[{"ItemId":70003,"Num":25}]</v>
      </c>
      <c r="G100" s="1" t="str" cm="1">
        <f t="array" ref="G100">IF(D100=0,"{}",_xlfn.XLOOKUP(D100,属性中转!$D$20:$D$44,_xlfn.XLOOKUP($E100,属性中转!$AG$18:$AX$18,属性中转!$AG$20:$AX$44)))</f>
        <v>{"HpRate":0.638,"AtkRate":0.3393,"PhysDefRate":0.261,"MagicDefRate":0.232,"OnHealInc":0.2346}</v>
      </c>
      <c r="H100" s="1" t="s">
        <v>28</v>
      </c>
      <c r="I100" s="1">
        <f t="shared" si="17"/>
        <v>4</v>
      </c>
      <c r="J100" s="1">
        <f t="shared" si="16"/>
        <v>4</v>
      </c>
    </row>
    <row r="101" spans="1:10">
      <c r="A101" s="1">
        <f t="shared" si="13"/>
        <v>14000418</v>
      </c>
      <c r="B101" s="1">
        <f t="shared" si="14"/>
        <v>14000418</v>
      </c>
      <c r="C101" s="1">
        <f t="shared" si="15"/>
        <v>140004</v>
      </c>
      <c r="D101" s="1">
        <v>18</v>
      </c>
      <c r="E101" s="1">
        <f>_xlfn.XLOOKUP(C101,[1]配置!$B$5:$B$1000,[1]配置!$N$5:$N$1000)</f>
        <v>2</v>
      </c>
      <c r="F101" s="1" t="str">
        <f>_xlfn.XLOOKUP(D101,消耗中转!$D$8:$D$33,消耗中转!$T$8:$T$33)</f>
        <v>[{"ItemId":70003,"Num":25}]</v>
      </c>
      <c r="G101" s="1" t="str" cm="1">
        <f t="array" ref="G101">IF(D101=0,"{}",_xlfn.XLOOKUP(D101,属性中转!$D$20:$D$44,_xlfn.XLOOKUP($E101,属性中转!$AG$18:$AX$18,属性中转!$AG$20:$AX$44)))</f>
        <v>{"HpRate":0.671,"AtkRate":0.3568,"PhysDefRate":0.2745,"MagicDefRate":0.244,"OnHealInc":0.255}</v>
      </c>
      <c r="H101" s="1" t="s">
        <v>28</v>
      </c>
      <c r="I101" s="1">
        <f t="shared" si="17"/>
        <v>4</v>
      </c>
      <c r="J101" s="1">
        <f t="shared" si="16"/>
        <v>4</v>
      </c>
    </row>
    <row r="102" spans="1:10">
      <c r="A102" s="1">
        <f t="shared" si="13"/>
        <v>14000419</v>
      </c>
      <c r="B102" s="1">
        <f t="shared" si="14"/>
        <v>14000419</v>
      </c>
      <c r="C102" s="1">
        <f t="shared" si="15"/>
        <v>140004</v>
      </c>
      <c r="D102" s="1">
        <v>19</v>
      </c>
      <c r="E102" s="1">
        <f>_xlfn.XLOOKUP(C102,[1]配置!$B$5:$B$1000,[1]配置!$N$5:$N$1000)</f>
        <v>2</v>
      </c>
      <c r="F102" s="1" t="str">
        <f>_xlfn.XLOOKUP(D102,消耗中转!$D$8:$D$33,消耗中转!$T$8:$T$33)</f>
        <v>[{"ItemId":70003,"Num":25}]</v>
      </c>
      <c r="G102" s="1" t="str" cm="1">
        <f t="array" ref="G102">IF(D102=0,"{}",_xlfn.XLOOKUP(D102,属性中转!$D$20:$D$44,_xlfn.XLOOKUP($E102,属性中转!$AG$18:$AX$18,属性中转!$AG$20:$AX$44)))</f>
        <v>{"HpRate":0.704,"AtkRate":0.3744,"PhysDefRate":0.288,"MagicDefRate":0.256,"OnHealInc":0.2754}</v>
      </c>
      <c r="H102" s="1" t="s">
        <v>28</v>
      </c>
      <c r="I102" s="1">
        <f t="shared" si="17"/>
        <v>4</v>
      </c>
      <c r="J102" s="1">
        <f t="shared" si="16"/>
        <v>4</v>
      </c>
    </row>
    <row r="103" spans="1:10">
      <c r="A103" s="1">
        <f t="shared" si="13"/>
        <v>14000420</v>
      </c>
      <c r="B103" s="1">
        <f t="shared" si="14"/>
        <v>14000420</v>
      </c>
      <c r="C103" s="1">
        <f t="shared" si="15"/>
        <v>140004</v>
      </c>
      <c r="D103" s="1">
        <v>20</v>
      </c>
      <c r="E103" s="1">
        <f>_xlfn.XLOOKUP(C103,[1]配置!$B$5:$B$1000,[1]配置!$N$5:$N$1000)</f>
        <v>2</v>
      </c>
      <c r="F103" s="1" t="str">
        <f>_xlfn.XLOOKUP(D103,消耗中转!$D$8:$D$33,消耗中转!$T$8:$T$33)</f>
        <v>[{"ItemId":70003,"Num":25}]</v>
      </c>
      <c r="G103" s="1" t="str" cm="1">
        <f t="array" ref="G103">IF(D103=0,"{}",_xlfn.XLOOKUP(D103,属性中转!$D$20:$D$44,_xlfn.XLOOKUP($E103,属性中转!$AG$18:$AX$18,属性中转!$AG$20:$AX$44)))</f>
        <v>{"HpRate":0.737,"AtkRate":0.3919,"PhysDefRate":0.3015,"MagicDefRate":0.268,"OnHealInc":0.2958}</v>
      </c>
      <c r="H103" s="1" t="s">
        <v>28</v>
      </c>
      <c r="I103" s="1">
        <f t="shared" si="17"/>
        <v>4</v>
      </c>
      <c r="J103" s="1">
        <f t="shared" si="16"/>
        <v>4</v>
      </c>
    </row>
    <row r="104" spans="1:10">
      <c r="A104" s="1">
        <f t="shared" si="13"/>
        <v>14000421</v>
      </c>
      <c r="B104" s="1">
        <f t="shared" si="14"/>
        <v>14000421</v>
      </c>
      <c r="C104" s="1">
        <f t="shared" si="15"/>
        <v>140004</v>
      </c>
      <c r="D104" s="1">
        <v>21</v>
      </c>
      <c r="E104" s="1">
        <f>_xlfn.XLOOKUP(C104,[1]配置!$B$5:$B$1000,[1]配置!$N$5:$N$1000)</f>
        <v>2</v>
      </c>
      <c r="F104" s="1" t="str">
        <f>_xlfn.XLOOKUP(D104,消耗中转!$D$8:$D$33,消耗中转!$T$8:$T$33)</f>
        <v>[{"ItemId":70003,"Num":50}]</v>
      </c>
      <c r="G104" s="1" t="str" cm="1">
        <f t="array" ref="G104">IF(D104=0,"{}",_xlfn.XLOOKUP(D104,属性中转!$D$20:$D$44,_xlfn.XLOOKUP($E104,属性中转!$AG$18:$AX$18,属性中转!$AG$20:$AX$44)))</f>
        <v>{"HpRate":0.77,"AtkRate":0.4095,"PhysDefRate":0.315,"MagicDefRate":0.28,"OnHealInc":0.3162}</v>
      </c>
      <c r="H104" s="1" t="s">
        <v>28</v>
      </c>
      <c r="I104" s="1">
        <f t="shared" si="17"/>
        <v>4</v>
      </c>
      <c r="J104" s="1">
        <f t="shared" si="16"/>
        <v>4</v>
      </c>
    </row>
    <row r="105" spans="1:10">
      <c r="A105" s="1">
        <f t="shared" si="13"/>
        <v>14000422</v>
      </c>
      <c r="B105" s="1">
        <f t="shared" si="14"/>
        <v>14000422</v>
      </c>
      <c r="C105" s="1">
        <f t="shared" si="15"/>
        <v>140004</v>
      </c>
      <c r="D105" s="1">
        <v>22</v>
      </c>
      <c r="E105" s="1">
        <f>_xlfn.XLOOKUP(C105,[1]配置!$B$5:$B$1000,[1]配置!$N$5:$N$1000)</f>
        <v>2</v>
      </c>
      <c r="F105" s="1" t="str">
        <f>_xlfn.XLOOKUP(D105,消耗中转!$D$8:$D$33,消耗中转!$T$8:$T$33)</f>
        <v>[{"ItemId":70003,"Num":75}]</v>
      </c>
      <c r="G105" s="1" t="str" cm="1">
        <f t="array" ref="G105">IF(D105=0,"{}",_xlfn.XLOOKUP(D105,属性中转!$D$20:$D$44,_xlfn.XLOOKUP($E105,属性中转!$AG$18:$AX$18,属性中转!$AG$20:$AX$44)))</f>
        <v>{"HpRate":0.803,"AtkRate":0.427,"PhysDefRate":0.3285,"MagicDefRate":0.292,"OnHealInc":0.3366}</v>
      </c>
      <c r="H105" s="1" t="s">
        <v>28</v>
      </c>
      <c r="I105" s="1">
        <f t="shared" si="17"/>
        <v>4</v>
      </c>
      <c r="J105" s="1">
        <f t="shared" si="16"/>
        <v>4</v>
      </c>
    </row>
    <row r="106" spans="1:10">
      <c r="A106" s="1">
        <f t="shared" si="13"/>
        <v>14000423</v>
      </c>
      <c r="B106" s="1">
        <f t="shared" si="14"/>
        <v>14000423</v>
      </c>
      <c r="C106" s="1">
        <f t="shared" si="15"/>
        <v>140004</v>
      </c>
      <c r="D106" s="1">
        <v>23</v>
      </c>
      <c r="E106" s="1">
        <f>_xlfn.XLOOKUP(C106,[1]配置!$B$5:$B$1000,[1]配置!$N$5:$N$1000)</f>
        <v>2</v>
      </c>
      <c r="F106" s="1" t="str">
        <f>_xlfn.XLOOKUP(D106,消耗中转!$D$8:$D$33,消耗中转!$T$8:$T$33)</f>
        <v>[{"ItemId":70003,"Num":100}]</v>
      </c>
      <c r="G106" s="1" t="str" cm="1">
        <f t="array" ref="G106">IF(D106=0,"{}",_xlfn.XLOOKUP(D106,属性中转!$D$20:$D$44,_xlfn.XLOOKUP($E106,属性中转!$AG$18:$AX$18,属性中转!$AG$20:$AX$44)))</f>
        <v>{"HpRate":0.836,"AtkRate":0.4446,"PhysDefRate":0.342,"MagicDefRate":0.304,"OnHealInc":0.357}</v>
      </c>
      <c r="H106" s="1" t="s">
        <v>28</v>
      </c>
      <c r="I106" s="1">
        <f t="shared" si="17"/>
        <v>4</v>
      </c>
      <c r="J106" s="1">
        <f t="shared" si="16"/>
        <v>4</v>
      </c>
    </row>
    <row r="107" spans="1:10">
      <c r="A107" s="1">
        <f t="shared" si="13"/>
        <v>14000424</v>
      </c>
      <c r="B107" s="1">
        <f t="shared" si="14"/>
        <v>14000424</v>
      </c>
      <c r="C107" s="1">
        <f t="shared" si="15"/>
        <v>140004</v>
      </c>
      <c r="D107" s="1">
        <v>24</v>
      </c>
      <c r="E107" s="1">
        <f>_xlfn.XLOOKUP(C107,[1]配置!$B$5:$B$1000,[1]配置!$N$5:$N$1000)</f>
        <v>2</v>
      </c>
      <c r="F107" s="1" t="str">
        <f>_xlfn.XLOOKUP(D107,消耗中转!$D$8:$D$33,消耗中转!$T$8:$T$33)</f>
        <v>[{"ItemId":70003,"Num":125}]</v>
      </c>
      <c r="G107" s="1" t="str" cm="1">
        <f t="array" ref="G107">IF(D107=0,"{}",_xlfn.XLOOKUP(D107,属性中转!$D$20:$D$44,_xlfn.XLOOKUP($E107,属性中转!$AG$18:$AX$18,属性中转!$AG$20:$AX$44)))</f>
        <v>{"HpRate":0.869,"AtkRate":0.4621,"PhysDefRate":0.3555,"MagicDefRate":0.316,"OnHealInc":0.3774}</v>
      </c>
      <c r="H107" s="1" t="s">
        <v>28</v>
      </c>
      <c r="I107" s="1">
        <f t="shared" si="17"/>
        <v>4</v>
      </c>
      <c r="J107" s="1">
        <f t="shared" si="16"/>
        <v>4</v>
      </c>
    </row>
    <row r="108" spans="1:10">
      <c r="A108" s="1">
        <f t="shared" si="13"/>
        <v>14000425</v>
      </c>
      <c r="B108" s="1">
        <f t="shared" si="14"/>
        <v>14000425</v>
      </c>
      <c r="C108" s="1">
        <f t="shared" si="15"/>
        <v>140004</v>
      </c>
      <c r="D108" s="1">
        <v>25</v>
      </c>
      <c r="E108" s="1">
        <f>_xlfn.XLOOKUP(C108,[1]配置!$B$5:$B$1000,[1]配置!$N$5:$N$1000)</f>
        <v>2</v>
      </c>
      <c r="F108" s="1" t="str">
        <f>_xlfn.XLOOKUP(D108,消耗中转!$D$8:$D$33,消耗中转!$T$8:$T$33)</f>
        <v>[{"ItemId":70003,"Num":150}]</v>
      </c>
      <c r="G108" s="1" t="str" cm="1">
        <f t="array" ref="G108">IF(D108=0,"{}",_xlfn.XLOOKUP(D108,属性中转!$D$20:$D$44,_xlfn.XLOOKUP($E108,属性中转!$AG$18:$AX$18,属性中转!$AG$20:$AX$44)))</f>
        <v>{"HpRate":0.902,"AtkRate":0.4797,"PhysDefRate":0.369,"MagicDefRate":0.328,"OnHealInc":0.3978}</v>
      </c>
      <c r="H108" s="1" t="s">
        <v>28</v>
      </c>
      <c r="I108" s="1">
        <f t="shared" si="17"/>
        <v>4</v>
      </c>
      <c r="J108" s="1">
        <f t="shared" si="16"/>
        <v>4</v>
      </c>
    </row>
    <row r="109" spans="1:10">
      <c r="A109" s="1">
        <f t="shared" si="13"/>
        <v>14010100</v>
      </c>
      <c r="B109" s="1">
        <f t="shared" si="14"/>
        <v>14010100</v>
      </c>
      <c r="C109" s="1">
        <v>140101</v>
      </c>
      <c r="D109" s="1">
        <v>0</v>
      </c>
      <c r="E109" s="1">
        <f>_xlfn.XLOOKUP(C109,[1]配置!$B$5:$B$1000,[1]配置!$N$5:$N$1000)</f>
        <v>2</v>
      </c>
      <c r="F109" s="1" t="str">
        <f>_xlfn.XLOOKUP(D109,消耗中转!$D$8:$D$33,消耗中转!$T$8:$T$33)</f>
        <v>[]</v>
      </c>
      <c r="G109" s="1" t="str" cm="1">
        <f t="array" ref="G109">IF(D109=0,"{}",_xlfn.XLOOKUP(D109,属性中转!$D$20:$D$44,_xlfn.XLOOKUP($E109,属性中转!$AG$18:$AX$18,属性中转!$AG$20:$AX$44)))</f>
        <v>{}</v>
      </c>
      <c r="H109" s="1" t="s">
        <v>28</v>
      </c>
      <c r="I109" s="1">
        <f t="shared" si="17"/>
        <v>0</v>
      </c>
      <c r="J109" s="1">
        <f t="shared" si="16"/>
        <v>0</v>
      </c>
    </row>
    <row r="110" spans="1:10">
      <c r="A110" s="1">
        <f t="shared" ref="A110:A135" si="18">B110</f>
        <v>14010101</v>
      </c>
      <c r="B110" s="1">
        <f t="shared" ref="B110:B135" si="19">C110*100+D110</f>
        <v>14010101</v>
      </c>
      <c r="C110" s="1">
        <f>C109</f>
        <v>140101</v>
      </c>
      <c r="D110" s="1">
        <v>1</v>
      </c>
      <c r="E110" s="1">
        <f>_xlfn.XLOOKUP(C110,[1]配置!$B$5:$B$1000,[1]配置!$N$5:$N$1000)</f>
        <v>2</v>
      </c>
      <c r="F110" s="1" t="str">
        <f>_xlfn.XLOOKUP(D110,消耗中转!$D$8:$D$33,消耗中转!$T$8:$T$33)</f>
        <v>[{"ItemId":70001,"Num":10}]</v>
      </c>
      <c r="G110" s="1" t="str" cm="1">
        <f t="array" ref="G110">IF(D110=0,"{}",_xlfn.XLOOKUP(D110,属性中转!$D$20:$D$44,_xlfn.XLOOKUP($E110,属性中转!$AG$18:$AX$18,属性中转!$AG$20:$AX$44)))</f>
        <v>{"HpRate":0.11,"AtkRate":0.0585,"PhysDefRate":0.045,"MagicDefRate":0.04,"OnHealInc":0.051}</v>
      </c>
      <c r="H110" s="1" t="s">
        <v>28</v>
      </c>
      <c r="I110" s="1">
        <f t="shared" si="17"/>
        <v>1</v>
      </c>
      <c r="J110" s="1">
        <f t="shared" si="16"/>
        <v>1</v>
      </c>
    </row>
    <row r="111" spans="1:10">
      <c r="A111" s="1">
        <f t="shared" si="18"/>
        <v>14010102</v>
      </c>
      <c r="B111" s="1">
        <f t="shared" si="19"/>
        <v>14010102</v>
      </c>
      <c r="C111" s="1">
        <f t="shared" ref="C111:C134" si="20">C110</f>
        <v>140101</v>
      </c>
      <c r="D111" s="1">
        <v>2</v>
      </c>
      <c r="E111" s="1">
        <f>_xlfn.XLOOKUP(C111,[1]配置!$B$5:$B$1000,[1]配置!$N$5:$N$1000)</f>
        <v>2</v>
      </c>
      <c r="F111" s="1" t="str">
        <f>_xlfn.XLOOKUP(D111,消耗中转!$D$8:$D$33,消耗中转!$T$8:$T$33)</f>
        <v>[{"ItemId":70001,"Num":20}]</v>
      </c>
      <c r="G111" s="1" t="str" cm="1">
        <f t="array" ref="G111">IF(D111=0,"{}",_xlfn.XLOOKUP(D111,属性中转!$D$20:$D$44,_xlfn.XLOOKUP($E111,属性中转!$AG$18:$AX$18,属性中转!$AG$20:$AX$44)))</f>
        <v>{"HpRate":0.143,"AtkRate":0.076,"PhysDefRate":0.0585,"MagicDefRate":0.052,"OnHealInc":0.0714}</v>
      </c>
      <c r="H111" s="1" t="s">
        <v>28</v>
      </c>
      <c r="I111" s="1">
        <f t="shared" si="17"/>
        <v>1</v>
      </c>
      <c r="J111" s="1">
        <f t="shared" si="16"/>
        <v>1</v>
      </c>
    </row>
    <row r="112" spans="1:10">
      <c r="A112" s="1">
        <f t="shared" si="18"/>
        <v>14010103</v>
      </c>
      <c r="B112" s="1">
        <f t="shared" si="19"/>
        <v>14010103</v>
      </c>
      <c r="C112" s="1">
        <f t="shared" si="20"/>
        <v>140101</v>
      </c>
      <c r="D112" s="1">
        <v>3</v>
      </c>
      <c r="E112" s="1">
        <f>_xlfn.XLOOKUP(C112,[1]配置!$B$5:$B$1000,[1]配置!$N$5:$N$1000)</f>
        <v>2</v>
      </c>
      <c r="F112" s="1" t="str">
        <f>_xlfn.XLOOKUP(D112,消耗中转!$D$8:$D$33,消耗中转!$T$8:$T$33)</f>
        <v>[{"ItemId":70001,"Num":30}]</v>
      </c>
      <c r="G112" s="1" t="str" cm="1">
        <f t="array" ref="G112">IF(D112=0,"{}",_xlfn.XLOOKUP(D112,属性中转!$D$20:$D$44,_xlfn.XLOOKUP($E112,属性中转!$AG$18:$AX$18,属性中转!$AG$20:$AX$44)))</f>
        <v>{"HpRate":0.176,"AtkRate":0.0936,"PhysDefRate":0.072,"MagicDefRate":0.064,"OnHealInc":0.0918}</v>
      </c>
      <c r="H112" s="1" t="s">
        <v>28</v>
      </c>
      <c r="I112" s="1">
        <f t="shared" si="17"/>
        <v>1</v>
      </c>
      <c r="J112" s="1">
        <f t="shared" si="16"/>
        <v>1</v>
      </c>
    </row>
    <row r="113" spans="1:10">
      <c r="A113" s="1">
        <f t="shared" si="18"/>
        <v>14010104</v>
      </c>
      <c r="B113" s="1">
        <f t="shared" si="19"/>
        <v>14010104</v>
      </c>
      <c r="C113" s="1">
        <f t="shared" si="20"/>
        <v>140101</v>
      </c>
      <c r="D113" s="1">
        <v>4</v>
      </c>
      <c r="E113" s="1">
        <f>_xlfn.XLOOKUP(C113,[1]配置!$B$5:$B$1000,[1]配置!$N$5:$N$1000)</f>
        <v>2</v>
      </c>
      <c r="F113" s="1" t="str">
        <f>_xlfn.XLOOKUP(D113,消耗中转!$D$8:$D$33,消耗中转!$T$8:$T$33)</f>
        <v>[{"ItemId":70001,"Num":40}]</v>
      </c>
      <c r="G113" s="1" t="str" cm="1">
        <f t="array" ref="G113">IF(D113=0,"{}",_xlfn.XLOOKUP(D113,属性中转!$D$20:$D$44,_xlfn.XLOOKUP($E113,属性中转!$AG$18:$AX$18,属性中转!$AG$20:$AX$44)))</f>
        <v>{"HpRate":0.209,"AtkRate":0.1111,"PhysDefRate":0.0855,"MagicDefRate":0.076,"OnHealInc":0.1122}</v>
      </c>
      <c r="H113" s="1" t="s">
        <v>28</v>
      </c>
      <c r="I113" s="1">
        <f t="shared" si="17"/>
        <v>1</v>
      </c>
      <c r="J113" s="1">
        <f t="shared" si="16"/>
        <v>1</v>
      </c>
    </row>
    <row r="114" spans="1:10">
      <c r="A114" s="1">
        <f t="shared" si="18"/>
        <v>14010105</v>
      </c>
      <c r="B114" s="1">
        <f t="shared" si="19"/>
        <v>14010105</v>
      </c>
      <c r="C114" s="1">
        <f t="shared" si="20"/>
        <v>140101</v>
      </c>
      <c r="D114" s="1">
        <v>5</v>
      </c>
      <c r="E114" s="1">
        <f>_xlfn.XLOOKUP(C114,[1]配置!$B$5:$B$1000,[1]配置!$N$5:$N$1000)</f>
        <v>2</v>
      </c>
      <c r="F114" s="1" t="str">
        <f>_xlfn.XLOOKUP(D114,消耗中转!$D$8:$D$33,消耗中转!$T$8:$T$33)</f>
        <v>[{"ItemId":70001,"Num":50}]</v>
      </c>
      <c r="G114" s="1" t="str" cm="1">
        <f t="array" ref="G114">IF(D114=0,"{}",_xlfn.XLOOKUP(D114,属性中转!$D$20:$D$44,_xlfn.XLOOKUP($E114,属性中转!$AG$18:$AX$18,属性中转!$AG$20:$AX$44)))</f>
        <v>{"HpRate":0.242,"AtkRate":0.1287,"PhysDefRate":0.099,"MagicDefRate":0.088,"OnHealInc":0.1326}</v>
      </c>
      <c r="H114" s="1" t="s">
        <v>28</v>
      </c>
      <c r="I114" s="1">
        <f t="shared" si="17"/>
        <v>2</v>
      </c>
      <c r="J114" s="1">
        <f t="shared" si="16"/>
        <v>2</v>
      </c>
    </row>
    <row r="115" spans="1:10">
      <c r="A115" s="1">
        <f t="shared" si="18"/>
        <v>14010106</v>
      </c>
      <c r="B115" s="1">
        <f t="shared" si="19"/>
        <v>14010106</v>
      </c>
      <c r="C115" s="1">
        <f t="shared" si="20"/>
        <v>140101</v>
      </c>
      <c r="D115" s="1">
        <v>6</v>
      </c>
      <c r="E115" s="1">
        <f>_xlfn.XLOOKUP(C115,[1]配置!$B$5:$B$1000,[1]配置!$N$5:$N$1000)</f>
        <v>2</v>
      </c>
      <c r="F115" s="1" t="str">
        <f>_xlfn.XLOOKUP(D115,消耗中转!$D$8:$D$33,消耗中转!$T$8:$T$33)</f>
        <v>[{"ItemId":70002,"Num":5}]</v>
      </c>
      <c r="G115" s="1" t="str" cm="1">
        <f t="array" ref="G115">IF(D115=0,"{}",_xlfn.XLOOKUP(D115,属性中转!$D$20:$D$44,_xlfn.XLOOKUP($E115,属性中转!$AG$18:$AX$18,属性中转!$AG$20:$AX$44)))</f>
        <v>{"HpRate":0.275,"AtkRate":0.1462,"PhysDefRate":0.1125,"MagicDefRate":0.1,"OnHealInc":0.153}</v>
      </c>
      <c r="H115" s="1" t="s">
        <v>28</v>
      </c>
      <c r="I115" s="1">
        <f t="shared" si="17"/>
        <v>2</v>
      </c>
      <c r="J115" s="1">
        <f t="shared" si="16"/>
        <v>2</v>
      </c>
    </row>
    <row r="116" spans="1:10">
      <c r="A116" s="1">
        <f t="shared" si="18"/>
        <v>14010107</v>
      </c>
      <c r="B116" s="1">
        <f t="shared" si="19"/>
        <v>14010107</v>
      </c>
      <c r="C116" s="1">
        <f t="shared" si="20"/>
        <v>140101</v>
      </c>
      <c r="D116" s="1">
        <v>7</v>
      </c>
      <c r="E116" s="1">
        <f>_xlfn.XLOOKUP(C116,[1]配置!$B$5:$B$1000,[1]配置!$N$5:$N$1000)</f>
        <v>2</v>
      </c>
      <c r="F116" s="1" t="str">
        <f>_xlfn.XLOOKUP(D116,消耗中转!$D$8:$D$33,消耗中转!$T$8:$T$33)</f>
        <v>[{"ItemId":70002,"Num":10}]</v>
      </c>
      <c r="G116" s="1" t="str" cm="1">
        <f t="array" ref="G116">IF(D116=0,"{}",_xlfn.XLOOKUP(D116,属性中转!$D$20:$D$44,_xlfn.XLOOKUP($E116,属性中转!$AG$18:$AX$18,属性中转!$AG$20:$AX$44)))</f>
        <v>{"HpRate":0.308,"AtkRate":0.1638,"PhysDefRate":0.126,"MagicDefRate":0.112,"OnHealInc":0.1734}</v>
      </c>
      <c r="H116" s="1" t="s">
        <v>28</v>
      </c>
      <c r="I116" s="1">
        <f t="shared" si="17"/>
        <v>2</v>
      </c>
      <c r="J116" s="1">
        <f t="shared" si="16"/>
        <v>2</v>
      </c>
    </row>
    <row r="117" spans="1:10">
      <c r="A117" s="1">
        <f t="shared" si="18"/>
        <v>14010108</v>
      </c>
      <c r="B117" s="1">
        <f t="shared" si="19"/>
        <v>14010108</v>
      </c>
      <c r="C117" s="1">
        <f t="shared" si="20"/>
        <v>140101</v>
      </c>
      <c r="D117" s="1">
        <v>8</v>
      </c>
      <c r="E117" s="1">
        <f>_xlfn.XLOOKUP(C117,[1]配置!$B$5:$B$1000,[1]配置!$N$5:$N$1000)</f>
        <v>2</v>
      </c>
      <c r="F117" s="1" t="str">
        <f>_xlfn.XLOOKUP(D117,消耗中转!$D$8:$D$33,消耗中转!$T$8:$T$33)</f>
        <v>[{"ItemId":70002,"Num":15}]</v>
      </c>
      <c r="G117" s="1" t="str" cm="1">
        <f t="array" ref="G117">IF(D117=0,"{}",_xlfn.XLOOKUP(D117,属性中转!$D$20:$D$44,_xlfn.XLOOKUP($E117,属性中转!$AG$18:$AX$18,属性中转!$AG$20:$AX$44)))</f>
        <v>{"HpRate":0.341,"AtkRate":0.1813,"PhysDefRate":0.1395,"MagicDefRate":0.124,"OnHealInc":0.1938}</v>
      </c>
      <c r="H117" s="1" t="s">
        <v>28</v>
      </c>
      <c r="I117" s="1">
        <f t="shared" si="17"/>
        <v>2</v>
      </c>
      <c r="J117" s="1">
        <f t="shared" si="16"/>
        <v>2</v>
      </c>
    </row>
    <row r="118" spans="1:10">
      <c r="A118" s="1">
        <f t="shared" si="18"/>
        <v>14010109</v>
      </c>
      <c r="B118" s="1">
        <f t="shared" si="19"/>
        <v>14010109</v>
      </c>
      <c r="C118" s="1">
        <f t="shared" si="20"/>
        <v>140101</v>
      </c>
      <c r="D118" s="1">
        <v>9</v>
      </c>
      <c r="E118" s="1">
        <f>_xlfn.XLOOKUP(C118,[1]配置!$B$5:$B$1000,[1]配置!$N$5:$N$1000)</f>
        <v>2</v>
      </c>
      <c r="F118" s="1" t="str">
        <f>_xlfn.XLOOKUP(D118,消耗中转!$D$8:$D$33,消耗中转!$T$8:$T$33)</f>
        <v>[{"ItemId":70002,"Num":20}]</v>
      </c>
      <c r="G118" s="1" t="str" cm="1">
        <f t="array" ref="G118">IF(D118=0,"{}",_xlfn.XLOOKUP(D118,属性中转!$D$20:$D$44,_xlfn.XLOOKUP($E118,属性中转!$AG$18:$AX$18,属性中转!$AG$20:$AX$44)))</f>
        <v>{"HpRate":0.374,"AtkRate":0.1989,"PhysDefRate":0.153,"MagicDefRate":0.136,"OnHealInc":0.1938}</v>
      </c>
      <c r="H118" s="1" t="s">
        <v>28</v>
      </c>
      <c r="I118" s="1">
        <f t="shared" si="17"/>
        <v>2</v>
      </c>
      <c r="J118" s="1">
        <f t="shared" si="16"/>
        <v>2</v>
      </c>
    </row>
    <row r="119" spans="1:10">
      <c r="A119" s="1">
        <f t="shared" si="18"/>
        <v>14010110</v>
      </c>
      <c r="B119" s="1">
        <f t="shared" si="19"/>
        <v>14010110</v>
      </c>
      <c r="C119" s="1">
        <f t="shared" si="20"/>
        <v>140101</v>
      </c>
      <c r="D119" s="1">
        <v>10</v>
      </c>
      <c r="E119" s="1">
        <f>_xlfn.XLOOKUP(C119,[1]配置!$B$5:$B$1000,[1]配置!$N$5:$N$1000)</f>
        <v>2</v>
      </c>
      <c r="F119" s="1" t="str">
        <f>_xlfn.XLOOKUP(D119,消耗中转!$D$8:$D$33,消耗中转!$T$8:$T$33)</f>
        <v>[{"ItemId":70002,"Num":25}]</v>
      </c>
      <c r="G119" s="1" t="str" cm="1">
        <f t="array" ref="G119">IF(D119=0,"{}",_xlfn.XLOOKUP(D119,属性中转!$D$20:$D$44,_xlfn.XLOOKUP($E119,属性中转!$AG$18:$AX$18,属性中转!$AG$20:$AX$44)))</f>
        <v>{"HpRate":0.407,"AtkRate":0.2164,"PhysDefRate":0.1665,"MagicDefRate":0.148,"OnHealInc":0.1938}</v>
      </c>
      <c r="H119" s="1" t="s">
        <v>28</v>
      </c>
      <c r="I119" s="1">
        <f t="shared" si="17"/>
        <v>3</v>
      </c>
      <c r="J119" s="1">
        <f t="shared" si="16"/>
        <v>3</v>
      </c>
    </row>
    <row r="120" spans="1:10">
      <c r="A120" s="1">
        <f t="shared" si="18"/>
        <v>14010111</v>
      </c>
      <c r="B120" s="1">
        <f t="shared" si="19"/>
        <v>14010111</v>
      </c>
      <c r="C120" s="1">
        <f t="shared" si="20"/>
        <v>140101</v>
      </c>
      <c r="D120" s="1">
        <v>11</v>
      </c>
      <c r="E120" s="1">
        <f>_xlfn.XLOOKUP(C120,[1]配置!$B$5:$B$1000,[1]配置!$N$5:$N$1000)</f>
        <v>2</v>
      </c>
      <c r="F120" s="1" t="str">
        <f>_xlfn.XLOOKUP(D120,消耗中转!$D$8:$D$33,消耗中转!$T$8:$T$33)</f>
        <v>[{"ItemId":70002,"Num":30}]</v>
      </c>
      <c r="G120" s="1" t="str" cm="1">
        <f t="array" ref="G120">IF(D120=0,"{}",_xlfn.XLOOKUP(D120,属性中转!$D$20:$D$44,_xlfn.XLOOKUP($E120,属性中转!$AG$18:$AX$18,属性中转!$AG$20:$AX$44)))</f>
        <v>{"HpRate":0.44,"AtkRate":0.234,"PhysDefRate":0.18,"MagicDefRate":0.16,"OnHealInc":0.1938}</v>
      </c>
      <c r="H120" s="1" t="s">
        <v>28</v>
      </c>
      <c r="I120" s="1">
        <f t="shared" si="17"/>
        <v>3</v>
      </c>
      <c r="J120" s="1">
        <f t="shared" si="16"/>
        <v>3</v>
      </c>
    </row>
    <row r="121" spans="1:10">
      <c r="A121" s="1">
        <f t="shared" si="18"/>
        <v>14010112</v>
      </c>
      <c r="B121" s="1">
        <f t="shared" si="19"/>
        <v>14010112</v>
      </c>
      <c r="C121" s="1">
        <f t="shared" si="20"/>
        <v>140101</v>
      </c>
      <c r="D121" s="1">
        <v>12</v>
      </c>
      <c r="E121" s="1">
        <f>_xlfn.XLOOKUP(C121,[1]配置!$B$5:$B$1000,[1]配置!$N$5:$N$1000)</f>
        <v>2</v>
      </c>
      <c r="F121" s="1" t="str">
        <f>_xlfn.XLOOKUP(D121,消耗中转!$D$8:$D$33,消耗中转!$T$8:$T$33)</f>
        <v>[{"ItemId":70002,"Num":35}]</v>
      </c>
      <c r="G121" s="1" t="str" cm="1">
        <f t="array" ref="G121">IF(D121=0,"{}",_xlfn.XLOOKUP(D121,属性中转!$D$20:$D$44,_xlfn.XLOOKUP($E121,属性中转!$AG$18:$AX$18,属性中转!$AG$20:$AX$44)))</f>
        <v>{"HpRate":0.473,"AtkRate":0.2515,"PhysDefRate":0.1935,"MagicDefRate":0.172,"OnHealInc":0.1938}</v>
      </c>
      <c r="H121" s="1" t="s">
        <v>28</v>
      </c>
      <c r="I121" s="1">
        <f t="shared" si="17"/>
        <v>3</v>
      </c>
      <c r="J121" s="1">
        <f t="shared" si="16"/>
        <v>3</v>
      </c>
    </row>
    <row r="122" spans="1:10">
      <c r="A122" s="1">
        <f t="shared" si="18"/>
        <v>14010113</v>
      </c>
      <c r="B122" s="1">
        <f t="shared" si="19"/>
        <v>14010113</v>
      </c>
      <c r="C122" s="1">
        <f t="shared" si="20"/>
        <v>140101</v>
      </c>
      <c r="D122" s="1">
        <v>13</v>
      </c>
      <c r="E122" s="1">
        <f>_xlfn.XLOOKUP(C122,[1]配置!$B$5:$B$1000,[1]配置!$N$5:$N$1000)</f>
        <v>2</v>
      </c>
      <c r="F122" s="1" t="str">
        <f>_xlfn.XLOOKUP(D122,消耗中转!$D$8:$D$33,消耗中转!$T$8:$T$33)</f>
        <v>[{"ItemId":70002,"Num":40}]</v>
      </c>
      <c r="G122" s="1" t="str" cm="1">
        <f t="array" ref="G122">IF(D122=0,"{}",_xlfn.XLOOKUP(D122,属性中转!$D$20:$D$44,_xlfn.XLOOKUP($E122,属性中转!$AG$18:$AX$18,属性中转!$AG$20:$AX$44)))</f>
        <v>{"HpRate":0.506,"AtkRate":0.2691,"PhysDefRate":0.207,"MagicDefRate":0.184,"OnHealInc":0.1938}</v>
      </c>
      <c r="H122" s="1" t="s">
        <v>28</v>
      </c>
      <c r="I122" s="1">
        <f t="shared" si="17"/>
        <v>3</v>
      </c>
      <c r="J122" s="1">
        <f t="shared" si="16"/>
        <v>3</v>
      </c>
    </row>
    <row r="123" spans="1:10">
      <c r="A123" s="1">
        <f t="shared" si="18"/>
        <v>14010114</v>
      </c>
      <c r="B123" s="1">
        <f t="shared" si="19"/>
        <v>14010114</v>
      </c>
      <c r="C123" s="1">
        <f t="shared" si="20"/>
        <v>140101</v>
      </c>
      <c r="D123" s="1">
        <v>14</v>
      </c>
      <c r="E123" s="1">
        <f>_xlfn.XLOOKUP(C123,[1]配置!$B$5:$B$1000,[1]配置!$N$5:$N$1000)</f>
        <v>2</v>
      </c>
      <c r="F123" s="1" t="str">
        <f>_xlfn.XLOOKUP(D123,消耗中转!$D$8:$D$33,消耗中转!$T$8:$T$33)</f>
        <v>[{"ItemId":70002,"Num":45}]</v>
      </c>
      <c r="G123" s="1" t="str" cm="1">
        <f t="array" ref="G123">IF(D123=0,"{}",_xlfn.XLOOKUP(D123,属性中转!$D$20:$D$44,_xlfn.XLOOKUP($E123,属性中转!$AG$18:$AX$18,属性中转!$AG$20:$AX$44)))</f>
        <v>{"HpRate":0.539,"AtkRate":0.2866,"PhysDefRate":0.2205,"MagicDefRate":0.196,"OnHealInc":0.1938}</v>
      </c>
      <c r="H123" s="1" t="s">
        <v>28</v>
      </c>
      <c r="I123" s="1">
        <f t="shared" si="17"/>
        <v>3</v>
      </c>
      <c r="J123" s="1">
        <f t="shared" si="16"/>
        <v>3</v>
      </c>
    </row>
    <row r="124" spans="1:10">
      <c r="A124" s="1">
        <f t="shared" si="18"/>
        <v>14010115</v>
      </c>
      <c r="B124" s="1">
        <f t="shared" si="19"/>
        <v>14010115</v>
      </c>
      <c r="C124" s="1">
        <f t="shared" si="20"/>
        <v>140101</v>
      </c>
      <c r="D124" s="1">
        <v>15</v>
      </c>
      <c r="E124" s="1">
        <f>_xlfn.XLOOKUP(C124,[1]配置!$B$5:$B$1000,[1]配置!$N$5:$N$1000)</f>
        <v>2</v>
      </c>
      <c r="F124" s="1" t="str">
        <f>_xlfn.XLOOKUP(D124,消耗中转!$D$8:$D$33,消耗中转!$T$8:$T$33)</f>
        <v>[{"ItemId":70002,"Num":50}]</v>
      </c>
      <c r="G124" s="1" t="str" cm="1">
        <f t="array" ref="G124">IF(D124=0,"{}",_xlfn.XLOOKUP(D124,属性中转!$D$20:$D$44,_xlfn.XLOOKUP($E124,属性中转!$AG$18:$AX$18,属性中转!$AG$20:$AX$44)))</f>
        <v>{"HpRate":0.572,"AtkRate":0.3042,"PhysDefRate":0.234,"MagicDefRate":0.208,"OnHealInc":0.1938}</v>
      </c>
      <c r="H124" s="1" t="s">
        <v>28</v>
      </c>
      <c r="I124" s="1">
        <f t="shared" si="17"/>
        <v>4</v>
      </c>
      <c r="J124" s="1">
        <f t="shared" si="16"/>
        <v>4</v>
      </c>
    </row>
    <row r="125" spans="1:10">
      <c r="A125" s="1">
        <f t="shared" si="18"/>
        <v>14010116</v>
      </c>
      <c r="B125" s="1">
        <f t="shared" si="19"/>
        <v>14010116</v>
      </c>
      <c r="C125" s="1">
        <f t="shared" si="20"/>
        <v>140101</v>
      </c>
      <c r="D125" s="1">
        <v>16</v>
      </c>
      <c r="E125" s="1">
        <f>_xlfn.XLOOKUP(C125,[1]配置!$B$5:$B$1000,[1]配置!$N$5:$N$1000)</f>
        <v>2</v>
      </c>
      <c r="F125" s="1" t="str">
        <f>_xlfn.XLOOKUP(D125,消耗中转!$D$8:$D$33,消耗中转!$T$8:$T$33)</f>
        <v>[{"ItemId":70003,"Num":25}]</v>
      </c>
      <c r="G125" s="1" t="str" cm="1">
        <f t="array" ref="G125">IF(D125=0,"{}",_xlfn.XLOOKUP(D125,属性中转!$D$20:$D$44,_xlfn.XLOOKUP($E125,属性中转!$AG$18:$AX$18,属性中转!$AG$20:$AX$44)))</f>
        <v>{"HpRate":0.605,"AtkRate":0.3217,"PhysDefRate":0.2475,"MagicDefRate":0.22,"OnHealInc":0.2142}</v>
      </c>
      <c r="H125" s="1" t="s">
        <v>28</v>
      </c>
      <c r="I125" s="1">
        <f t="shared" si="17"/>
        <v>4</v>
      </c>
      <c r="J125" s="1">
        <f t="shared" si="16"/>
        <v>4</v>
      </c>
    </row>
    <row r="126" spans="1:10">
      <c r="A126" s="1">
        <f t="shared" si="18"/>
        <v>14010117</v>
      </c>
      <c r="B126" s="1">
        <f t="shared" si="19"/>
        <v>14010117</v>
      </c>
      <c r="C126" s="1">
        <f t="shared" si="20"/>
        <v>140101</v>
      </c>
      <c r="D126" s="1">
        <v>17</v>
      </c>
      <c r="E126" s="1">
        <f>_xlfn.XLOOKUP(C126,[1]配置!$B$5:$B$1000,[1]配置!$N$5:$N$1000)</f>
        <v>2</v>
      </c>
      <c r="F126" s="1" t="str">
        <f>_xlfn.XLOOKUP(D126,消耗中转!$D$8:$D$33,消耗中转!$T$8:$T$33)</f>
        <v>[{"ItemId":70003,"Num":25}]</v>
      </c>
      <c r="G126" s="1" t="str" cm="1">
        <f t="array" ref="G126">IF(D126=0,"{}",_xlfn.XLOOKUP(D126,属性中转!$D$20:$D$44,_xlfn.XLOOKUP($E126,属性中转!$AG$18:$AX$18,属性中转!$AG$20:$AX$44)))</f>
        <v>{"HpRate":0.638,"AtkRate":0.3393,"PhysDefRate":0.261,"MagicDefRate":0.232,"OnHealInc":0.2346}</v>
      </c>
      <c r="H126" s="1" t="s">
        <v>28</v>
      </c>
      <c r="I126" s="1">
        <f t="shared" si="17"/>
        <v>4</v>
      </c>
      <c r="J126" s="1">
        <f t="shared" si="16"/>
        <v>4</v>
      </c>
    </row>
    <row r="127" spans="1:10">
      <c r="A127" s="1">
        <f t="shared" si="18"/>
        <v>14010118</v>
      </c>
      <c r="B127" s="1">
        <f t="shared" si="19"/>
        <v>14010118</v>
      </c>
      <c r="C127" s="1">
        <f t="shared" si="20"/>
        <v>140101</v>
      </c>
      <c r="D127" s="1">
        <v>18</v>
      </c>
      <c r="E127" s="1">
        <f>_xlfn.XLOOKUP(C127,[1]配置!$B$5:$B$1000,[1]配置!$N$5:$N$1000)</f>
        <v>2</v>
      </c>
      <c r="F127" s="1" t="str">
        <f>_xlfn.XLOOKUP(D127,消耗中转!$D$8:$D$33,消耗中转!$T$8:$T$33)</f>
        <v>[{"ItemId":70003,"Num":25}]</v>
      </c>
      <c r="G127" s="1" t="str" cm="1">
        <f t="array" ref="G127">IF(D127=0,"{}",_xlfn.XLOOKUP(D127,属性中转!$D$20:$D$44,_xlfn.XLOOKUP($E127,属性中转!$AG$18:$AX$18,属性中转!$AG$20:$AX$44)))</f>
        <v>{"HpRate":0.671,"AtkRate":0.3568,"PhysDefRate":0.2745,"MagicDefRate":0.244,"OnHealInc":0.255}</v>
      </c>
      <c r="H127" s="1" t="s">
        <v>28</v>
      </c>
      <c r="I127" s="1">
        <f t="shared" si="17"/>
        <v>4</v>
      </c>
      <c r="J127" s="1">
        <f t="shared" si="16"/>
        <v>4</v>
      </c>
    </row>
    <row r="128" spans="1:10">
      <c r="A128" s="1">
        <f t="shared" si="18"/>
        <v>14010119</v>
      </c>
      <c r="B128" s="1">
        <f t="shared" si="19"/>
        <v>14010119</v>
      </c>
      <c r="C128" s="1">
        <f t="shared" si="20"/>
        <v>140101</v>
      </c>
      <c r="D128" s="1">
        <v>19</v>
      </c>
      <c r="E128" s="1">
        <f>_xlfn.XLOOKUP(C128,[1]配置!$B$5:$B$1000,[1]配置!$N$5:$N$1000)</f>
        <v>2</v>
      </c>
      <c r="F128" s="1" t="str">
        <f>_xlfn.XLOOKUP(D128,消耗中转!$D$8:$D$33,消耗中转!$T$8:$T$33)</f>
        <v>[{"ItemId":70003,"Num":25}]</v>
      </c>
      <c r="G128" s="1" t="str" cm="1">
        <f t="array" ref="G128">IF(D128=0,"{}",_xlfn.XLOOKUP(D128,属性中转!$D$20:$D$44,_xlfn.XLOOKUP($E128,属性中转!$AG$18:$AX$18,属性中转!$AG$20:$AX$44)))</f>
        <v>{"HpRate":0.704,"AtkRate":0.3744,"PhysDefRate":0.288,"MagicDefRate":0.256,"OnHealInc":0.2754}</v>
      </c>
      <c r="H128" s="1" t="s">
        <v>28</v>
      </c>
      <c r="I128" s="1">
        <f t="shared" si="17"/>
        <v>4</v>
      </c>
      <c r="J128" s="1">
        <f t="shared" si="16"/>
        <v>4</v>
      </c>
    </row>
    <row r="129" spans="1:10">
      <c r="A129" s="1">
        <f t="shared" si="18"/>
        <v>14010120</v>
      </c>
      <c r="B129" s="1">
        <f t="shared" si="19"/>
        <v>14010120</v>
      </c>
      <c r="C129" s="1">
        <f t="shared" si="20"/>
        <v>140101</v>
      </c>
      <c r="D129" s="1">
        <v>20</v>
      </c>
      <c r="E129" s="1">
        <f>_xlfn.XLOOKUP(C129,[1]配置!$B$5:$B$1000,[1]配置!$N$5:$N$1000)</f>
        <v>2</v>
      </c>
      <c r="F129" s="1" t="str">
        <f>_xlfn.XLOOKUP(D129,消耗中转!$D$8:$D$33,消耗中转!$T$8:$T$33)</f>
        <v>[{"ItemId":70003,"Num":25}]</v>
      </c>
      <c r="G129" s="1" t="str" cm="1">
        <f t="array" ref="G129">IF(D129=0,"{}",_xlfn.XLOOKUP(D129,属性中转!$D$20:$D$44,_xlfn.XLOOKUP($E129,属性中转!$AG$18:$AX$18,属性中转!$AG$20:$AX$44)))</f>
        <v>{"HpRate":0.737,"AtkRate":0.3919,"PhysDefRate":0.3015,"MagicDefRate":0.268,"OnHealInc":0.2958}</v>
      </c>
      <c r="H129" s="1" t="s">
        <v>28</v>
      </c>
      <c r="I129" s="1">
        <f t="shared" si="17"/>
        <v>4</v>
      </c>
      <c r="J129" s="1">
        <f t="shared" si="16"/>
        <v>4</v>
      </c>
    </row>
    <row r="130" spans="1:10">
      <c r="A130" s="1">
        <f t="shared" si="18"/>
        <v>14010121</v>
      </c>
      <c r="B130" s="1">
        <f t="shared" si="19"/>
        <v>14010121</v>
      </c>
      <c r="C130" s="1">
        <f t="shared" si="20"/>
        <v>140101</v>
      </c>
      <c r="D130" s="1">
        <v>21</v>
      </c>
      <c r="E130" s="1">
        <f>_xlfn.XLOOKUP(C130,[1]配置!$B$5:$B$1000,[1]配置!$N$5:$N$1000)</f>
        <v>2</v>
      </c>
      <c r="F130" s="1" t="str">
        <f>_xlfn.XLOOKUP(D130,消耗中转!$D$8:$D$33,消耗中转!$T$8:$T$33)</f>
        <v>[{"ItemId":70003,"Num":50}]</v>
      </c>
      <c r="G130" s="1" t="str" cm="1">
        <f t="array" ref="G130">IF(D130=0,"{}",_xlfn.XLOOKUP(D130,属性中转!$D$20:$D$44,_xlfn.XLOOKUP($E130,属性中转!$AG$18:$AX$18,属性中转!$AG$20:$AX$44)))</f>
        <v>{"HpRate":0.77,"AtkRate":0.4095,"PhysDefRate":0.315,"MagicDefRate":0.28,"OnHealInc":0.3162}</v>
      </c>
      <c r="H130" s="1" t="s">
        <v>28</v>
      </c>
      <c r="I130" s="1">
        <f t="shared" si="17"/>
        <v>4</v>
      </c>
      <c r="J130" s="1">
        <f t="shared" si="16"/>
        <v>4</v>
      </c>
    </row>
    <row r="131" spans="1:10">
      <c r="A131" s="1">
        <f t="shared" si="18"/>
        <v>14010122</v>
      </c>
      <c r="B131" s="1">
        <f t="shared" si="19"/>
        <v>14010122</v>
      </c>
      <c r="C131" s="1">
        <f t="shared" si="20"/>
        <v>140101</v>
      </c>
      <c r="D131" s="1">
        <v>22</v>
      </c>
      <c r="E131" s="1">
        <f>_xlfn.XLOOKUP(C131,[1]配置!$B$5:$B$1000,[1]配置!$N$5:$N$1000)</f>
        <v>2</v>
      </c>
      <c r="F131" s="1" t="str">
        <f>_xlfn.XLOOKUP(D131,消耗中转!$D$8:$D$33,消耗中转!$T$8:$T$33)</f>
        <v>[{"ItemId":70003,"Num":75}]</v>
      </c>
      <c r="G131" s="1" t="str" cm="1">
        <f t="array" ref="G131">IF(D131=0,"{}",_xlfn.XLOOKUP(D131,属性中转!$D$20:$D$44,_xlfn.XLOOKUP($E131,属性中转!$AG$18:$AX$18,属性中转!$AG$20:$AX$44)))</f>
        <v>{"HpRate":0.803,"AtkRate":0.427,"PhysDefRate":0.3285,"MagicDefRate":0.292,"OnHealInc":0.3366}</v>
      </c>
      <c r="H131" s="1" t="s">
        <v>28</v>
      </c>
      <c r="I131" s="1">
        <f t="shared" si="17"/>
        <v>4</v>
      </c>
      <c r="J131" s="1">
        <f t="shared" si="16"/>
        <v>4</v>
      </c>
    </row>
    <row r="132" spans="1:10">
      <c r="A132" s="1">
        <f t="shared" si="18"/>
        <v>14010123</v>
      </c>
      <c r="B132" s="1">
        <f t="shared" si="19"/>
        <v>14010123</v>
      </c>
      <c r="C132" s="1">
        <f t="shared" si="20"/>
        <v>140101</v>
      </c>
      <c r="D132" s="1">
        <v>23</v>
      </c>
      <c r="E132" s="1">
        <f>_xlfn.XLOOKUP(C132,[1]配置!$B$5:$B$1000,[1]配置!$N$5:$N$1000)</f>
        <v>2</v>
      </c>
      <c r="F132" s="1" t="str">
        <f>_xlfn.XLOOKUP(D132,消耗中转!$D$8:$D$33,消耗中转!$T$8:$T$33)</f>
        <v>[{"ItemId":70003,"Num":100}]</v>
      </c>
      <c r="G132" s="1" t="str" cm="1">
        <f t="array" ref="G132">IF(D132=0,"{}",_xlfn.XLOOKUP(D132,属性中转!$D$20:$D$44,_xlfn.XLOOKUP($E132,属性中转!$AG$18:$AX$18,属性中转!$AG$20:$AX$44)))</f>
        <v>{"HpRate":0.836,"AtkRate":0.4446,"PhysDefRate":0.342,"MagicDefRate":0.304,"OnHealInc":0.357}</v>
      </c>
      <c r="H132" s="1" t="s">
        <v>28</v>
      </c>
      <c r="I132" s="1">
        <f t="shared" si="17"/>
        <v>4</v>
      </c>
      <c r="J132" s="1">
        <f t="shared" si="16"/>
        <v>4</v>
      </c>
    </row>
    <row r="133" spans="1:10">
      <c r="A133" s="1">
        <f t="shared" si="18"/>
        <v>14010124</v>
      </c>
      <c r="B133" s="1">
        <f t="shared" si="19"/>
        <v>14010124</v>
      </c>
      <c r="C133" s="1">
        <f t="shared" si="20"/>
        <v>140101</v>
      </c>
      <c r="D133" s="1">
        <v>24</v>
      </c>
      <c r="E133" s="1">
        <f>_xlfn.XLOOKUP(C133,[1]配置!$B$5:$B$1000,[1]配置!$N$5:$N$1000)</f>
        <v>2</v>
      </c>
      <c r="F133" s="1" t="str">
        <f>_xlfn.XLOOKUP(D133,消耗中转!$D$8:$D$33,消耗中转!$T$8:$T$33)</f>
        <v>[{"ItemId":70003,"Num":125}]</v>
      </c>
      <c r="G133" s="1" t="str" cm="1">
        <f t="array" ref="G133">IF(D133=0,"{}",_xlfn.XLOOKUP(D133,属性中转!$D$20:$D$44,_xlfn.XLOOKUP($E133,属性中转!$AG$18:$AX$18,属性中转!$AG$20:$AX$44)))</f>
        <v>{"HpRate":0.869,"AtkRate":0.4621,"PhysDefRate":0.3555,"MagicDefRate":0.316,"OnHealInc":0.3774}</v>
      </c>
      <c r="H133" s="1" t="s">
        <v>28</v>
      </c>
      <c r="I133" s="1">
        <f t="shared" si="17"/>
        <v>4</v>
      </c>
      <c r="J133" s="1">
        <f t="shared" si="16"/>
        <v>4</v>
      </c>
    </row>
    <row r="134" spans="1:10">
      <c r="A134" s="1">
        <f t="shared" si="18"/>
        <v>14010125</v>
      </c>
      <c r="B134" s="1">
        <f t="shared" si="19"/>
        <v>14010125</v>
      </c>
      <c r="C134" s="1">
        <f t="shared" si="20"/>
        <v>140101</v>
      </c>
      <c r="D134" s="1">
        <v>25</v>
      </c>
      <c r="E134" s="1">
        <f>_xlfn.XLOOKUP(C134,[1]配置!$B$5:$B$1000,[1]配置!$N$5:$N$1000)</f>
        <v>2</v>
      </c>
      <c r="F134" s="1" t="str">
        <f>_xlfn.XLOOKUP(D134,消耗中转!$D$8:$D$33,消耗中转!$T$8:$T$33)</f>
        <v>[{"ItemId":70003,"Num":150}]</v>
      </c>
      <c r="G134" s="1" t="str" cm="1">
        <f t="array" ref="G134">IF(D134=0,"{}",_xlfn.XLOOKUP(D134,属性中转!$D$20:$D$44,_xlfn.XLOOKUP($E134,属性中转!$AG$18:$AX$18,属性中转!$AG$20:$AX$44)))</f>
        <v>{"HpRate":0.902,"AtkRate":0.4797,"PhysDefRate":0.369,"MagicDefRate":0.328,"OnHealInc":0.3978}</v>
      </c>
      <c r="H134" s="1" t="s">
        <v>28</v>
      </c>
      <c r="I134" s="1">
        <f t="shared" si="17"/>
        <v>4</v>
      </c>
      <c r="J134" s="1">
        <f t="shared" si="16"/>
        <v>4</v>
      </c>
    </row>
    <row r="135" spans="1:10">
      <c r="A135" s="1">
        <f t="shared" si="18"/>
        <v>14010200</v>
      </c>
      <c r="B135" s="1">
        <f t="shared" si="19"/>
        <v>14010200</v>
      </c>
      <c r="C135" s="1">
        <f>C109+1</f>
        <v>140102</v>
      </c>
      <c r="D135" s="1">
        <v>0</v>
      </c>
      <c r="E135" s="1">
        <f>_xlfn.XLOOKUP(C135,[1]配置!$B$5:$B$1000,[1]配置!$N$5:$N$1000)</f>
        <v>2</v>
      </c>
      <c r="F135" s="1" t="str">
        <f>_xlfn.XLOOKUP(D135,消耗中转!$D$8:$D$33,消耗中转!$T$8:$T$33)</f>
        <v>[]</v>
      </c>
      <c r="G135" s="1" t="str" cm="1">
        <f t="array" ref="G135">IF(D135=0,"{}",_xlfn.XLOOKUP(D135,属性中转!$D$20:$D$44,_xlfn.XLOOKUP($E135,属性中转!$AG$18:$AX$18,属性中转!$AG$20:$AX$44)))</f>
        <v>{}</v>
      </c>
      <c r="H135" s="1" t="s">
        <v>28</v>
      </c>
      <c r="I135" s="1">
        <f t="shared" si="17"/>
        <v>0</v>
      </c>
      <c r="J135" s="1">
        <f t="shared" si="16"/>
        <v>0</v>
      </c>
    </row>
    <row r="136" spans="1:10">
      <c r="A136" s="1">
        <f t="shared" ref="A136:A161" si="21">B136</f>
        <v>14010201</v>
      </c>
      <c r="B136" s="1">
        <f t="shared" ref="B136:B161" si="22">C136*100+D136</f>
        <v>14010201</v>
      </c>
      <c r="C136" s="1">
        <f>C135</f>
        <v>140102</v>
      </c>
      <c r="D136" s="1">
        <v>1</v>
      </c>
      <c r="E136" s="1">
        <f>_xlfn.XLOOKUP(C136,[1]配置!$B$5:$B$1000,[1]配置!$N$5:$N$1000)</f>
        <v>2</v>
      </c>
      <c r="F136" s="1" t="str">
        <f>_xlfn.XLOOKUP(D136,消耗中转!$D$8:$D$33,消耗中转!$T$8:$T$33)</f>
        <v>[{"ItemId":70001,"Num":10}]</v>
      </c>
      <c r="G136" s="1" t="str" cm="1">
        <f t="array" ref="G136">IF(D136=0,"{}",_xlfn.XLOOKUP(D136,属性中转!$D$20:$D$44,_xlfn.XLOOKUP($E136,属性中转!$AG$18:$AX$18,属性中转!$AG$20:$AX$44)))</f>
        <v>{"HpRate":0.11,"AtkRate":0.0585,"PhysDefRate":0.045,"MagicDefRate":0.04,"OnHealInc":0.051}</v>
      </c>
      <c r="H136" s="1" t="s">
        <v>28</v>
      </c>
      <c r="I136" s="1">
        <f t="shared" si="17"/>
        <v>1</v>
      </c>
      <c r="J136" s="1">
        <f t="shared" si="16"/>
        <v>1</v>
      </c>
    </row>
    <row r="137" spans="1:10">
      <c r="A137" s="1">
        <f t="shared" si="21"/>
        <v>14010202</v>
      </c>
      <c r="B137" s="1">
        <f t="shared" si="22"/>
        <v>14010202</v>
      </c>
      <c r="C137" s="1">
        <f t="shared" ref="C137:C160" si="23">C136</f>
        <v>140102</v>
      </c>
      <c r="D137" s="1">
        <v>2</v>
      </c>
      <c r="E137" s="1">
        <f>_xlfn.XLOOKUP(C137,[1]配置!$B$5:$B$1000,[1]配置!$N$5:$N$1000)</f>
        <v>2</v>
      </c>
      <c r="F137" s="1" t="str">
        <f>_xlfn.XLOOKUP(D137,消耗中转!$D$8:$D$33,消耗中转!$T$8:$T$33)</f>
        <v>[{"ItemId":70001,"Num":20}]</v>
      </c>
      <c r="G137" s="1" t="str" cm="1">
        <f t="array" ref="G137">IF(D137=0,"{}",_xlfn.XLOOKUP(D137,属性中转!$D$20:$D$44,_xlfn.XLOOKUP($E137,属性中转!$AG$18:$AX$18,属性中转!$AG$20:$AX$44)))</f>
        <v>{"HpRate":0.143,"AtkRate":0.076,"PhysDefRate":0.0585,"MagicDefRate":0.052,"OnHealInc":0.0714}</v>
      </c>
      <c r="H137" s="1" t="s">
        <v>28</v>
      </c>
      <c r="I137" s="1">
        <f t="shared" si="17"/>
        <v>1</v>
      </c>
      <c r="J137" s="1">
        <f t="shared" si="16"/>
        <v>1</v>
      </c>
    </row>
    <row r="138" spans="1:10">
      <c r="A138" s="1">
        <f t="shared" si="21"/>
        <v>14010203</v>
      </c>
      <c r="B138" s="1">
        <f t="shared" si="22"/>
        <v>14010203</v>
      </c>
      <c r="C138" s="1">
        <f t="shared" si="23"/>
        <v>140102</v>
      </c>
      <c r="D138" s="1">
        <v>3</v>
      </c>
      <c r="E138" s="1">
        <f>_xlfn.XLOOKUP(C138,[1]配置!$B$5:$B$1000,[1]配置!$N$5:$N$1000)</f>
        <v>2</v>
      </c>
      <c r="F138" s="1" t="str">
        <f>_xlfn.XLOOKUP(D138,消耗中转!$D$8:$D$33,消耗中转!$T$8:$T$33)</f>
        <v>[{"ItemId":70001,"Num":30}]</v>
      </c>
      <c r="G138" s="1" t="str" cm="1">
        <f t="array" ref="G138">IF(D138=0,"{}",_xlfn.XLOOKUP(D138,属性中转!$D$20:$D$44,_xlfn.XLOOKUP($E138,属性中转!$AG$18:$AX$18,属性中转!$AG$20:$AX$44)))</f>
        <v>{"HpRate":0.176,"AtkRate":0.0936,"PhysDefRate":0.072,"MagicDefRate":0.064,"OnHealInc":0.0918}</v>
      </c>
      <c r="H138" s="1" t="s">
        <v>28</v>
      </c>
      <c r="I138" s="1">
        <f t="shared" si="17"/>
        <v>1</v>
      </c>
      <c r="J138" s="1">
        <f t="shared" si="16"/>
        <v>1</v>
      </c>
    </row>
    <row r="139" spans="1:10">
      <c r="A139" s="1">
        <f t="shared" si="21"/>
        <v>14010204</v>
      </c>
      <c r="B139" s="1">
        <f t="shared" si="22"/>
        <v>14010204</v>
      </c>
      <c r="C139" s="1">
        <f t="shared" si="23"/>
        <v>140102</v>
      </c>
      <c r="D139" s="1">
        <v>4</v>
      </c>
      <c r="E139" s="1">
        <f>_xlfn.XLOOKUP(C139,[1]配置!$B$5:$B$1000,[1]配置!$N$5:$N$1000)</f>
        <v>2</v>
      </c>
      <c r="F139" s="1" t="str">
        <f>_xlfn.XLOOKUP(D139,消耗中转!$D$8:$D$33,消耗中转!$T$8:$T$33)</f>
        <v>[{"ItemId":70001,"Num":40}]</v>
      </c>
      <c r="G139" s="1" t="str" cm="1">
        <f t="array" ref="G139">IF(D139=0,"{}",_xlfn.XLOOKUP(D139,属性中转!$D$20:$D$44,_xlfn.XLOOKUP($E139,属性中转!$AG$18:$AX$18,属性中转!$AG$20:$AX$44)))</f>
        <v>{"HpRate":0.209,"AtkRate":0.1111,"PhysDefRate":0.0855,"MagicDefRate":0.076,"OnHealInc":0.1122}</v>
      </c>
      <c r="H139" s="1" t="s">
        <v>28</v>
      </c>
      <c r="I139" s="1">
        <f t="shared" si="17"/>
        <v>1</v>
      </c>
      <c r="J139" s="1">
        <f t="shared" si="16"/>
        <v>1</v>
      </c>
    </row>
    <row r="140" spans="1:10">
      <c r="A140" s="1">
        <f t="shared" si="21"/>
        <v>14010205</v>
      </c>
      <c r="B140" s="1">
        <f t="shared" si="22"/>
        <v>14010205</v>
      </c>
      <c r="C140" s="1">
        <f t="shared" si="23"/>
        <v>140102</v>
      </c>
      <c r="D140" s="1">
        <v>5</v>
      </c>
      <c r="E140" s="1">
        <f>_xlfn.XLOOKUP(C140,[1]配置!$B$5:$B$1000,[1]配置!$N$5:$N$1000)</f>
        <v>2</v>
      </c>
      <c r="F140" s="1" t="str">
        <f>_xlfn.XLOOKUP(D140,消耗中转!$D$8:$D$33,消耗中转!$T$8:$T$33)</f>
        <v>[{"ItemId":70001,"Num":50}]</v>
      </c>
      <c r="G140" s="1" t="str" cm="1">
        <f t="array" ref="G140">IF(D140=0,"{}",_xlfn.XLOOKUP(D140,属性中转!$D$20:$D$44,_xlfn.XLOOKUP($E140,属性中转!$AG$18:$AX$18,属性中转!$AG$20:$AX$44)))</f>
        <v>{"HpRate":0.242,"AtkRate":0.1287,"PhysDefRate":0.099,"MagicDefRate":0.088,"OnHealInc":0.1326}</v>
      </c>
      <c r="H140" s="1" t="s">
        <v>28</v>
      </c>
      <c r="I140" s="1">
        <f t="shared" si="17"/>
        <v>2</v>
      </c>
      <c r="J140" s="1">
        <f t="shared" si="16"/>
        <v>2</v>
      </c>
    </row>
    <row r="141" spans="1:10">
      <c r="A141" s="1">
        <f t="shared" si="21"/>
        <v>14010206</v>
      </c>
      <c r="B141" s="1">
        <f t="shared" si="22"/>
        <v>14010206</v>
      </c>
      <c r="C141" s="1">
        <f t="shared" si="23"/>
        <v>140102</v>
      </c>
      <c r="D141" s="1">
        <v>6</v>
      </c>
      <c r="E141" s="1">
        <f>_xlfn.XLOOKUP(C141,[1]配置!$B$5:$B$1000,[1]配置!$N$5:$N$1000)</f>
        <v>2</v>
      </c>
      <c r="F141" s="1" t="str">
        <f>_xlfn.XLOOKUP(D141,消耗中转!$D$8:$D$33,消耗中转!$T$8:$T$33)</f>
        <v>[{"ItemId":70002,"Num":5}]</v>
      </c>
      <c r="G141" s="1" t="str" cm="1">
        <f t="array" ref="G141">IF(D141=0,"{}",_xlfn.XLOOKUP(D141,属性中转!$D$20:$D$44,_xlfn.XLOOKUP($E141,属性中转!$AG$18:$AX$18,属性中转!$AG$20:$AX$44)))</f>
        <v>{"HpRate":0.275,"AtkRate":0.1462,"PhysDefRate":0.1125,"MagicDefRate":0.1,"OnHealInc":0.153}</v>
      </c>
      <c r="H141" s="1" t="s">
        <v>28</v>
      </c>
      <c r="I141" s="1">
        <f t="shared" si="17"/>
        <v>2</v>
      </c>
      <c r="J141" s="1">
        <f t="shared" si="16"/>
        <v>2</v>
      </c>
    </row>
    <row r="142" spans="1:10">
      <c r="A142" s="1">
        <f t="shared" si="21"/>
        <v>14010207</v>
      </c>
      <c r="B142" s="1">
        <f t="shared" si="22"/>
        <v>14010207</v>
      </c>
      <c r="C142" s="1">
        <f t="shared" si="23"/>
        <v>140102</v>
      </c>
      <c r="D142" s="1">
        <v>7</v>
      </c>
      <c r="E142" s="1">
        <f>_xlfn.XLOOKUP(C142,[1]配置!$B$5:$B$1000,[1]配置!$N$5:$N$1000)</f>
        <v>2</v>
      </c>
      <c r="F142" s="1" t="str">
        <f>_xlfn.XLOOKUP(D142,消耗中转!$D$8:$D$33,消耗中转!$T$8:$T$33)</f>
        <v>[{"ItemId":70002,"Num":10}]</v>
      </c>
      <c r="G142" s="1" t="str" cm="1">
        <f t="array" ref="G142">IF(D142=0,"{}",_xlfn.XLOOKUP(D142,属性中转!$D$20:$D$44,_xlfn.XLOOKUP($E142,属性中转!$AG$18:$AX$18,属性中转!$AG$20:$AX$44)))</f>
        <v>{"HpRate":0.308,"AtkRate":0.1638,"PhysDefRate":0.126,"MagicDefRate":0.112,"OnHealInc":0.1734}</v>
      </c>
      <c r="H142" s="1" t="s">
        <v>28</v>
      </c>
      <c r="I142" s="1">
        <f t="shared" si="17"/>
        <v>2</v>
      </c>
      <c r="J142" s="1">
        <f t="shared" si="16"/>
        <v>2</v>
      </c>
    </row>
    <row r="143" spans="1:10">
      <c r="A143" s="1">
        <f t="shared" si="21"/>
        <v>14010208</v>
      </c>
      <c r="B143" s="1">
        <f t="shared" si="22"/>
        <v>14010208</v>
      </c>
      <c r="C143" s="1">
        <f t="shared" si="23"/>
        <v>140102</v>
      </c>
      <c r="D143" s="1">
        <v>8</v>
      </c>
      <c r="E143" s="1">
        <f>_xlfn.XLOOKUP(C143,[1]配置!$B$5:$B$1000,[1]配置!$N$5:$N$1000)</f>
        <v>2</v>
      </c>
      <c r="F143" s="1" t="str">
        <f>_xlfn.XLOOKUP(D143,消耗中转!$D$8:$D$33,消耗中转!$T$8:$T$33)</f>
        <v>[{"ItemId":70002,"Num":15}]</v>
      </c>
      <c r="G143" s="1" t="str" cm="1">
        <f t="array" ref="G143">IF(D143=0,"{}",_xlfn.XLOOKUP(D143,属性中转!$D$20:$D$44,_xlfn.XLOOKUP($E143,属性中转!$AG$18:$AX$18,属性中转!$AG$20:$AX$44)))</f>
        <v>{"HpRate":0.341,"AtkRate":0.1813,"PhysDefRate":0.1395,"MagicDefRate":0.124,"OnHealInc":0.1938}</v>
      </c>
      <c r="H143" s="1" t="s">
        <v>28</v>
      </c>
      <c r="I143" s="1">
        <f t="shared" si="17"/>
        <v>2</v>
      </c>
      <c r="J143" s="1">
        <f t="shared" si="16"/>
        <v>2</v>
      </c>
    </row>
    <row r="144" spans="1:10">
      <c r="A144" s="1">
        <f t="shared" si="21"/>
        <v>14010209</v>
      </c>
      <c r="B144" s="1">
        <f t="shared" si="22"/>
        <v>14010209</v>
      </c>
      <c r="C144" s="1">
        <f t="shared" si="23"/>
        <v>140102</v>
      </c>
      <c r="D144" s="1">
        <v>9</v>
      </c>
      <c r="E144" s="1">
        <f>_xlfn.XLOOKUP(C144,[1]配置!$B$5:$B$1000,[1]配置!$N$5:$N$1000)</f>
        <v>2</v>
      </c>
      <c r="F144" s="1" t="str">
        <f>_xlfn.XLOOKUP(D144,消耗中转!$D$8:$D$33,消耗中转!$T$8:$T$33)</f>
        <v>[{"ItemId":70002,"Num":20}]</v>
      </c>
      <c r="G144" s="1" t="str" cm="1">
        <f t="array" ref="G144">IF(D144=0,"{}",_xlfn.XLOOKUP(D144,属性中转!$D$20:$D$44,_xlfn.XLOOKUP($E144,属性中转!$AG$18:$AX$18,属性中转!$AG$20:$AX$44)))</f>
        <v>{"HpRate":0.374,"AtkRate":0.1989,"PhysDefRate":0.153,"MagicDefRate":0.136,"OnHealInc":0.1938}</v>
      </c>
      <c r="H144" s="1" t="s">
        <v>28</v>
      </c>
      <c r="I144" s="1">
        <f t="shared" si="17"/>
        <v>2</v>
      </c>
      <c r="J144" s="1">
        <f t="shared" si="16"/>
        <v>2</v>
      </c>
    </row>
    <row r="145" spans="1:10">
      <c r="A145" s="1">
        <f t="shared" si="21"/>
        <v>14010210</v>
      </c>
      <c r="B145" s="1">
        <f t="shared" si="22"/>
        <v>14010210</v>
      </c>
      <c r="C145" s="1">
        <f t="shared" si="23"/>
        <v>140102</v>
      </c>
      <c r="D145" s="1">
        <v>10</v>
      </c>
      <c r="E145" s="1">
        <f>_xlfn.XLOOKUP(C145,[1]配置!$B$5:$B$1000,[1]配置!$N$5:$N$1000)</f>
        <v>2</v>
      </c>
      <c r="F145" s="1" t="str">
        <f>_xlfn.XLOOKUP(D145,消耗中转!$D$8:$D$33,消耗中转!$T$8:$T$33)</f>
        <v>[{"ItemId":70002,"Num":25}]</v>
      </c>
      <c r="G145" s="1" t="str" cm="1">
        <f t="array" ref="G145">IF(D145=0,"{}",_xlfn.XLOOKUP(D145,属性中转!$D$20:$D$44,_xlfn.XLOOKUP($E145,属性中转!$AG$18:$AX$18,属性中转!$AG$20:$AX$44)))</f>
        <v>{"HpRate":0.407,"AtkRate":0.2164,"PhysDefRate":0.1665,"MagicDefRate":0.148,"OnHealInc":0.1938}</v>
      </c>
      <c r="H145" s="1" t="s">
        <v>28</v>
      </c>
      <c r="I145" s="1">
        <f t="shared" si="17"/>
        <v>3</v>
      </c>
      <c r="J145" s="1">
        <f t="shared" si="16"/>
        <v>3</v>
      </c>
    </row>
    <row r="146" spans="1:10">
      <c r="A146" s="1">
        <f t="shared" si="21"/>
        <v>14010211</v>
      </c>
      <c r="B146" s="1">
        <f t="shared" si="22"/>
        <v>14010211</v>
      </c>
      <c r="C146" s="1">
        <f t="shared" si="23"/>
        <v>140102</v>
      </c>
      <c r="D146" s="1">
        <v>11</v>
      </c>
      <c r="E146" s="1">
        <f>_xlfn.XLOOKUP(C146,[1]配置!$B$5:$B$1000,[1]配置!$N$5:$N$1000)</f>
        <v>2</v>
      </c>
      <c r="F146" s="1" t="str">
        <f>_xlfn.XLOOKUP(D146,消耗中转!$D$8:$D$33,消耗中转!$T$8:$T$33)</f>
        <v>[{"ItemId":70002,"Num":30}]</v>
      </c>
      <c r="G146" s="1" t="str" cm="1">
        <f t="array" ref="G146">IF(D146=0,"{}",_xlfn.XLOOKUP(D146,属性中转!$D$20:$D$44,_xlfn.XLOOKUP($E146,属性中转!$AG$18:$AX$18,属性中转!$AG$20:$AX$44)))</f>
        <v>{"HpRate":0.44,"AtkRate":0.234,"PhysDefRate":0.18,"MagicDefRate":0.16,"OnHealInc":0.1938}</v>
      </c>
      <c r="H146" s="1" t="s">
        <v>28</v>
      </c>
      <c r="I146" s="1">
        <f t="shared" si="17"/>
        <v>3</v>
      </c>
      <c r="J146" s="1">
        <f t="shared" si="16"/>
        <v>3</v>
      </c>
    </row>
    <row r="147" spans="1:10">
      <c r="A147" s="1">
        <f t="shared" si="21"/>
        <v>14010212</v>
      </c>
      <c r="B147" s="1">
        <f t="shared" si="22"/>
        <v>14010212</v>
      </c>
      <c r="C147" s="1">
        <f t="shared" si="23"/>
        <v>140102</v>
      </c>
      <c r="D147" s="1">
        <v>12</v>
      </c>
      <c r="E147" s="1">
        <f>_xlfn.XLOOKUP(C147,[1]配置!$B$5:$B$1000,[1]配置!$N$5:$N$1000)</f>
        <v>2</v>
      </c>
      <c r="F147" s="1" t="str">
        <f>_xlfn.XLOOKUP(D147,消耗中转!$D$8:$D$33,消耗中转!$T$8:$T$33)</f>
        <v>[{"ItemId":70002,"Num":35}]</v>
      </c>
      <c r="G147" s="1" t="str" cm="1">
        <f t="array" ref="G147">IF(D147=0,"{}",_xlfn.XLOOKUP(D147,属性中转!$D$20:$D$44,_xlfn.XLOOKUP($E147,属性中转!$AG$18:$AX$18,属性中转!$AG$20:$AX$44)))</f>
        <v>{"HpRate":0.473,"AtkRate":0.2515,"PhysDefRate":0.1935,"MagicDefRate":0.172,"OnHealInc":0.1938}</v>
      </c>
      <c r="H147" s="1" t="s">
        <v>28</v>
      </c>
      <c r="I147" s="1">
        <f t="shared" si="17"/>
        <v>3</v>
      </c>
      <c r="J147" s="1">
        <f t="shared" si="16"/>
        <v>3</v>
      </c>
    </row>
    <row r="148" spans="1:10">
      <c r="A148" s="1">
        <f t="shared" si="21"/>
        <v>14010213</v>
      </c>
      <c r="B148" s="1">
        <f t="shared" si="22"/>
        <v>14010213</v>
      </c>
      <c r="C148" s="1">
        <f t="shared" si="23"/>
        <v>140102</v>
      </c>
      <c r="D148" s="1">
        <v>13</v>
      </c>
      <c r="E148" s="1">
        <f>_xlfn.XLOOKUP(C148,[1]配置!$B$5:$B$1000,[1]配置!$N$5:$N$1000)</f>
        <v>2</v>
      </c>
      <c r="F148" s="1" t="str">
        <f>_xlfn.XLOOKUP(D148,消耗中转!$D$8:$D$33,消耗中转!$T$8:$T$33)</f>
        <v>[{"ItemId":70002,"Num":40}]</v>
      </c>
      <c r="G148" s="1" t="str" cm="1">
        <f t="array" ref="G148">IF(D148=0,"{}",_xlfn.XLOOKUP(D148,属性中转!$D$20:$D$44,_xlfn.XLOOKUP($E148,属性中转!$AG$18:$AX$18,属性中转!$AG$20:$AX$44)))</f>
        <v>{"HpRate":0.506,"AtkRate":0.2691,"PhysDefRate":0.207,"MagicDefRate":0.184,"OnHealInc":0.1938}</v>
      </c>
      <c r="H148" s="1" t="s">
        <v>28</v>
      </c>
      <c r="I148" s="1">
        <f t="shared" si="17"/>
        <v>3</v>
      </c>
      <c r="J148" s="1">
        <f t="shared" si="16"/>
        <v>3</v>
      </c>
    </row>
    <row r="149" spans="1:10">
      <c r="A149" s="1">
        <f t="shared" si="21"/>
        <v>14010214</v>
      </c>
      <c r="B149" s="1">
        <f t="shared" si="22"/>
        <v>14010214</v>
      </c>
      <c r="C149" s="1">
        <f t="shared" si="23"/>
        <v>140102</v>
      </c>
      <c r="D149" s="1">
        <v>14</v>
      </c>
      <c r="E149" s="1">
        <f>_xlfn.XLOOKUP(C149,[1]配置!$B$5:$B$1000,[1]配置!$N$5:$N$1000)</f>
        <v>2</v>
      </c>
      <c r="F149" s="1" t="str">
        <f>_xlfn.XLOOKUP(D149,消耗中转!$D$8:$D$33,消耗中转!$T$8:$T$33)</f>
        <v>[{"ItemId":70002,"Num":45}]</v>
      </c>
      <c r="G149" s="1" t="str" cm="1">
        <f t="array" ref="G149">IF(D149=0,"{}",_xlfn.XLOOKUP(D149,属性中转!$D$20:$D$44,_xlfn.XLOOKUP($E149,属性中转!$AG$18:$AX$18,属性中转!$AG$20:$AX$44)))</f>
        <v>{"HpRate":0.539,"AtkRate":0.2866,"PhysDefRate":0.2205,"MagicDefRate":0.196,"OnHealInc":0.1938}</v>
      </c>
      <c r="H149" s="1" t="s">
        <v>28</v>
      </c>
      <c r="I149" s="1">
        <f t="shared" si="17"/>
        <v>3</v>
      </c>
      <c r="J149" s="1">
        <f t="shared" si="16"/>
        <v>3</v>
      </c>
    </row>
    <row r="150" spans="1:10">
      <c r="A150" s="1">
        <f t="shared" si="21"/>
        <v>14010215</v>
      </c>
      <c r="B150" s="1">
        <f t="shared" si="22"/>
        <v>14010215</v>
      </c>
      <c r="C150" s="1">
        <f t="shared" si="23"/>
        <v>140102</v>
      </c>
      <c r="D150" s="1">
        <v>15</v>
      </c>
      <c r="E150" s="1">
        <f>_xlfn.XLOOKUP(C150,[1]配置!$B$5:$B$1000,[1]配置!$N$5:$N$1000)</f>
        <v>2</v>
      </c>
      <c r="F150" s="1" t="str">
        <f>_xlfn.XLOOKUP(D150,消耗中转!$D$8:$D$33,消耗中转!$T$8:$T$33)</f>
        <v>[{"ItemId":70002,"Num":50}]</v>
      </c>
      <c r="G150" s="1" t="str" cm="1">
        <f t="array" ref="G150">IF(D150=0,"{}",_xlfn.XLOOKUP(D150,属性中转!$D$20:$D$44,_xlfn.XLOOKUP($E150,属性中转!$AG$18:$AX$18,属性中转!$AG$20:$AX$44)))</f>
        <v>{"HpRate":0.572,"AtkRate":0.3042,"PhysDefRate":0.234,"MagicDefRate":0.208,"OnHealInc":0.1938}</v>
      </c>
      <c r="H150" s="1" t="s">
        <v>28</v>
      </c>
      <c r="I150" s="1">
        <f t="shared" si="17"/>
        <v>4</v>
      </c>
      <c r="J150" s="1">
        <f t="shared" si="16"/>
        <v>4</v>
      </c>
    </row>
    <row r="151" spans="1:10">
      <c r="A151" s="1">
        <f t="shared" si="21"/>
        <v>14010216</v>
      </c>
      <c r="B151" s="1">
        <f t="shared" si="22"/>
        <v>14010216</v>
      </c>
      <c r="C151" s="1">
        <f t="shared" si="23"/>
        <v>140102</v>
      </c>
      <c r="D151" s="1">
        <v>16</v>
      </c>
      <c r="E151" s="1">
        <f>_xlfn.XLOOKUP(C151,[1]配置!$B$5:$B$1000,[1]配置!$N$5:$N$1000)</f>
        <v>2</v>
      </c>
      <c r="F151" s="1" t="str">
        <f>_xlfn.XLOOKUP(D151,消耗中转!$D$8:$D$33,消耗中转!$T$8:$T$33)</f>
        <v>[{"ItemId":70003,"Num":25}]</v>
      </c>
      <c r="G151" s="1" t="str" cm="1">
        <f t="array" ref="G151">IF(D151=0,"{}",_xlfn.XLOOKUP(D151,属性中转!$D$20:$D$44,_xlfn.XLOOKUP($E151,属性中转!$AG$18:$AX$18,属性中转!$AG$20:$AX$44)))</f>
        <v>{"HpRate":0.605,"AtkRate":0.3217,"PhysDefRate":0.2475,"MagicDefRate":0.22,"OnHealInc":0.2142}</v>
      </c>
      <c r="H151" s="1" t="s">
        <v>28</v>
      </c>
      <c r="I151" s="1">
        <f t="shared" si="17"/>
        <v>4</v>
      </c>
      <c r="J151" s="1">
        <f t="shared" si="16"/>
        <v>4</v>
      </c>
    </row>
    <row r="152" spans="1:10">
      <c r="A152" s="1">
        <f t="shared" si="21"/>
        <v>14010217</v>
      </c>
      <c r="B152" s="1">
        <f t="shared" si="22"/>
        <v>14010217</v>
      </c>
      <c r="C152" s="1">
        <f t="shared" si="23"/>
        <v>140102</v>
      </c>
      <c r="D152" s="1">
        <v>17</v>
      </c>
      <c r="E152" s="1">
        <f>_xlfn.XLOOKUP(C152,[1]配置!$B$5:$B$1000,[1]配置!$N$5:$N$1000)</f>
        <v>2</v>
      </c>
      <c r="F152" s="1" t="str">
        <f>_xlfn.XLOOKUP(D152,消耗中转!$D$8:$D$33,消耗中转!$T$8:$T$33)</f>
        <v>[{"ItemId":70003,"Num":25}]</v>
      </c>
      <c r="G152" s="1" t="str" cm="1">
        <f t="array" ref="G152">IF(D152=0,"{}",_xlfn.XLOOKUP(D152,属性中转!$D$20:$D$44,_xlfn.XLOOKUP($E152,属性中转!$AG$18:$AX$18,属性中转!$AG$20:$AX$44)))</f>
        <v>{"HpRate":0.638,"AtkRate":0.3393,"PhysDefRate":0.261,"MagicDefRate":0.232,"OnHealInc":0.2346}</v>
      </c>
      <c r="H152" s="1" t="s">
        <v>28</v>
      </c>
      <c r="I152" s="1">
        <f t="shared" si="17"/>
        <v>4</v>
      </c>
      <c r="J152" s="1">
        <f t="shared" si="16"/>
        <v>4</v>
      </c>
    </row>
    <row r="153" spans="1:10">
      <c r="A153" s="1">
        <f t="shared" si="21"/>
        <v>14010218</v>
      </c>
      <c r="B153" s="1">
        <f t="shared" si="22"/>
        <v>14010218</v>
      </c>
      <c r="C153" s="1">
        <f t="shared" si="23"/>
        <v>140102</v>
      </c>
      <c r="D153" s="1">
        <v>18</v>
      </c>
      <c r="E153" s="1">
        <f>_xlfn.XLOOKUP(C153,[1]配置!$B$5:$B$1000,[1]配置!$N$5:$N$1000)</f>
        <v>2</v>
      </c>
      <c r="F153" s="1" t="str">
        <f>_xlfn.XLOOKUP(D153,消耗中转!$D$8:$D$33,消耗中转!$T$8:$T$33)</f>
        <v>[{"ItemId":70003,"Num":25}]</v>
      </c>
      <c r="G153" s="1" t="str" cm="1">
        <f t="array" ref="G153">IF(D153=0,"{}",_xlfn.XLOOKUP(D153,属性中转!$D$20:$D$44,_xlfn.XLOOKUP($E153,属性中转!$AG$18:$AX$18,属性中转!$AG$20:$AX$44)))</f>
        <v>{"HpRate":0.671,"AtkRate":0.3568,"PhysDefRate":0.2745,"MagicDefRate":0.244,"OnHealInc":0.255}</v>
      </c>
      <c r="H153" s="1" t="s">
        <v>28</v>
      </c>
      <c r="I153" s="1">
        <f t="shared" si="17"/>
        <v>4</v>
      </c>
      <c r="J153" s="1">
        <f t="shared" si="16"/>
        <v>4</v>
      </c>
    </row>
    <row r="154" spans="1:10">
      <c r="A154" s="1">
        <f t="shared" si="21"/>
        <v>14010219</v>
      </c>
      <c r="B154" s="1">
        <f t="shared" si="22"/>
        <v>14010219</v>
      </c>
      <c r="C154" s="1">
        <f t="shared" si="23"/>
        <v>140102</v>
      </c>
      <c r="D154" s="1">
        <v>19</v>
      </c>
      <c r="E154" s="1">
        <f>_xlfn.XLOOKUP(C154,[1]配置!$B$5:$B$1000,[1]配置!$N$5:$N$1000)</f>
        <v>2</v>
      </c>
      <c r="F154" s="1" t="str">
        <f>_xlfn.XLOOKUP(D154,消耗中转!$D$8:$D$33,消耗中转!$T$8:$T$33)</f>
        <v>[{"ItemId":70003,"Num":25}]</v>
      </c>
      <c r="G154" s="1" t="str" cm="1">
        <f t="array" ref="G154">IF(D154=0,"{}",_xlfn.XLOOKUP(D154,属性中转!$D$20:$D$44,_xlfn.XLOOKUP($E154,属性中转!$AG$18:$AX$18,属性中转!$AG$20:$AX$44)))</f>
        <v>{"HpRate":0.704,"AtkRate":0.3744,"PhysDefRate":0.288,"MagicDefRate":0.256,"OnHealInc":0.2754}</v>
      </c>
      <c r="H154" s="1" t="s">
        <v>28</v>
      </c>
      <c r="I154" s="1">
        <f t="shared" si="17"/>
        <v>4</v>
      </c>
      <c r="J154" s="1">
        <f t="shared" si="16"/>
        <v>4</v>
      </c>
    </row>
    <row r="155" spans="1:10">
      <c r="A155" s="1">
        <f t="shared" si="21"/>
        <v>14010220</v>
      </c>
      <c r="B155" s="1">
        <f t="shared" si="22"/>
        <v>14010220</v>
      </c>
      <c r="C155" s="1">
        <f t="shared" si="23"/>
        <v>140102</v>
      </c>
      <c r="D155" s="1">
        <v>20</v>
      </c>
      <c r="E155" s="1">
        <f>_xlfn.XLOOKUP(C155,[1]配置!$B$5:$B$1000,[1]配置!$N$5:$N$1000)</f>
        <v>2</v>
      </c>
      <c r="F155" s="1" t="str">
        <f>_xlfn.XLOOKUP(D155,消耗中转!$D$8:$D$33,消耗中转!$T$8:$T$33)</f>
        <v>[{"ItemId":70003,"Num":25}]</v>
      </c>
      <c r="G155" s="1" t="str" cm="1">
        <f t="array" ref="G155">IF(D155=0,"{}",_xlfn.XLOOKUP(D155,属性中转!$D$20:$D$44,_xlfn.XLOOKUP($E155,属性中转!$AG$18:$AX$18,属性中转!$AG$20:$AX$44)))</f>
        <v>{"HpRate":0.737,"AtkRate":0.3919,"PhysDefRate":0.3015,"MagicDefRate":0.268,"OnHealInc":0.2958}</v>
      </c>
      <c r="H155" s="1" t="s">
        <v>28</v>
      </c>
      <c r="I155" s="1">
        <f t="shared" si="17"/>
        <v>4</v>
      </c>
      <c r="J155" s="1">
        <f t="shared" si="16"/>
        <v>4</v>
      </c>
    </row>
    <row r="156" spans="1:10">
      <c r="A156" s="1">
        <f t="shared" si="21"/>
        <v>14010221</v>
      </c>
      <c r="B156" s="1">
        <f t="shared" si="22"/>
        <v>14010221</v>
      </c>
      <c r="C156" s="1">
        <f t="shared" si="23"/>
        <v>140102</v>
      </c>
      <c r="D156" s="1">
        <v>21</v>
      </c>
      <c r="E156" s="1">
        <f>_xlfn.XLOOKUP(C156,[1]配置!$B$5:$B$1000,[1]配置!$N$5:$N$1000)</f>
        <v>2</v>
      </c>
      <c r="F156" s="1" t="str">
        <f>_xlfn.XLOOKUP(D156,消耗中转!$D$8:$D$33,消耗中转!$T$8:$T$33)</f>
        <v>[{"ItemId":70003,"Num":50}]</v>
      </c>
      <c r="G156" s="1" t="str" cm="1">
        <f t="array" ref="G156">IF(D156=0,"{}",_xlfn.XLOOKUP(D156,属性中转!$D$20:$D$44,_xlfn.XLOOKUP($E156,属性中转!$AG$18:$AX$18,属性中转!$AG$20:$AX$44)))</f>
        <v>{"HpRate":0.77,"AtkRate":0.4095,"PhysDefRate":0.315,"MagicDefRate":0.28,"OnHealInc":0.3162}</v>
      </c>
      <c r="H156" s="1" t="s">
        <v>28</v>
      </c>
      <c r="I156" s="1">
        <f t="shared" si="17"/>
        <v>4</v>
      </c>
      <c r="J156" s="1">
        <f t="shared" si="16"/>
        <v>4</v>
      </c>
    </row>
    <row r="157" spans="1:10">
      <c r="A157" s="1">
        <f t="shared" si="21"/>
        <v>14010222</v>
      </c>
      <c r="B157" s="1">
        <f t="shared" si="22"/>
        <v>14010222</v>
      </c>
      <c r="C157" s="1">
        <f t="shared" si="23"/>
        <v>140102</v>
      </c>
      <c r="D157" s="1">
        <v>22</v>
      </c>
      <c r="E157" s="1">
        <f>_xlfn.XLOOKUP(C157,[1]配置!$B$5:$B$1000,[1]配置!$N$5:$N$1000)</f>
        <v>2</v>
      </c>
      <c r="F157" s="1" t="str">
        <f>_xlfn.XLOOKUP(D157,消耗中转!$D$8:$D$33,消耗中转!$T$8:$T$33)</f>
        <v>[{"ItemId":70003,"Num":75}]</v>
      </c>
      <c r="G157" s="1" t="str" cm="1">
        <f t="array" ref="G157">IF(D157=0,"{}",_xlfn.XLOOKUP(D157,属性中转!$D$20:$D$44,_xlfn.XLOOKUP($E157,属性中转!$AG$18:$AX$18,属性中转!$AG$20:$AX$44)))</f>
        <v>{"HpRate":0.803,"AtkRate":0.427,"PhysDefRate":0.3285,"MagicDefRate":0.292,"OnHealInc":0.3366}</v>
      </c>
      <c r="H157" s="1" t="s">
        <v>28</v>
      </c>
      <c r="I157" s="1">
        <f t="shared" si="17"/>
        <v>4</v>
      </c>
      <c r="J157" s="1">
        <f t="shared" si="16"/>
        <v>4</v>
      </c>
    </row>
    <row r="158" spans="1:10">
      <c r="A158" s="1">
        <f t="shared" si="21"/>
        <v>14010223</v>
      </c>
      <c r="B158" s="1">
        <f t="shared" si="22"/>
        <v>14010223</v>
      </c>
      <c r="C158" s="1">
        <f t="shared" si="23"/>
        <v>140102</v>
      </c>
      <c r="D158" s="1">
        <v>23</v>
      </c>
      <c r="E158" s="1">
        <f>_xlfn.XLOOKUP(C158,[1]配置!$B$5:$B$1000,[1]配置!$N$5:$N$1000)</f>
        <v>2</v>
      </c>
      <c r="F158" s="1" t="str">
        <f>_xlfn.XLOOKUP(D158,消耗中转!$D$8:$D$33,消耗中转!$T$8:$T$33)</f>
        <v>[{"ItemId":70003,"Num":100}]</v>
      </c>
      <c r="G158" s="1" t="str" cm="1">
        <f t="array" ref="G158">IF(D158=0,"{}",_xlfn.XLOOKUP(D158,属性中转!$D$20:$D$44,_xlfn.XLOOKUP($E158,属性中转!$AG$18:$AX$18,属性中转!$AG$20:$AX$44)))</f>
        <v>{"HpRate":0.836,"AtkRate":0.4446,"PhysDefRate":0.342,"MagicDefRate":0.304,"OnHealInc":0.357}</v>
      </c>
      <c r="H158" s="1" t="s">
        <v>28</v>
      </c>
      <c r="I158" s="1">
        <f t="shared" si="17"/>
        <v>4</v>
      </c>
      <c r="J158" s="1">
        <f t="shared" si="16"/>
        <v>4</v>
      </c>
    </row>
    <row r="159" spans="1:10">
      <c r="A159" s="1">
        <f t="shared" si="21"/>
        <v>14010224</v>
      </c>
      <c r="B159" s="1">
        <f t="shared" si="22"/>
        <v>14010224</v>
      </c>
      <c r="C159" s="1">
        <f t="shared" si="23"/>
        <v>140102</v>
      </c>
      <c r="D159" s="1">
        <v>24</v>
      </c>
      <c r="E159" s="1">
        <f>_xlfn.XLOOKUP(C159,[1]配置!$B$5:$B$1000,[1]配置!$N$5:$N$1000)</f>
        <v>2</v>
      </c>
      <c r="F159" s="1" t="str">
        <f>_xlfn.XLOOKUP(D159,消耗中转!$D$8:$D$33,消耗中转!$T$8:$T$33)</f>
        <v>[{"ItemId":70003,"Num":125}]</v>
      </c>
      <c r="G159" s="1" t="str" cm="1">
        <f t="array" ref="G159">IF(D159=0,"{}",_xlfn.XLOOKUP(D159,属性中转!$D$20:$D$44,_xlfn.XLOOKUP($E159,属性中转!$AG$18:$AX$18,属性中转!$AG$20:$AX$44)))</f>
        <v>{"HpRate":0.869,"AtkRate":0.4621,"PhysDefRate":0.3555,"MagicDefRate":0.316,"OnHealInc":0.3774}</v>
      </c>
      <c r="H159" s="1" t="s">
        <v>28</v>
      </c>
      <c r="I159" s="1">
        <f t="shared" si="17"/>
        <v>4</v>
      </c>
      <c r="J159" s="1">
        <f t="shared" ref="J159:J222" si="24">J133</f>
        <v>4</v>
      </c>
    </row>
    <row r="160" spans="1:10">
      <c r="A160" s="1">
        <f t="shared" si="21"/>
        <v>14010225</v>
      </c>
      <c r="B160" s="1">
        <f t="shared" si="22"/>
        <v>14010225</v>
      </c>
      <c r="C160" s="1">
        <f t="shared" si="23"/>
        <v>140102</v>
      </c>
      <c r="D160" s="1">
        <v>25</v>
      </c>
      <c r="E160" s="1">
        <f>_xlfn.XLOOKUP(C160,[1]配置!$B$5:$B$1000,[1]配置!$N$5:$N$1000)</f>
        <v>2</v>
      </c>
      <c r="F160" s="1" t="str">
        <f>_xlfn.XLOOKUP(D160,消耗中转!$D$8:$D$33,消耗中转!$T$8:$T$33)</f>
        <v>[{"ItemId":70003,"Num":150}]</v>
      </c>
      <c r="G160" s="1" t="str" cm="1">
        <f t="array" ref="G160">IF(D160=0,"{}",_xlfn.XLOOKUP(D160,属性中转!$D$20:$D$44,_xlfn.XLOOKUP($E160,属性中转!$AG$18:$AX$18,属性中转!$AG$20:$AX$44)))</f>
        <v>{"HpRate":0.902,"AtkRate":0.4797,"PhysDefRate":0.369,"MagicDefRate":0.328,"OnHealInc":0.3978}</v>
      </c>
      <c r="H160" s="1" t="s">
        <v>28</v>
      </c>
      <c r="I160" s="1">
        <f t="shared" ref="I160:I223" si="25">I134</f>
        <v>4</v>
      </c>
      <c r="J160" s="1">
        <f t="shared" si="24"/>
        <v>4</v>
      </c>
    </row>
    <row r="161" spans="1:10">
      <c r="A161" s="1">
        <f t="shared" si="21"/>
        <v>14010300</v>
      </c>
      <c r="B161" s="1">
        <f t="shared" si="22"/>
        <v>14010300</v>
      </c>
      <c r="C161" s="1">
        <f>C135+1</f>
        <v>140103</v>
      </c>
      <c r="D161" s="1">
        <v>0</v>
      </c>
      <c r="E161" s="1">
        <f>_xlfn.XLOOKUP(C161,[1]配置!$B$5:$B$1000,[1]配置!$N$5:$N$1000)</f>
        <v>1</v>
      </c>
      <c r="F161" s="1" t="str">
        <f>_xlfn.XLOOKUP(D161,消耗中转!$D$8:$D$33,消耗中转!$T$8:$T$33)</f>
        <v>[]</v>
      </c>
      <c r="G161" s="1" t="str" cm="1">
        <f t="array" ref="G161">IF(D161=0,"{}",_xlfn.XLOOKUP(D161,属性中转!$D$20:$D$44,_xlfn.XLOOKUP($E161,属性中转!$AG$18:$AX$18,属性中转!$AG$20:$AX$44)))</f>
        <v>{}</v>
      </c>
      <c r="H161" s="1" t="s">
        <v>28</v>
      </c>
      <c r="I161" s="1">
        <f t="shared" si="25"/>
        <v>0</v>
      </c>
      <c r="J161" s="1">
        <f t="shared" si="24"/>
        <v>0</v>
      </c>
    </row>
    <row r="162" spans="1:10">
      <c r="A162" s="1">
        <f t="shared" ref="A162:A187" si="26">B162</f>
        <v>14010301</v>
      </c>
      <c r="B162" s="1">
        <f t="shared" ref="B162:B187" si="27">C162*100+D162</f>
        <v>14010301</v>
      </c>
      <c r="C162" s="1">
        <f>C161</f>
        <v>140103</v>
      </c>
      <c r="D162" s="1">
        <v>1</v>
      </c>
      <c r="E162" s="1">
        <f>_xlfn.XLOOKUP(C162,[1]配置!$B$5:$B$1000,[1]配置!$N$5:$N$1000)</f>
        <v>1</v>
      </c>
      <c r="F162" s="1" t="str">
        <f>_xlfn.XLOOKUP(D162,消耗中转!$D$8:$D$33,消耗中转!$T$8:$T$33)</f>
        <v>[{"ItemId":70001,"Num":10}]</v>
      </c>
      <c r="G162" s="1" t="str" cm="1">
        <f t="array" ref="G162">IF(D162=0,"{}",_xlfn.XLOOKUP(D162,属性中转!$D$20:$D$44,_xlfn.XLOOKUP($E162,属性中转!$AG$18:$AX$18,属性中转!$AG$20:$AX$44)))</f>
        <v>{"HpRate":0.0625,"AtkRate":0.072,"AtkSpeed":0.03,"Cri":0.0256,"DefBreak":0.0352}</v>
      </c>
      <c r="H162" s="1" t="s">
        <v>28</v>
      </c>
      <c r="I162" s="1">
        <f t="shared" si="25"/>
        <v>1</v>
      </c>
      <c r="J162" s="1">
        <f t="shared" si="24"/>
        <v>1</v>
      </c>
    </row>
    <row r="163" spans="1:10">
      <c r="A163" s="1">
        <f t="shared" si="26"/>
        <v>14010302</v>
      </c>
      <c r="B163" s="1">
        <f t="shared" si="27"/>
        <v>14010302</v>
      </c>
      <c r="C163" s="1">
        <f t="shared" ref="C163:C186" si="28">C162</f>
        <v>140103</v>
      </c>
      <c r="D163" s="1">
        <v>2</v>
      </c>
      <c r="E163" s="1">
        <f>_xlfn.XLOOKUP(C163,[1]配置!$B$5:$B$1000,[1]配置!$N$5:$N$1000)</f>
        <v>1</v>
      </c>
      <c r="F163" s="1" t="str">
        <f>_xlfn.XLOOKUP(D163,消耗中转!$D$8:$D$33,消耗中转!$T$8:$T$33)</f>
        <v>[{"ItemId":70001,"Num":20}]</v>
      </c>
      <c r="G163" s="1" t="str" cm="1">
        <f t="array" ref="G163">IF(D163=0,"{}",_xlfn.XLOOKUP(D163,属性中转!$D$20:$D$44,_xlfn.XLOOKUP($E163,属性中转!$AG$18:$AX$18,属性中转!$AG$20:$AX$44)))</f>
        <v>{"HpRate":0.0812,"AtkRate":0.0936,"AtkSpeed":0.042,"Cri":0.0359,"DefBreak":0.0493}</v>
      </c>
      <c r="H163" s="1" t="s">
        <v>28</v>
      </c>
      <c r="I163" s="1">
        <f t="shared" si="25"/>
        <v>1</v>
      </c>
      <c r="J163" s="1">
        <f t="shared" si="24"/>
        <v>1</v>
      </c>
    </row>
    <row r="164" spans="1:10">
      <c r="A164" s="1">
        <f t="shared" si="26"/>
        <v>14010303</v>
      </c>
      <c r="B164" s="1">
        <f t="shared" si="27"/>
        <v>14010303</v>
      </c>
      <c r="C164" s="1">
        <f t="shared" si="28"/>
        <v>140103</v>
      </c>
      <c r="D164" s="1">
        <v>3</v>
      </c>
      <c r="E164" s="1">
        <f>_xlfn.XLOOKUP(C164,[1]配置!$B$5:$B$1000,[1]配置!$N$5:$N$1000)</f>
        <v>1</v>
      </c>
      <c r="F164" s="1" t="str">
        <f>_xlfn.XLOOKUP(D164,消耗中转!$D$8:$D$33,消耗中转!$T$8:$T$33)</f>
        <v>[{"ItemId":70001,"Num":30}]</v>
      </c>
      <c r="G164" s="1" t="str" cm="1">
        <f t="array" ref="G164">IF(D164=0,"{}",_xlfn.XLOOKUP(D164,属性中转!$D$20:$D$44,_xlfn.XLOOKUP($E164,属性中转!$AG$18:$AX$18,属性中转!$AG$20:$AX$44)))</f>
        <v>{"HpRate":0.1,"AtkRate":0.1152,"AtkSpeed":0.054,"Cri":0.0462,"DefBreak":0.0635}</v>
      </c>
      <c r="H164" s="1" t="s">
        <v>28</v>
      </c>
      <c r="I164" s="1">
        <f t="shared" si="25"/>
        <v>1</v>
      </c>
      <c r="J164" s="1">
        <f t="shared" si="24"/>
        <v>1</v>
      </c>
    </row>
    <row r="165" spans="1:10">
      <c r="A165" s="1">
        <f t="shared" si="26"/>
        <v>14010304</v>
      </c>
      <c r="B165" s="1">
        <f t="shared" si="27"/>
        <v>14010304</v>
      </c>
      <c r="C165" s="1">
        <f t="shared" si="28"/>
        <v>140103</v>
      </c>
      <c r="D165" s="1">
        <v>4</v>
      </c>
      <c r="E165" s="1">
        <f>_xlfn.XLOOKUP(C165,[1]配置!$B$5:$B$1000,[1]配置!$N$5:$N$1000)</f>
        <v>1</v>
      </c>
      <c r="F165" s="1" t="str">
        <f>_xlfn.XLOOKUP(D165,消耗中转!$D$8:$D$33,消耗中转!$T$8:$T$33)</f>
        <v>[{"ItemId":70001,"Num":40}]</v>
      </c>
      <c r="G165" s="1" t="str" cm="1">
        <f t="array" ref="G165">IF(D165=0,"{}",_xlfn.XLOOKUP(D165,属性中转!$D$20:$D$44,_xlfn.XLOOKUP($E165,属性中转!$AG$18:$AX$18,属性中转!$AG$20:$AX$44)))</f>
        <v>{"HpRate":0.1187,"AtkRate":0.1368,"AtkSpeed":0.066,"Cri":0.0564,"DefBreak":0.0776}</v>
      </c>
      <c r="H165" s="1" t="s">
        <v>28</v>
      </c>
      <c r="I165" s="1">
        <f t="shared" si="25"/>
        <v>1</v>
      </c>
      <c r="J165" s="1">
        <f t="shared" si="24"/>
        <v>1</v>
      </c>
    </row>
    <row r="166" spans="1:10">
      <c r="A166" s="1">
        <f t="shared" si="26"/>
        <v>14010305</v>
      </c>
      <c r="B166" s="1">
        <f t="shared" si="27"/>
        <v>14010305</v>
      </c>
      <c r="C166" s="1">
        <f t="shared" si="28"/>
        <v>140103</v>
      </c>
      <c r="D166" s="1">
        <v>5</v>
      </c>
      <c r="E166" s="1">
        <f>_xlfn.XLOOKUP(C166,[1]配置!$B$5:$B$1000,[1]配置!$N$5:$N$1000)</f>
        <v>1</v>
      </c>
      <c r="F166" s="1" t="str">
        <f>_xlfn.XLOOKUP(D166,消耗中转!$D$8:$D$33,消耗中转!$T$8:$T$33)</f>
        <v>[{"ItemId":70001,"Num":50}]</v>
      </c>
      <c r="G166" s="1" t="str" cm="1">
        <f t="array" ref="G166">IF(D166=0,"{}",_xlfn.XLOOKUP(D166,属性中转!$D$20:$D$44,_xlfn.XLOOKUP($E166,属性中转!$AG$18:$AX$18,属性中转!$AG$20:$AX$44)))</f>
        <v>{"HpRate":0.1375,"AtkRate":0.1584,"AtkSpeed":0.078,"Cri":0.0667,"DefBreak":0.0917}</v>
      </c>
      <c r="H166" s="1" t="s">
        <v>28</v>
      </c>
      <c r="I166" s="1">
        <f t="shared" si="25"/>
        <v>2</v>
      </c>
      <c r="J166" s="1">
        <f t="shared" si="24"/>
        <v>2</v>
      </c>
    </row>
    <row r="167" spans="1:10">
      <c r="A167" s="1">
        <f t="shared" si="26"/>
        <v>14010306</v>
      </c>
      <c r="B167" s="1">
        <f t="shared" si="27"/>
        <v>14010306</v>
      </c>
      <c r="C167" s="1">
        <f t="shared" si="28"/>
        <v>140103</v>
      </c>
      <c r="D167" s="1">
        <v>6</v>
      </c>
      <c r="E167" s="1">
        <f>_xlfn.XLOOKUP(C167,[1]配置!$B$5:$B$1000,[1]配置!$N$5:$N$1000)</f>
        <v>1</v>
      </c>
      <c r="F167" s="1" t="str">
        <f>_xlfn.XLOOKUP(D167,消耗中转!$D$8:$D$33,消耗中转!$T$8:$T$33)</f>
        <v>[{"ItemId":70002,"Num":5}]</v>
      </c>
      <c r="G167" s="1" t="str" cm="1">
        <f t="array" ref="G167">IF(D167=0,"{}",_xlfn.XLOOKUP(D167,属性中转!$D$20:$D$44,_xlfn.XLOOKUP($E167,属性中转!$AG$18:$AX$18,属性中转!$AG$20:$AX$44)))</f>
        <v>{"HpRate":0.1562,"AtkRate":0.18,"AtkSpeed":0.09,"Cri":0.077,"DefBreak":0.1058}</v>
      </c>
      <c r="H167" s="1" t="s">
        <v>28</v>
      </c>
      <c r="I167" s="1">
        <f t="shared" si="25"/>
        <v>2</v>
      </c>
      <c r="J167" s="1">
        <f t="shared" si="24"/>
        <v>2</v>
      </c>
    </row>
    <row r="168" spans="1:10">
      <c r="A168" s="1">
        <f t="shared" si="26"/>
        <v>14010307</v>
      </c>
      <c r="B168" s="1">
        <f t="shared" si="27"/>
        <v>14010307</v>
      </c>
      <c r="C168" s="1">
        <f t="shared" si="28"/>
        <v>140103</v>
      </c>
      <c r="D168" s="1">
        <v>7</v>
      </c>
      <c r="E168" s="1">
        <f>_xlfn.XLOOKUP(C168,[1]配置!$B$5:$B$1000,[1]配置!$N$5:$N$1000)</f>
        <v>1</v>
      </c>
      <c r="F168" s="1" t="str">
        <f>_xlfn.XLOOKUP(D168,消耗中转!$D$8:$D$33,消耗中转!$T$8:$T$33)</f>
        <v>[{"ItemId":70002,"Num":10}]</v>
      </c>
      <c r="G168" s="1" t="str" cm="1">
        <f t="array" ref="G168">IF(D168=0,"{}",_xlfn.XLOOKUP(D168,属性中转!$D$20:$D$44,_xlfn.XLOOKUP($E168,属性中转!$AG$18:$AX$18,属性中转!$AG$20:$AX$44)))</f>
        <v>{"HpRate":0.175,"AtkRate":0.2016,"AtkSpeed":0.102,"Cri":0.0873,"DefBreak":0.1199}</v>
      </c>
      <c r="H168" s="1" t="s">
        <v>28</v>
      </c>
      <c r="I168" s="1">
        <f t="shared" si="25"/>
        <v>2</v>
      </c>
      <c r="J168" s="1">
        <f t="shared" si="24"/>
        <v>2</v>
      </c>
    </row>
    <row r="169" spans="1:10">
      <c r="A169" s="1">
        <f t="shared" si="26"/>
        <v>14010308</v>
      </c>
      <c r="B169" s="1">
        <f t="shared" si="27"/>
        <v>14010308</v>
      </c>
      <c r="C169" s="1">
        <f t="shared" si="28"/>
        <v>140103</v>
      </c>
      <c r="D169" s="1">
        <v>8</v>
      </c>
      <c r="E169" s="1">
        <f>_xlfn.XLOOKUP(C169,[1]配置!$B$5:$B$1000,[1]配置!$N$5:$N$1000)</f>
        <v>1</v>
      </c>
      <c r="F169" s="1" t="str">
        <f>_xlfn.XLOOKUP(D169,消耗中转!$D$8:$D$33,消耗中转!$T$8:$T$33)</f>
        <v>[{"ItemId":70002,"Num":15}]</v>
      </c>
      <c r="G169" s="1" t="str" cm="1">
        <f t="array" ref="G169">IF(D169=0,"{}",_xlfn.XLOOKUP(D169,属性中转!$D$20:$D$44,_xlfn.XLOOKUP($E169,属性中转!$AG$18:$AX$18,属性中转!$AG$20:$AX$44)))</f>
        <v>{"HpRate":0.1937,"AtkRate":0.2232,"AtkSpeed":0.114,"Cri":0.0975,"DefBreak":0.134}</v>
      </c>
      <c r="H169" s="1" t="s">
        <v>28</v>
      </c>
      <c r="I169" s="1">
        <f t="shared" si="25"/>
        <v>2</v>
      </c>
      <c r="J169" s="1">
        <f t="shared" si="24"/>
        <v>2</v>
      </c>
    </row>
    <row r="170" spans="1:10">
      <c r="A170" s="1">
        <f t="shared" si="26"/>
        <v>14010309</v>
      </c>
      <c r="B170" s="1">
        <f t="shared" si="27"/>
        <v>14010309</v>
      </c>
      <c r="C170" s="1">
        <f t="shared" si="28"/>
        <v>140103</v>
      </c>
      <c r="D170" s="1">
        <v>9</v>
      </c>
      <c r="E170" s="1">
        <f>_xlfn.XLOOKUP(C170,[1]配置!$B$5:$B$1000,[1]配置!$N$5:$N$1000)</f>
        <v>1</v>
      </c>
      <c r="F170" s="1" t="str">
        <f>_xlfn.XLOOKUP(D170,消耗中转!$D$8:$D$33,消耗中转!$T$8:$T$33)</f>
        <v>[{"ItemId":70002,"Num":20}]</v>
      </c>
      <c r="G170" s="1" t="str" cm="1">
        <f t="array" ref="G170">IF(D170=0,"{}",_xlfn.XLOOKUP(D170,属性中转!$D$20:$D$44,_xlfn.XLOOKUP($E170,属性中转!$AG$18:$AX$18,属性中转!$AG$20:$AX$44)))</f>
        <v>{"HpRate":0.2125,"AtkRate":0.2448,"AtkSpeed":0.114,"Cri":0.0975,"DefBreak":0.134}</v>
      </c>
      <c r="H170" s="1" t="s">
        <v>28</v>
      </c>
      <c r="I170" s="1">
        <f t="shared" si="25"/>
        <v>2</v>
      </c>
      <c r="J170" s="1">
        <f t="shared" si="24"/>
        <v>2</v>
      </c>
    </row>
    <row r="171" spans="1:10">
      <c r="A171" s="1">
        <f t="shared" si="26"/>
        <v>14010310</v>
      </c>
      <c r="B171" s="1">
        <f t="shared" si="27"/>
        <v>14010310</v>
      </c>
      <c r="C171" s="1">
        <f t="shared" si="28"/>
        <v>140103</v>
      </c>
      <c r="D171" s="1">
        <v>10</v>
      </c>
      <c r="E171" s="1">
        <f>_xlfn.XLOOKUP(C171,[1]配置!$B$5:$B$1000,[1]配置!$N$5:$N$1000)</f>
        <v>1</v>
      </c>
      <c r="F171" s="1" t="str">
        <f>_xlfn.XLOOKUP(D171,消耗中转!$D$8:$D$33,消耗中转!$T$8:$T$33)</f>
        <v>[{"ItemId":70002,"Num":25}]</v>
      </c>
      <c r="G171" s="1" t="str" cm="1">
        <f t="array" ref="G171">IF(D171=0,"{}",_xlfn.XLOOKUP(D171,属性中转!$D$20:$D$44,_xlfn.XLOOKUP($E171,属性中转!$AG$18:$AX$18,属性中转!$AG$20:$AX$44)))</f>
        <v>{"HpRate":0.2312,"AtkRate":0.2664,"AtkSpeed":0.114,"Cri":0.0975,"DefBreak":0.134}</v>
      </c>
      <c r="H171" s="1" t="s">
        <v>28</v>
      </c>
      <c r="I171" s="1">
        <f t="shared" si="25"/>
        <v>3</v>
      </c>
      <c r="J171" s="1">
        <f t="shared" si="24"/>
        <v>3</v>
      </c>
    </row>
    <row r="172" spans="1:10">
      <c r="A172" s="1">
        <f t="shared" si="26"/>
        <v>14010311</v>
      </c>
      <c r="B172" s="1">
        <f t="shared" si="27"/>
        <v>14010311</v>
      </c>
      <c r="C172" s="1">
        <f t="shared" si="28"/>
        <v>140103</v>
      </c>
      <c r="D172" s="1">
        <v>11</v>
      </c>
      <c r="E172" s="1">
        <f>_xlfn.XLOOKUP(C172,[1]配置!$B$5:$B$1000,[1]配置!$N$5:$N$1000)</f>
        <v>1</v>
      </c>
      <c r="F172" s="1" t="str">
        <f>_xlfn.XLOOKUP(D172,消耗中转!$D$8:$D$33,消耗中转!$T$8:$T$33)</f>
        <v>[{"ItemId":70002,"Num":30}]</v>
      </c>
      <c r="G172" s="1" t="str" cm="1">
        <f t="array" ref="G172">IF(D172=0,"{}",_xlfn.XLOOKUP(D172,属性中转!$D$20:$D$44,_xlfn.XLOOKUP($E172,属性中转!$AG$18:$AX$18,属性中转!$AG$20:$AX$44)))</f>
        <v>{"HpRate":0.25,"AtkRate":0.288,"AtkSpeed":0.114,"Cri":0.0975,"DefBreak":0.134}</v>
      </c>
      <c r="H172" s="1" t="s">
        <v>28</v>
      </c>
      <c r="I172" s="1">
        <f t="shared" si="25"/>
        <v>3</v>
      </c>
      <c r="J172" s="1">
        <f t="shared" si="24"/>
        <v>3</v>
      </c>
    </row>
    <row r="173" spans="1:10">
      <c r="A173" s="1">
        <f t="shared" si="26"/>
        <v>14010312</v>
      </c>
      <c r="B173" s="1">
        <f t="shared" si="27"/>
        <v>14010312</v>
      </c>
      <c r="C173" s="1">
        <f t="shared" si="28"/>
        <v>140103</v>
      </c>
      <c r="D173" s="1">
        <v>12</v>
      </c>
      <c r="E173" s="1">
        <f>_xlfn.XLOOKUP(C173,[1]配置!$B$5:$B$1000,[1]配置!$N$5:$N$1000)</f>
        <v>1</v>
      </c>
      <c r="F173" s="1" t="str">
        <f>_xlfn.XLOOKUP(D173,消耗中转!$D$8:$D$33,消耗中转!$T$8:$T$33)</f>
        <v>[{"ItemId":70002,"Num":35}]</v>
      </c>
      <c r="G173" s="1" t="str" cm="1">
        <f t="array" ref="G173">IF(D173=0,"{}",_xlfn.XLOOKUP(D173,属性中转!$D$20:$D$44,_xlfn.XLOOKUP($E173,属性中转!$AG$18:$AX$18,属性中转!$AG$20:$AX$44)))</f>
        <v>{"HpRate":0.2687,"AtkRate":0.3096,"AtkSpeed":0.114,"Cri":0.0975,"DefBreak":0.134}</v>
      </c>
      <c r="H173" s="1" t="s">
        <v>28</v>
      </c>
      <c r="I173" s="1">
        <f t="shared" si="25"/>
        <v>3</v>
      </c>
      <c r="J173" s="1">
        <f t="shared" si="24"/>
        <v>3</v>
      </c>
    </row>
    <row r="174" spans="1:10">
      <c r="A174" s="1">
        <f t="shared" si="26"/>
        <v>14010313</v>
      </c>
      <c r="B174" s="1">
        <f t="shared" si="27"/>
        <v>14010313</v>
      </c>
      <c r="C174" s="1">
        <f t="shared" si="28"/>
        <v>140103</v>
      </c>
      <c r="D174" s="1">
        <v>13</v>
      </c>
      <c r="E174" s="1">
        <f>_xlfn.XLOOKUP(C174,[1]配置!$B$5:$B$1000,[1]配置!$N$5:$N$1000)</f>
        <v>1</v>
      </c>
      <c r="F174" s="1" t="str">
        <f>_xlfn.XLOOKUP(D174,消耗中转!$D$8:$D$33,消耗中转!$T$8:$T$33)</f>
        <v>[{"ItemId":70002,"Num":40}]</v>
      </c>
      <c r="G174" s="1" t="str" cm="1">
        <f t="array" ref="G174">IF(D174=0,"{}",_xlfn.XLOOKUP(D174,属性中转!$D$20:$D$44,_xlfn.XLOOKUP($E174,属性中转!$AG$18:$AX$18,属性中转!$AG$20:$AX$44)))</f>
        <v>{"HpRate":0.2875,"AtkRate":0.3312,"AtkSpeed":0.114,"Cri":0.0975,"DefBreak":0.134}</v>
      </c>
      <c r="H174" s="1" t="s">
        <v>28</v>
      </c>
      <c r="I174" s="1">
        <f t="shared" si="25"/>
        <v>3</v>
      </c>
      <c r="J174" s="1">
        <f t="shared" si="24"/>
        <v>3</v>
      </c>
    </row>
    <row r="175" spans="1:10">
      <c r="A175" s="1">
        <f t="shared" si="26"/>
        <v>14010314</v>
      </c>
      <c r="B175" s="1">
        <f t="shared" si="27"/>
        <v>14010314</v>
      </c>
      <c r="C175" s="1">
        <f t="shared" si="28"/>
        <v>140103</v>
      </c>
      <c r="D175" s="1">
        <v>14</v>
      </c>
      <c r="E175" s="1">
        <f>_xlfn.XLOOKUP(C175,[1]配置!$B$5:$B$1000,[1]配置!$N$5:$N$1000)</f>
        <v>1</v>
      </c>
      <c r="F175" s="1" t="str">
        <f>_xlfn.XLOOKUP(D175,消耗中转!$D$8:$D$33,消耗中转!$T$8:$T$33)</f>
        <v>[{"ItemId":70002,"Num":45}]</v>
      </c>
      <c r="G175" s="1" t="str" cm="1">
        <f t="array" ref="G175">IF(D175=0,"{}",_xlfn.XLOOKUP(D175,属性中转!$D$20:$D$44,_xlfn.XLOOKUP($E175,属性中转!$AG$18:$AX$18,属性中转!$AG$20:$AX$44)))</f>
        <v>{"HpRate":0.3062,"AtkRate":0.3528,"AtkSpeed":0.114,"Cri":0.0975,"DefBreak":0.134}</v>
      </c>
      <c r="H175" s="1" t="s">
        <v>28</v>
      </c>
      <c r="I175" s="1">
        <f t="shared" si="25"/>
        <v>3</v>
      </c>
      <c r="J175" s="1">
        <f t="shared" si="24"/>
        <v>3</v>
      </c>
    </row>
    <row r="176" spans="1:10">
      <c r="A176" s="1">
        <f t="shared" si="26"/>
        <v>14010315</v>
      </c>
      <c r="B176" s="1">
        <f t="shared" si="27"/>
        <v>14010315</v>
      </c>
      <c r="C176" s="1">
        <f t="shared" si="28"/>
        <v>140103</v>
      </c>
      <c r="D176" s="1">
        <v>15</v>
      </c>
      <c r="E176" s="1">
        <f>_xlfn.XLOOKUP(C176,[1]配置!$B$5:$B$1000,[1]配置!$N$5:$N$1000)</f>
        <v>1</v>
      </c>
      <c r="F176" s="1" t="str">
        <f>_xlfn.XLOOKUP(D176,消耗中转!$D$8:$D$33,消耗中转!$T$8:$T$33)</f>
        <v>[{"ItemId":70002,"Num":50}]</v>
      </c>
      <c r="G176" s="1" t="str" cm="1">
        <f t="array" ref="G176">IF(D176=0,"{}",_xlfn.XLOOKUP(D176,属性中转!$D$20:$D$44,_xlfn.XLOOKUP($E176,属性中转!$AG$18:$AX$18,属性中转!$AG$20:$AX$44)))</f>
        <v>{"HpRate":0.325,"AtkRate":0.3744,"AtkSpeed":0.114,"Cri":0.0975,"DefBreak":0.134}</v>
      </c>
      <c r="H176" s="1" t="s">
        <v>28</v>
      </c>
      <c r="I176" s="1">
        <f t="shared" si="25"/>
        <v>4</v>
      </c>
      <c r="J176" s="1">
        <f t="shared" si="24"/>
        <v>4</v>
      </c>
    </row>
    <row r="177" spans="1:10">
      <c r="A177" s="1">
        <f t="shared" si="26"/>
        <v>14010316</v>
      </c>
      <c r="B177" s="1">
        <f t="shared" si="27"/>
        <v>14010316</v>
      </c>
      <c r="C177" s="1">
        <f t="shared" si="28"/>
        <v>140103</v>
      </c>
      <c r="D177" s="1">
        <v>16</v>
      </c>
      <c r="E177" s="1">
        <f>_xlfn.XLOOKUP(C177,[1]配置!$B$5:$B$1000,[1]配置!$N$5:$N$1000)</f>
        <v>1</v>
      </c>
      <c r="F177" s="1" t="str">
        <f>_xlfn.XLOOKUP(D177,消耗中转!$D$8:$D$33,消耗中转!$T$8:$T$33)</f>
        <v>[{"ItemId":70003,"Num":25}]</v>
      </c>
      <c r="G177" s="1" t="str" cm="1">
        <f t="array" ref="G177">IF(D177=0,"{}",_xlfn.XLOOKUP(D177,属性中转!$D$20:$D$44,_xlfn.XLOOKUP($E177,属性中转!$AG$18:$AX$18,属性中转!$AG$20:$AX$44)))</f>
        <v>{"HpRate":0.3437,"AtkRate":0.396,"AtkSpeed":0.126,"Cri":0.1078,"DefBreak":0.1481}</v>
      </c>
      <c r="H177" s="1" t="s">
        <v>28</v>
      </c>
      <c r="I177" s="1">
        <f t="shared" si="25"/>
        <v>4</v>
      </c>
      <c r="J177" s="1">
        <f t="shared" si="24"/>
        <v>4</v>
      </c>
    </row>
    <row r="178" spans="1:10">
      <c r="A178" s="1">
        <f t="shared" si="26"/>
        <v>14010317</v>
      </c>
      <c r="B178" s="1">
        <f t="shared" si="27"/>
        <v>14010317</v>
      </c>
      <c r="C178" s="1">
        <f t="shared" si="28"/>
        <v>140103</v>
      </c>
      <c r="D178" s="1">
        <v>17</v>
      </c>
      <c r="E178" s="1">
        <f>_xlfn.XLOOKUP(C178,[1]配置!$B$5:$B$1000,[1]配置!$N$5:$N$1000)</f>
        <v>1</v>
      </c>
      <c r="F178" s="1" t="str">
        <f>_xlfn.XLOOKUP(D178,消耗中转!$D$8:$D$33,消耗中转!$T$8:$T$33)</f>
        <v>[{"ItemId":70003,"Num":25}]</v>
      </c>
      <c r="G178" s="1" t="str" cm="1">
        <f t="array" ref="G178">IF(D178=0,"{}",_xlfn.XLOOKUP(D178,属性中转!$D$20:$D$44,_xlfn.XLOOKUP($E178,属性中转!$AG$18:$AX$18,属性中转!$AG$20:$AX$44)))</f>
        <v>{"HpRate":0.3625,"AtkRate":0.4176,"AtkSpeed":0.138,"Cri":0.1181,"DefBreak":0.1622}</v>
      </c>
      <c r="H178" s="1" t="s">
        <v>28</v>
      </c>
      <c r="I178" s="1">
        <f t="shared" si="25"/>
        <v>4</v>
      </c>
      <c r="J178" s="1">
        <f t="shared" si="24"/>
        <v>4</v>
      </c>
    </row>
    <row r="179" spans="1:10">
      <c r="A179" s="1">
        <f t="shared" si="26"/>
        <v>14010318</v>
      </c>
      <c r="B179" s="1">
        <f t="shared" si="27"/>
        <v>14010318</v>
      </c>
      <c r="C179" s="1">
        <f t="shared" si="28"/>
        <v>140103</v>
      </c>
      <c r="D179" s="1">
        <v>18</v>
      </c>
      <c r="E179" s="1">
        <f>_xlfn.XLOOKUP(C179,[1]配置!$B$5:$B$1000,[1]配置!$N$5:$N$1000)</f>
        <v>1</v>
      </c>
      <c r="F179" s="1" t="str">
        <f>_xlfn.XLOOKUP(D179,消耗中转!$D$8:$D$33,消耗中转!$T$8:$T$33)</f>
        <v>[{"ItemId":70003,"Num":25}]</v>
      </c>
      <c r="G179" s="1" t="str" cm="1">
        <f t="array" ref="G179">IF(D179=0,"{}",_xlfn.XLOOKUP(D179,属性中转!$D$20:$D$44,_xlfn.XLOOKUP($E179,属性中转!$AG$18:$AX$18,属性中转!$AG$20:$AX$44)))</f>
        <v>{"HpRate":0.3812,"AtkRate":0.4392,"AtkSpeed":0.15,"Cri":0.1284,"DefBreak":0.1764}</v>
      </c>
      <c r="H179" s="1" t="s">
        <v>28</v>
      </c>
      <c r="I179" s="1">
        <f t="shared" si="25"/>
        <v>4</v>
      </c>
      <c r="J179" s="1">
        <f t="shared" si="24"/>
        <v>4</v>
      </c>
    </row>
    <row r="180" spans="1:10">
      <c r="A180" s="1">
        <f t="shared" si="26"/>
        <v>14010319</v>
      </c>
      <c r="B180" s="1">
        <f t="shared" si="27"/>
        <v>14010319</v>
      </c>
      <c r="C180" s="1">
        <f t="shared" si="28"/>
        <v>140103</v>
      </c>
      <c r="D180" s="1">
        <v>19</v>
      </c>
      <c r="E180" s="1">
        <f>_xlfn.XLOOKUP(C180,[1]配置!$B$5:$B$1000,[1]配置!$N$5:$N$1000)</f>
        <v>1</v>
      </c>
      <c r="F180" s="1" t="str">
        <f>_xlfn.XLOOKUP(D180,消耗中转!$D$8:$D$33,消耗中转!$T$8:$T$33)</f>
        <v>[{"ItemId":70003,"Num":25}]</v>
      </c>
      <c r="G180" s="1" t="str" cm="1">
        <f t="array" ref="G180">IF(D180=0,"{}",_xlfn.XLOOKUP(D180,属性中转!$D$20:$D$44,_xlfn.XLOOKUP($E180,属性中转!$AG$18:$AX$18,属性中转!$AG$20:$AX$44)))</f>
        <v>{"HpRate":0.4,"AtkRate":0.4608,"AtkSpeed":0.162,"Cri":0.1386,"DefBreak":0.1905}</v>
      </c>
      <c r="H180" s="1" t="s">
        <v>28</v>
      </c>
      <c r="I180" s="1">
        <f t="shared" si="25"/>
        <v>4</v>
      </c>
      <c r="J180" s="1">
        <f t="shared" si="24"/>
        <v>4</v>
      </c>
    </row>
    <row r="181" spans="1:10">
      <c r="A181" s="1">
        <f t="shared" si="26"/>
        <v>14010320</v>
      </c>
      <c r="B181" s="1">
        <f t="shared" si="27"/>
        <v>14010320</v>
      </c>
      <c r="C181" s="1">
        <f t="shared" si="28"/>
        <v>140103</v>
      </c>
      <c r="D181" s="1">
        <v>20</v>
      </c>
      <c r="E181" s="1">
        <f>_xlfn.XLOOKUP(C181,[1]配置!$B$5:$B$1000,[1]配置!$N$5:$N$1000)</f>
        <v>1</v>
      </c>
      <c r="F181" s="1" t="str">
        <f>_xlfn.XLOOKUP(D181,消耗中转!$D$8:$D$33,消耗中转!$T$8:$T$33)</f>
        <v>[{"ItemId":70003,"Num":25}]</v>
      </c>
      <c r="G181" s="1" t="str" cm="1">
        <f t="array" ref="G181">IF(D181=0,"{}",_xlfn.XLOOKUP(D181,属性中转!$D$20:$D$44,_xlfn.XLOOKUP($E181,属性中转!$AG$18:$AX$18,属性中转!$AG$20:$AX$44)))</f>
        <v>{"HpRate":0.4187,"AtkRate":0.4824,"AtkSpeed":0.174,"Cri":0.1489,"DefBreak":0.2046}</v>
      </c>
      <c r="H181" s="1" t="s">
        <v>28</v>
      </c>
      <c r="I181" s="1">
        <f t="shared" si="25"/>
        <v>4</v>
      </c>
      <c r="J181" s="1">
        <f t="shared" si="24"/>
        <v>4</v>
      </c>
    </row>
    <row r="182" spans="1:10">
      <c r="A182" s="1">
        <f t="shared" si="26"/>
        <v>14010321</v>
      </c>
      <c r="B182" s="1">
        <f t="shared" si="27"/>
        <v>14010321</v>
      </c>
      <c r="C182" s="1">
        <f t="shared" si="28"/>
        <v>140103</v>
      </c>
      <c r="D182" s="1">
        <v>21</v>
      </c>
      <c r="E182" s="1">
        <f>_xlfn.XLOOKUP(C182,[1]配置!$B$5:$B$1000,[1]配置!$N$5:$N$1000)</f>
        <v>1</v>
      </c>
      <c r="F182" s="1" t="str">
        <f>_xlfn.XLOOKUP(D182,消耗中转!$D$8:$D$33,消耗中转!$T$8:$T$33)</f>
        <v>[{"ItemId":70003,"Num":50}]</v>
      </c>
      <c r="G182" s="1" t="str" cm="1">
        <f t="array" ref="G182">IF(D182=0,"{}",_xlfn.XLOOKUP(D182,属性中转!$D$20:$D$44,_xlfn.XLOOKUP($E182,属性中转!$AG$18:$AX$18,属性中转!$AG$20:$AX$44)))</f>
        <v>{"HpRate":0.4375,"AtkRate":0.504,"AtkSpeed":0.186,"Cri":0.1592,"DefBreak":0.2187}</v>
      </c>
      <c r="H182" s="1" t="s">
        <v>28</v>
      </c>
      <c r="I182" s="1">
        <f t="shared" si="25"/>
        <v>4</v>
      </c>
      <c r="J182" s="1">
        <f t="shared" si="24"/>
        <v>4</v>
      </c>
    </row>
    <row r="183" spans="1:10">
      <c r="A183" s="1">
        <f t="shared" si="26"/>
        <v>14010322</v>
      </c>
      <c r="B183" s="1">
        <f t="shared" si="27"/>
        <v>14010322</v>
      </c>
      <c r="C183" s="1">
        <f t="shared" si="28"/>
        <v>140103</v>
      </c>
      <c r="D183" s="1">
        <v>22</v>
      </c>
      <c r="E183" s="1">
        <f>_xlfn.XLOOKUP(C183,[1]配置!$B$5:$B$1000,[1]配置!$N$5:$N$1000)</f>
        <v>1</v>
      </c>
      <c r="F183" s="1" t="str">
        <f>_xlfn.XLOOKUP(D183,消耗中转!$D$8:$D$33,消耗中转!$T$8:$T$33)</f>
        <v>[{"ItemId":70003,"Num":75}]</v>
      </c>
      <c r="G183" s="1" t="str" cm="1">
        <f t="array" ref="G183">IF(D183=0,"{}",_xlfn.XLOOKUP(D183,属性中转!$D$20:$D$44,_xlfn.XLOOKUP($E183,属性中转!$AG$18:$AX$18,属性中转!$AG$20:$AX$44)))</f>
        <v>{"HpRate":0.4562,"AtkRate":0.5256,"AtkSpeed":0.198,"Cri":0.1694,"DefBreak":0.2328}</v>
      </c>
      <c r="H183" s="1" t="s">
        <v>28</v>
      </c>
      <c r="I183" s="1">
        <f t="shared" si="25"/>
        <v>4</v>
      </c>
      <c r="J183" s="1">
        <f t="shared" si="24"/>
        <v>4</v>
      </c>
    </row>
    <row r="184" spans="1:10">
      <c r="A184" s="1">
        <f t="shared" si="26"/>
        <v>14010323</v>
      </c>
      <c r="B184" s="1">
        <f t="shared" si="27"/>
        <v>14010323</v>
      </c>
      <c r="C184" s="1">
        <f t="shared" si="28"/>
        <v>140103</v>
      </c>
      <c r="D184" s="1">
        <v>23</v>
      </c>
      <c r="E184" s="1">
        <f>_xlfn.XLOOKUP(C184,[1]配置!$B$5:$B$1000,[1]配置!$N$5:$N$1000)</f>
        <v>1</v>
      </c>
      <c r="F184" s="1" t="str">
        <f>_xlfn.XLOOKUP(D184,消耗中转!$D$8:$D$33,消耗中转!$T$8:$T$33)</f>
        <v>[{"ItemId":70003,"Num":100}]</v>
      </c>
      <c r="G184" s="1" t="str" cm="1">
        <f t="array" ref="G184">IF(D184=0,"{}",_xlfn.XLOOKUP(D184,属性中转!$D$20:$D$44,_xlfn.XLOOKUP($E184,属性中转!$AG$18:$AX$18,属性中转!$AG$20:$AX$44)))</f>
        <v>{"HpRate":0.475,"AtkRate":0.5472,"AtkSpeed":0.21,"Cri":0.1797,"DefBreak":0.2469}</v>
      </c>
      <c r="H184" s="1" t="s">
        <v>28</v>
      </c>
      <c r="I184" s="1">
        <f t="shared" si="25"/>
        <v>4</v>
      </c>
      <c r="J184" s="1">
        <f t="shared" si="24"/>
        <v>4</v>
      </c>
    </row>
    <row r="185" spans="1:10">
      <c r="A185" s="1">
        <f t="shared" si="26"/>
        <v>14010324</v>
      </c>
      <c r="B185" s="1">
        <f t="shared" si="27"/>
        <v>14010324</v>
      </c>
      <c r="C185" s="1">
        <f t="shared" si="28"/>
        <v>140103</v>
      </c>
      <c r="D185" s="1">
        <v>24</v>
      </c>
      <c r="E185" s="1">
        <f>_xlfn.XLOOKUP(C185,[1]配置!$B$5:$B$1000,[1]配置!$N$5:$N$1000)</f>
        <v>1</v>
      </c>
      <c r="F185" s="1" t="str">
        <f>_xlfn.XLOOKUP(D185,消耗中转!$D$8:$D$33,消耗中转!$T$8:$T$33)</f>
        <v>[{"ItemId":70003,"Num":125}]</v>
      </c>
      <c r="G185" s="1" t="str" cm="1">
        <f t="array" ref="G185">IF(D185=0,"{}",_xlfn.XLOOKUP(D185,属性中转!$D$20:$D$44,_xlfn.XLOOKUP($E185,属性中转!$AG$18:$AX$18,属性中转!$AG$20:$AX$44)))</f>
        <v>{"HpRate":0.4937,"AtkRate":0.5688,"AtkSpeed":0.222,"Cri":0.19,"DefBreak":0.261}</v>
      </c>
      <c r="H185" s="1" t="s">
        <v>28</v>
      </c>
      <c r="I185" s="1">
        <f t="shared" si="25"/>
        <v>4</v>
      </c>
      <c r="J185" s="1">
        <f t="shared" si="24"/>
        <v>4</v>
      </c>
    </row>
    <row r="186" spans="1:10">
      <c r="A186" s="1">
        <f t="shared" si="26"/>
        <v>14010325</v>
      </c>
      <c r="B186" s="1">
        <f t="shared" si="27"/>
        <v>14010325</v>
      </c>
      <c r="C186" s="1">
        <f t="shared" si="28"/>
        <v>140103</v>
      </c>
      <c r="D186" s="1">
        <v>25</v>
      </c>
      <c r="E186" s="1">
        <f>_xlfn.XLOOKUP(C186,[1]配置!$B$5:$B$1000,[1]配置!$N$5:$N$1000)</f>
        <v>1</v>
      </c>
      <c r="F186" s="1" t="str">
        <f>_xlfn.XLOOKUP(D186,消耗中转!$D$8:$D$33,消耗中转!$T$8:$T$33)</f>
        <v>[{"ItemId":70003,"Num":150}]</v>
      </c>
      <c r="G186" s="1" t="str" cm="1">
        <f t="array" ref="G186">IF(D186=0,"{}",_xlfn.XLOOKUP(D186,属性中转!$D$20:$D$44,_xlfn.XLOOKUP($E186,属性中转!$AG$18:$AX$18,属性中转!$AG$20:$AX$44)))</f>
        <v>{"HpRate":0.5125,"AtkRate":0.5904,"AtkSpeed":0.234,"Cri":0.2003,"DefBreak":0.2751}</v>
      </c>
      <c r="H186" s="1" t="s">
        <v>28</v>
      </c>
      <c r="I186" s="1">
        <f t="shared" si="25"/>
        <v>4</v>
      </c>
      <c r="J186" s="1">
        <f t="shared" si="24"/>
        <v>4</v>
      </c>
    </row>
    <row r="187" spans="1:10">
      <c r="A187" s="1">
        <f t="shared" si="26"/>
        <v>14010400</v>
      </c>
      <c r="B187" s="1">
        <f t="shared" si="27"/>
        <v>14010400</v>
      </c>
      <c r="C187" s="1">
        <f>C161+1</f>
        <v>140104</v>
      </c>
      <c r="D187" s="1">
        <v>0</v>
      </c>
      <c r="E187" s="1">
        <f>_xlfn.XLOOKUP(C187,[1]配置!$B$5:$B$1000,[1]配置!$N$5:$N$1000)</f>
        <v>2</v>
      </c>
      <c r="F187" s="1" t="str">
        <f>_xlfn.XLOOKUP(D187,消耗中转!$D$8:$D$33,消耗中转!$T$8:$T$33)</f>
        <v>[]</v>
      </c>
      <c r="G187" s="1" t="str" cm="1">
        <f t="array" ref="G187">IF(D187=0,"{}",_xlfn.XLOOKUP(D187,属性中转!$D$20:$D$44,_xlfn.XLOOKUP($E187,属性中转!$AG$18:$AX$18,属性中转!$AG$20:$AX$44)))</f>
        <v>{}</v>
      </c>
      <c r="H187" s="1" t="s">
        <v>28</v>
      </c>
      <c r="I187" s="1">
        <f t="shared" si="25"/>
        <v>0</v>
      </c>
      <c r="J187" s="1">
        <f t="shared" si="24"/>
        <v>0</v>
      </c>
    </row>
    <row r="188" spans="1:10">
      <c r="A188" s="1">
        <f t="shared" ref="A188:A213" si="29">B188</f>
        <v>14010401</v>
      </c>
      <c r="B188" s="1">
        <f t="shared" ref="B188:B213" si="30">C188*100+D188</f>
        <v>14010401</v>
      </c>
      <c r="C188" s="1">
        <f>C187</f>
        <v>140104</v>
      </c>
      <c r="D188" s="1">
        <v>1</v>
      </c>
      <c r="E188" s="1">
        <f>_xlfn.XLOOKUP(C188,[1]配置!$B$5:$B$1000,[1]配置!$N$5:$N$1000)</f>
        <v>2</v>
      </c>
      <c r="F188" s="1" t="str">
        <f>_xlfn.XLOOKUP(D188,消耗中转!$D$8:$D$33,消耗中转!$T$8:$T$33)</f>
        <v>[{"ItemId":70001,"Num":10}]</v>
      </c>
      <c r="G188" s="1" t="str" cm="1">
        <f t="array" ref="G188">IF(D188=0,"{}",_xlfn.XLOOKUP(D188,属性中转!$D$20:$D$44,_xlfn.XLOOKUP($E188,属性中转!$AG$18:$AX$18,属性中转!$AG$20:$AX$44)))</f>
        <v>{"HpRate":0.11,"AtkRate":0.0585,"PhysDefRate":0.045,"MagicDefRate":0.04,"OnHealInc":0.051}</v>
      </c>
      <c r="H188" s="1" t="s">
        <v>28</v>
      </c>
      <c r="I188" s="1">
        <f t="shared" si="25"/>
        <v>1</v>
      </c>
      <c r="J188" s="1">
        <f t="shared" si="24"/>
        <v>1</v>
      </c>
    </row>
    <row r="189" spans="1:10">
      <c r="A189" s="1">
        <f t="shared" si="29"/>
        <v>14010402</v>
      </c>
      <c r="B189" s="1">
        <f t="shared" si="30"/>
        <v>14010402</v>
      </c>
      <c r="C189" s="1">
        <f t="shared" ref="C189:C212" si="31">C188</f>
        <v>140104</v>
      </c>
      <c r="D189" s="1">
        <v>2</v>
      </c>
      <c r="E189" s="1">
        <f>_xlfn.XLOOKUP(C189,[1]配置!$B$5:$B$1000,[1]配置!$N$5:$N$1000)</f>
        <v>2</v>
      </c>
      <c r="F189" s="1" t="str">
        <f>_xlfn.XLOOKUP(D189,消耗中转!$D$8:$D$33,消耗中转!$T$8:$T$33)</f>
        <v>[{"ItemId":70001,"Num":20}]</v>
      </c>
      <c r="G189" s="1" t="str" cm="1">
        <f t="array" ref="G189">IF(D189=0,"{}",_xlfn.XLOOKUP(D189,属性中转!$D$20:$D$44,_xlfn.XLOOKUP($E189,属性中转!$AG$18:$AX$18,属性中转!$AG$20:$AX$44)))</f>
        <v>{"HpRate":0.143,"AtkRate":0.076,"PhysDefRate":0.0585,"MagicDefRate":0.052,"OnHealInc":0.0714}</v>
      </c>
      <c r="H189" s="1" t="s">
        <v>28</v>
      </c>
      <c r="I189" s="1">
        <f t="shared" si="25"/>
        <v>1</v>
      </c>
      <c r="J189" s="1">
        <f t="shared" si="24"/>
        <v>1</v>
      </c>
    </row>
    <row r="190" spans="1:10">
      <c r="A190" s="1">
        <f t="shared" si="29"/>
        <v>14010403</v>
      </c>
      <c r="B190" s="1">
        <f t="shared" si="30"/>
        <v>14010403</v>
      </c>
      <c r="C190" s="1">
        <f t="shared" si="31"/>
        <v>140104</v>
      </c>
      <c r="D190" s="1">
        <v>3</v>
      </c>
      <c r="E190" s="1">
        <f>_xlfn.XLOOKUP(C190,[1]配置!$B$5:$B$1000,[1]配置!$N$5:$N$1000)</f>
        <v>2</v>
      </c>
      <c r="F190" s="1" t="str">
        <f>_xlfn.XLOOKUP(D190,消耗中转!$D$8:$D$33,消耗中转!$T$8:$T$33)</f>
        <v>[{"ItemId":70001,"Num":30}]</v>
      </c>
      <c r="G190" s="1" t="str" cm="1">
        <f t="array" ref="G190">IF(D190=0,"{}",_xlfn.XLOOKUP(D190,属性中转!$D$20:$D$44,_xlfn.XLOOKUP($E190,属性中转!$AG$18:$AX$18,属性中转!$AG$20:$AX$44)))</f>
        <v>{"HpRate":0.176,"AtkRate":0.0936,"PhysDefRate":0.072,"MagicDefRate":0.064,"OnHealInc":0.0918}</v>
      </c>
      <c r="H190" s="1" t="s">
        <v>28</v>
      </c>
      <c r="I190" s="1">
        <f t="shared" si="25"/>
        <v>1</v>
      </c>
      <c r="J190" s="1">
        <f t="shared" si="24"/>
        <v>1</v>
      </c>
    </row>
    <row r="191" spans="1:10">
      <c r="A191" s="1">
        <f t="shared" si="29"/>
        <v>14010404</v>
      </c>
      <c r="B191" s="1">
        <f t="shared" si="30"/>
        <v>14010404</v>
      </c>
      <c r="C191" s="1">
        <f t="shared" si="31"/>
        <v>140104</v>
      </c>
      <c r="D191" s="1">
        <v>4</v>
      </c>
      <c r="E191" s="1">
        <f>_xlfn.XLOOKUP(C191,[1]配置!$B$5:$B$1000,[1]配置!$N$5:$N$1000)</f>
        <v>2</v>
      </c>
      <c r="F191" s="1" t="str">
        <f>_xlfn.XLOOKUP(D191,消耗中转!$D$8:$D$33,消耗中转!$T$8:$T$33)</f>
        <v>[{"ItemId":70001,"Num":40}]</v>
      </c>
      <c r="G191" s="1" t="str" cm="1">
        <f t="array" ref="G191">IF(D191=0,"{}",_xlfn.XLOOKUP(D191,属性中转!$D$20:$D$44,_xlfn.XLOOKUP($E191,属性中转!$AG$18:$AX$18,属性中转!$AG$20:$AX$44)))</f>
        <v>{"HpRate":0.209,"AtkRate":0.1111,"PhysDefRate":0.0855,"MagicDefRate":0.076,"OnHealInc":0.1122}</v>
      </c>
      <c r="H191" s="1" t="s">
        <v>28</v>
      </c>
      <c r="I191" s="1">
        <f t="shared" si="25"/>
        <v>1</v>
      </c>
      <c r="J191" s="1">
        <f t="shared" si="24"/>
        <v>1</v>
      </c>
    </row>
    <row r="192" spans="1:10">
      <c r="A192" s="1">
        <f t="shared" si="29"/>
        <v>14010405</v>
      </c>
      <c r="B192" s="1">
        <f t="shared" si="30"/>
        <v>14010405</v>
      </c>
      <c r="C192" s="1">
        <f t="shared" si="31"/>
        <v>140104</v>
      </c>
      <c r="D192" s="1">
        <v>5</v>
      </c>
      <c r="E192" s="1">
        <f>_xlfn.XLOOKUP(C192,[1]配置!$B$5:$B$1000,[1]配置!$N$5:$N$1000)</f>
        <v>2</v>
      </c>
      <c r="F192" s="1" t="str">
        <f>_xlfn.XLOOKUP(D192,消耗中转!$D$8:$D$33,消耗中转!$T$8:$T$33)</f>
        <v>[{"ItemId":70001,"Num":50}]</v>
      </c>
      <c r="G192" s="1" t="str" cm="1">
        <f t="array" ref="G192">IF(D192=0,"{}",_xlfn.XLOOKUP(D192,属性中转!$D$20:$D$44,_xlfn.XLOOKUP($E192,属性中转!$AG$18:$AX$18,属性中转!$AG$20:$AX$44)))</f>
        <v>{"HpRate":0.242,"AtkRate":0.1287,"PhysDefRate":0.099,"MagicDefRate":0.088,"OnHealInc":0.1326}</v>
      </c>
      <c r="H192" s="1" t="s">
        <v>28</v>
      </c>
      <c r="I192" s="1">
        <f t="shared" si="25"/>
        <v>2</v>
      </c>
      <c r="J192" s="1">
        <f t="shared" si="24"/>
        <v>2</v>
      </c>
    </row>
    <row r="193" spans="1:10">
      <c r="A193" s="1">
        <f t="shared" si="29"/>
        <v>14010406</v>
      </c>
      <c r="B193" s="1">
        <f t="shared" si="30"/>
        <v>14010406</v>
      </c>
      <c r="C193" s="1">
        <f t="shared" si="31"/>
        <v>140104</v>
      </c>
      <c r="D193" s="1">
        <v>6</v>
      </c>
      <c r="E193" s="1">
        <f>_xlfn.XLOOKUP(C193,[1]配置!$B$5:$B$1000,[1]配置!$N$5:$N$1000)</f>
        <v>2</v>
      </c>
      <c r="F193" s="1" t="str">
        <f>_xlfn.XLOOKUP(D193,消耗中转!$D$8:$D$33,消耗中转!$T$8:$T$33)</f>
        <v>[{"ItemId":70002,"Num":5}]</v>
      </c>
      <c r="G193" s="1" t="str" cm="1">
        <f t="array" ref="G193">IF(D193=0,"{}",_xlfn.XLOOKUP(D193,属性中转!$D$20:$D$44,_xlfn.XLOOKUP($E193,属性中转!$AG$18:$AX$18,属性中转!$AG$20:$AX$44)))</f>
        <v>{"HpRate":0.275,"AtkRate":0.1462,"PhysDefRate":0.1125,"MagicDefRate":0.1,"OnHealInc":0.153}</v>
      </c>
      <c r="H193" s="1" t="s">
        <v>28</v>
      </c>
      <c r="I193" s="1">
        <f t="shared" si="25"/>
        <v>2</v>
      </c>
      <c r="J193" s="1">
        <f t="shared" si="24"/>
        <v>2</v>
      </c>
    </row>
    <row r="194" spans="1:10">
      <c r="A194" s="1">
        <f t="shared" si="29"/>
        <v>14010407</v>
      </c>
      <c r="B194" s="1">
        <f t="shared" si="30"/>
        <v>14010407</v>
      </c>
      <c r="C194" s="1">
        <f t="shared" si="31"/>
        <v>140104</v>
      </c>
      <c r="D194" s="1">
        <v>7</v>
      </c>
      <c r="E194" s="1">
        <f>_xlfn.XLOOKUP(C194,[1]配置!$B$5:$B$1000,[1]配置!$N$5:$N$1000)</f>
        <v>2</v>
      </c>
      <c r="F194" s="1" t="str">
        <f>_xlfn.XLOOKUP(D194,消耗中转!$D$8:$D$33,消耗中转!$T$8:$T$33)</f>
        <v>[{"ItemId":70002,"Num":10}]</v>
      </c>
      <c r="G194" s="1" t="str" cm="1">
        <f t="array" ref="G194">IF(D194=0,"{}",_xlfn.XLOOKUP(D194,属性中转!$D$20:$D$44,_xlfn.XLOOKUP($E194,属性中转!$AG$18:$AX$18,属性中转!$AG$20:$AX$44)))</f>
        <v>{"HpRate":0.308,"AtkRate":0.1638,"PhysDefRate":0.126,"MagicDefRate":0.112,"OnHealInc":0.1734}</v>
      </c>
      <c r="H194" s="1" t="s">
        <v>28</v>
      </c>
      <c r="I194" s="1">
        <f t="shared" si="25"/>
        <v>2</v>
      </c>
      <c r="J194" s="1">
        <f t="shared" si="24"/>
        <v>2</v>
      </c>
    </row>
    <row r="195" spans="1:10">
      <c r="A195" s="1">
        <f t="shared" si="29"/>
        <v>14010408</v>
      </c>
      <c r="B195" s="1">
        <f t="shared" si="30"/>
        <v>14010408</v>
      </c>
      <c r="C195" s="1">
        <f t="shared" si="31"/>
        <v>140104</v>
      </c>
      <c r="D195" s="1">
        <v>8</v>
      </c>
      <c r="E195" s="1">
        <f>_xlfn.XLOOKUP(C195,[1]配置!$B$5:$B$1000,[1]配置!$N$5:$N$1000)</f>
        <v>2</v>
      </c>
      <c r="F195" s="1" t="str">
        <f>_xlfn.XLOOKUP(D195,消耗中转!$D$8:$D$33,消耗中转!$T$8:$T$33)</f>
        <v>[{"ItemId":70002,"Num":15}]</v>
      </c>
      <c r="G195" s="1" t="str" cm="1">
        <f t="array" ref="G195">IF(D195=0,"{}",_xlfn.XLOOKUP(D195,属性中转!$D$20:$D$44,_xlfn.XLOOKUP($E195,属性中转!$AG$18:$AX$18,属性中转!$AG$20:$AX$44)))</f>
        <v>{"HpRate":0.341,"AtkRate":0.1813,"PhysDefRate":0.1395,"MagicDefRate":0.124,"OnHealInc":0.1938}</v>
      </c>
      <c r="H195" s="1" t="s">
        <v>28</v>
      </c>
      <c r="I195" s="1">
        <f t="shared" si="25"/>
        <v>2</v>
      </c>
      <c r="J195" s="1">
        <f t="shared" si="24"/>
        <v>2</v>
      </c>
    </row>
    <row r="196" spans="1:10">
      <c r="A196" s="1">
        <f t="shared" si="29"/>
        <v>14010409</v>
      </c>
      <c r="B196" s="1">
        <f t="shared" si="30"/>
        <v>14010409</v>
      </c>
      <c r="C196" s="1">
        <f t="shared" si="31"/>
        <v>140104</v>
      </c>
      <c r="D196" s="1">
        <v>9</v>
      </c>
      <c r="E196" s="1">
        <f>_xlfn.XLOOKUP(C196,[1]配置!$B$5:$B$1000,[1]配置!$N$5:$N$1000)</f>
        <v>2</v>
      </c>
      <c r="F196" s="1" t="str">
        <f>_xlfn.XLOOKUP(D196,消耗中转!$D$8:$D$33,消耗中转!$T$8:$T$33)</f>
        <v>[{"ItemId":70002,"Num":20}]</v>
      </c>
      <c r="G196" s="1" t="str" cm="1">
        <f t="array" ref="G196">IF(D196=0,"{}",_xlfn.XLOOKUP(D196,属性中转!$D$20:$D$44,_xlfn.XLOOKUP($E196,属性中转!$AG$18:$AX$18,属性中转!$AG$20:$AX$44)))</f>
        <v>{"HpRate":0.374,"AtkRate":0.1989,"PhysDefRate":0.153,"MagicDefRate":0.136,"OnHealInc":0.1938}</v>
      </c>
      <c r="H196" s="1" t="s">
        <v>28</v>
      </c>
      <c r="I196" s="1">
        <f t="shared" si="25"/>
        <v>2</v>
      </c>
      <c r="J196" s="1">
        <f t="shared" si="24"/>
        <v>2</v>
      </c>
    </row>
    <row r="197" spans="1:10">
      <c r="A197" s="1">
        <f t="shared" si="29"/>
        <v>14010410</v>
      </c>
      <c r="B197" s="1">
        <f t="shared" si="30"/>
        <v>14010410</v>
      </c>
      <c r="C197" s="1">
        <f t="shared" si="31"/>
        <v>140104</v>
      </c>
      <c r="D197" s="1">
        <v>10</v>
      </c>
      <c r="E197" s="1">
        <f>_xlfn.XLOOKUP(C197,[1]配置!$B$5:$B$1000,[1]配置!$N$5:$N$1000)</f>
        <v>2</v>
      </c>
      <c r="F197" s="1" t="str">
        <f>_xlfn.XLOOKUP(D197,消耗中转!$D$8:$D$33,消耗中转!$T$8:$T$33)</f>
        <v>[{"ItemId":70002,"Num":25}]</v>
      </c>
      <c r="G197" s="1" t="str" cm="1">
        <f t="array" ref="G197">IF(D197=0,"{}",_xlfn.XLOOKUP(D197,属性中转!$D$20:$D$44,_xlfn.XLOOKUP($E197,属性中转!$AG$18:$AX$18,属性中转!$AG$20:$AX$44)))</f>
        <v>{"HpRate":0.407,"AtkRate":0.2164,"PhysDefRate":0.1665,"MagicDefRate":0.148,"OnHealInc":0.1938}</v>
      </c>
      <c r="H197" s="1" t="s">
        <v>28</v>
      </c>
      <c r="I197" s="1">
        <f t="shared" si="25"/>
        <v>3</v>
      </c>
      <c r="J197" s="1">
        <f t="shared" si="24"/>
        <v>3</v>
      </c>
    </row>
    <row r="198" spans="1:10">
      <c r="A198" s="1">
        <f t="shared" si="29"/>
        <v>14010411</v>
      </c>
      <c r="B198" s="1">
        <f t="shared" si="30"/>
        <v>14010411</v>
      </c>
      <c r="C198" s="1">
        <f t="shared" si="31"/>
        <v>140104</v>
      </c>
      <c r="D198" s="1">
        <v>11</v>
      </c>
      <c r="E198" s="1">
        <f>_xlfn.XLOOKUP(C198,[1]配置!$B$5:$B$1000,[1]配置!$N$5:$N$1000)</f>
        <v>2</v>
      </c>
      <c r="F198" s="1" t="str">
        <f>_xlfn.XLOOKUP(D198,消耗中转!$D$8:$D$33,消耗中转!$T$8:$T$33)</f>
        <v>[{"ItemId":70002,"Num":30}]</v>
      </c>
      <c r="G198" s="1" t="str" cm="1">
        <f t="array" ref="G198">IF(D198=0,"{}",_xlfn.XLOOKUP(D198,属性中转!$D$20:$D$44,_xlfn.XLOOKUP($E198,属性中转!$AG$18:$AX$18,属性中转!$AG$20:$AX$44)))</f>
        <v>{"HpRate":0.44,"AtkRate":0.234,"PhysDefRate":0.18,"MagicDefRate":0.16,"OnHealInc":0.1938}</v>
      </c>
      <c r="H198" s="1" t="s">
        <v>28</v>
      </c>
      <c r="I198" s="1">
        <f t="shared" si="25"/>
        <v>3</v>
      </c>
      <c r="J198" s="1">
        <f t="shared" si="24"/>
        <v>3</v>
      </c>
    </row>
    <row r="199" spans="1:10">
      <c r="A199" s="1">
        <f t="shared" si="29"/>
        <v>14010412</v>
      </c>
      <c r="B199" s="1">
        <f t="shared" si="30"/>
        <v>14010412</v>
      </c>
      <c r="C199" s="1">
        <f t="shared" si="31"/>
        <v>140104</v>
      </c>
      <c r="D199" s="1">
        <v>12</v>
      </c>
      <c r="E199" s="1">
        <f>_xlfn.XLOOKUP(C199,[1]配置!$B$5:$B$1000,[1]配置!$N$5:$N$1000)</f>
        <v>2</v>
      </c>
      <c r="F199" s="1" t="str">
        <f>_xlfn.XLOOKUP(D199,消耗中转!$D$8:$D$33,消耗中转!$T$8:$T$33)</f>
        <v>[{"ItemId":70002,"Num":35}]</v>
      </c>
      <c r="G199" s="1" t="str" cm="1">
        <f t="array" ref="G199">IF(D199=0,"{}",_xlfn.XLOOKUP(D199,属性中转!$D$20:$D$44,_xlfn.XLOOKUP($E199,属性中转!$AG$18:$AX$18,属性中转!$AG$20:$AX$44)))</f>
        <v>{"HpRate":0.473,"AtkRate":0.2515,"PhysDefRate":0.1935,"MagicDefRate":0.172,"OnHealInc":0.1938}</v>
      </c>
      <c r="H199" s="1" t="s">
        <v>28</v>
      </c>
      <c r="I199" s="1">
        <f t="shared" si="25"/>
        <v>3</v>
      </c>
      <c r="J199" s="1">
        <f t="shared" si="24"/>
        <v>3</v>
      </c>
    </row>
    <row r="200" spans="1:10">
      <c r="A200" s="1">
        <f t="shared" si="29"/>
        <v>14010413</v>
      </c>
      <c r="B200" s="1">
        <f t="shared" si="30"/>
        <v>14010413</v>
      </c>
      <c r="C200" s="1">
        <f t="shared" si="31"/>
        <v>140104</v>
      </c>
      <c r="D200" s="1">
        <v>13</v>
      </c>
      <c r="E200" s="1">
        <f>_xlfn.XLOOKUP(C200,[1]配置!$B$5:$B$1000,[1]配置!$N$5:$N$1000)</f>
        <v>2</v>
      </c>
      <c r="F200" s="1" t="str">
        <f>_xlfn.XLOOKUP(D200,消耗中转!$D$8:$D$33,消耗中转!$T$8:$T$33)</f>
        <v>[{"ItemId":70002,"Num":40}]</v>
      </c>
      <c r="G200" s="1" t="str" cm="1">
        <f t="array" ref="G200">IF(D200=0,"{}",_xlfn.XLOOKUP(D200,属性中转!$D$20:$D$44,_xlfn.XLOOKUP($E200,属性中转!$AG$18:$AX$18,属性中转!$AG$20:$AX$44)))</f>
        <v>{"HpRate":0.506,"AtkRate":0.2691,"PhysDefRate":0.207,"MagicDefRate":0.184,"OnHealInc":0.1938}</v>
      </c>
      <c r="H200" s="1" t="s">
        <v>28</v>
      </c>
      <c r="I200" s="1">
        <f t="shared" si="25"/>
        <v>3</v>
      </c>
      <c r="J200" s="1">
        <f t="shared" si="24"/>
        <v>3</v>
      </c>
    </row>
    <row r="201" spans="1:10">
      <c r="A201" s="1">
        <f t="shared" si="29"/>
        <v>14010414</v>
      </c>
      <c r="B201" s="1">
        <f t="shared" si="30"/>
        <v>14010414</v>
      </c>
      <c r="C201" s="1">
        <f t="shared" si="31"/>
        <v>140104</v>
      </c>
      <c r="D201" s="1">
        <v>14</v>
      </c>
      <c r="E201" s="1">
        <f>_xlfn.XLOOKUP(C201,[1]配置!$B$5:$B$1000,[1]配置!$N$5:$N$1000)</f>
        <v>2</v>
      </c>
      <c r="F201" s="1" t="str">
        <f>_xlfn.XLOOKUP(D201,消耗中转!$D$8:$D$33,消耗中转!$T$8:$T$33)</f>
        <v>[{"ItemId":70002,"Num":45}]</v>
      </c>
      <c r="G201" s="1" t="str" cm="1">
        <f t="array" ref="G201">IF(D201=0,"{}",_xlfn.XLOOKUP(D201,属性中转!$D$20:$D$44,_xlfn.XLOOKUP($E201,属性中转!$AG$18:$AX$18,属性中转!$AG$20:$AX$44)))</f>
        <v>{"HpRate":0.539,"AtkRate":0.2866,"PhysDefRate":0.2205,"MagicDefRate":0.196,"OnHealInc":0.1938}</v>
      </c>
      <c r="H201" s="1" t="s">
        <v>28</v>
      </c>
      <c r="I201" s="1">
        <f t="shared" si="25"/>
        <v>3</v>
      </c>
      <c r="J201" s="1">
        <f t="shared" si="24"/>
        <v>3</v>
      </c>
    </row>
    <row r="202" spans="1:10">
      <c r="A202" s="1">
        <f t="shared" si="29"/>
        <v>14010415</v>
      </c>
      <c r="B202" s="1">
        <f t="shared" si="30"/>
        <v>14010415</v>
      </c>
      <c r="C202" s="1">
        <f t="shared" si="31"/>
        <v>140104</v>
      </c>
      <c r="D202" s="1">
        <v>15</v>
      </c>
      <c r="E202" s="1">
        <f>_xlfn.XLOOKUP(C202,[1]配置!$B$5:$B$1000,[1]配置!$N$5:$N$1000)</f>
        <v>2</v>
      </c>
      <c r="F202" s="1" t="str">
        <f>_xlfn.XLOOKUP(D202,消耗中转!$D$8:$D$33,消耗中转!$T$8:$T$33)</f>
        <v>[{"ItemId":70002,"Num":50}]</v>
      </c>
      <c r="G202" s="1" t="str" cm="1">
        <f t="array" ref="G202">IF(D202=0,"{}",_xlfn.XLOOKUP(D202,属性中转!$D$20:$D$44,_xlfn.XLOOKUP($E202,属性中转!$AG$18:$AX$18,属性中转!$AG$20:$AX$44)))</f>
        <v>{"HpRate":0.572,"AtkRate":0.3042,"PhysDefRate":0.234,"MagicDefRate":0.208,"OnHealInc":0.1938}</v>
      </c>
      <c r="H202" s="1" t="s">
        <v>28</v>
      </c>
      <c r="I202" s="1">
        <f t="shared" si="25"/>
        <v>4</v>
      </c>
      <c r="J202" s="1">
        <f t="shared" si="24"/>
        <v>4</v>
      </c>
    </row>
    <row r="203" spans="1:10">
      <c r="A203" s="1">
        <f t="shared" si="29"/>
        <v>14010416</v>
      </c>
      <c r="B203" s="1">
        <f t="shared" si="30"/>
        <v>14010416</v>
      </c>
      <c r="C203" s="1">
        <f t="shared" si="31"/>
        <v>140104</v>
      </c>
      <c r="D203" s="1">
        <v>16</v>
      </c>
      <c r="E203" s="1">
        <f>_xlfn.XLOOKUP(C203,[1]配置!$B$5:$B$1000,[1]配置!$N$5:$N$1000)</f>
        <v>2</v>
      </c>
      <c r="F203" s="1" t="str">
        <f>_xlfn.XLOOKUP(D203,消耗中转!$D$8:$D$33,消耗中转!$T$8:$T$33)</f>
        <v>[{"ItemId":70003,"Num":25}]</v>
      </c>
      <c r="G203" s="1" t="str" cm="1">
        <f t="array" ref="G203">IF(D203=0,"{}",_xlfn.XLOOKUP(D203,属性中转!$D$20:$D$44,_xlfn.XLOOKUP($E203,属性中转!$AG$18:$AX$18,属性中转!$AG$20:$AX$44)))</f>
        <v>{"HpRate":0.605,"AtkRate":0.3217,"PhysDefRate":0.2475,"MagicDefRate":0.22,"OnHealInc":0.2142}</v>
      </c>
      <c r="H203" s="1" t="s">
        <v>28</v>
      </c>
      <c r="I203" s="1">
        <f t="shared" si="25"/>
        <v>4</v>
      </c>
      <c r="J203" s="1">
        <f t="shared" si="24"/>
        <v>4</v>
      </c>
    </row>
    <row r="204" spans="1:10">
      <c r="A204" s="1">
        <f t="shared" si="29"/>
        <v>14010417</v>
      </c>
      <c r="B204" s="1">
        <f t="shared" si="30"/>
        <v>14010417</v>
      </c>
      <c r="C204" s="1">
        <f t="shared" si="31"/>
        <v>140104</v>
      </c>
      <c r="D204" s="1">
        <v>17</v>
      </c>
      <c r="E204" s="1">
        <f>_xlfn.XLOOKUP(C204,[1]配置!$B$5:$B$1000,[1]配置!$N$5:$N$1000)</f>
        <v>2</v>
      </c>
      <c r="F204" s="1" t="str">
        <f>_xlfn.XLOOKUP(D204,消耗中转!$D$8:$D$33,消耗中转!$T$8:$T$33)</f>
        <v>[{"ItemId":70003,"Num":25}]</v>
      </c>
      <c r="G204" s="1" t="str" cm="1">
        <f t="array" ref="G204">IF(D204=0,"{}",_xlfn.XLOOKUP(D204,属性中转!$D$20:$D$44,_xlfn.XLOOKUP($E204,属性中转!$AG$18:$AX$18,属性中转!$AG$20:$AX$44)))</f>
        <v>{"HpRate":0.638,"AtkRate":0.3393,"PhysDefRate":0.261,"MagicDefRate":0.232,"OnHealInc":0.2346}</v>
      </c>
      <c r="H204" s="1" t="s">
        <v>28</v>
      </c>
      <c r="I204" s="1">
        <f t="shared" si="25"/>
        <v>4</v>
      </c>
      <c r="J204" s="1">
        <f t="shared" si="24"/>
        <v>4</v>
      </c>
    </row>
    <row r="205" spans="1:10">
      <c r="A205" s="1">
        <f t="shared" si="29"/>
        <v>14010418</v>
      </c>
      <c r="B205" s="1">
        <f t="shared" si="30"/>
        <v>14010418</v>
      </c>
      <c r="C205" s="1">
        <f t="shared" si="31"/>
        <v>140104</v>
      </c>
      <c r="D205" s="1">
        <v>18</v>
      </c>
      <c r="E205" s="1">
        <f>_xlfn.XLOOKUP(C205,[1]配置!$B$5:$B$1000,[1]配置!$N$5:$N$1000)</f>
        <v>2</v>
      </c>
      <c r="F205" s="1" t="str">
        <f>_xlfn.XLOOKUP(D205,消耗中转!$D$8:$D$33,消耗中转!$T$8:$T$33)</f>
        <v>[{"ItemId":70003,"Num":25}]</v>
      </c>
      <c r="G205" s="1" t="str" cm="1">
        <f t="array" ref="G205">IF(D205=0,"{}",_xlfn.XLOOKUP(D205,属性中转!$D$20:$D$44,_xlfn.XLOOKUP($E205,属性中转!$AG$18:$AX$18,属性中转!$AG$20:$AX$44)))</f>
        <v>{"HpRate":0.671,"AtkRate":0.3568,"PhysDefRate":0.2745,"MagicDefRate":0.244,"OnHealInc":0.255}</v>
      </c>
      <c r="H205" s="1" t="s">
        <v>28</v>
      </c>
      <c r="I205" s="1">
        <f t="shared" si="25"/>
        <v>4</v>
      </c>
      <c r="J205" s="1">
        <f t="shared" si="24"/>
        <v>4</v>
      </c>
    </row>
    <row r="206" spans="1:10">
      <c r="A206" s="1">
        <f t="shared" si="29"/>
        <v>14010419</v>
      </c>
      <c r="B206" s="1">
        <f t="shared" si="30"/>
        <v>14010419</v>
      </c>
      <c r="C206" s="1">
        <f t="shared" si="31"/>
        <v>140104</v>
      </c>
      <c r="D206" s="1">
        <v>19</v>
      </c>
      <c r="E206" s="1">
        <f>_xlfn.XLOOKUP(C206,[1]配置!$B$5:$B$1000,[1]配置!$N$5:$N$1000)</f>
        <v>2</v>
      </c>
      <c r="F206" s="1" t="str">
        <f>_xlfn.XLOOKUP(D206,消耗中转!$D$8:$D$33,消耗中转!$T$8:$T$33)</f>
        <v>[{"ItemId":70003,"Num":25}]</v>
      </c>
      <c r="G206" s="1" t="str" cm="1">
        <f t="array" ref="G206">IF(D206=0,"{}",_xlfn.XLOOKUP(D206,属性中转!$D$20:$D$44,_xlfn.XLOOKUP($E206,属性中转!$AG$18:$AX$18,属性中转!$AG$20:$AX$44)))</f>
        <v>{"HpRate":0.704,"AtkRate":0.3744,"PhysDefRate":0.288,"MagicDefRate":0.256,"OnHealInc":0.2754}</v>
      </c>
      <c r="H206" s="1" t="s">
        <v>28</v>
      </c>
      <c r="I206" s="1">
        <f t="shared" si="25"/>
        <v>4</v>
      </c>
      <c r="J206" s="1">
        <f t="shared" si="24"/>
        <v>4</v>
      </c>
    </row>
    <row r="207" spans="1:10">
      <c r="A207" s="1">
        <f t="shared" si="29"/>
        <v>14010420</v>
      </c>
      <c r="B207" s="1">
        <f t="shared" si="30"/>
        <v>14010420</v>
      </c>
      <c r="C207" s="1">
        <f t="shared" si="31"/>
        <v>140104</v>
      </c>
      <c r="D207" s="1">
        <v>20</v>
      </c>
      <c r="E207" s="1">
        <f>_xlfn.XLOOKUP(C207,[1]配置!$B$5:$B$1000,[1]配置!$N$5:$N$1000)</f>
        <v>2</v>
      </c>
      <c r="F207" s="1" t="str">
        <f>_xlfn.XLOOKUP(D207,消耗中转!$D$8:$D$33,消耗中转!$T$8:$T$33)</f>
        <v>[{"ItemId":70003,"Num":25}]</v>
      </c>
      <c r="G207" s="1" t="str" cm="1">
        <f t="array" ref="G207">IF(D207=0,"{}",_xlfn.XLOOKUP(D207,属性中转!$D$20:$D$44,_xlfn.XLOOKUP($E207,属性中转!$AG$18:$AX$18,属性中转!$AG$20:$AX$44)))</f>
        <v>{"HpRate":0.737,"AtkRate":0.3919,"PhysDefRate":0.3015,"MagicDefRate":0.268,"OnHealInc":0.2958}</v>
      </c>
      <c r="H207" s="1" t="s">
        <v>28</v>
      </c>
      <c r="I207" s="1">
        <f t="shared" si="25"/>
        <v>4</v>
      </c>
      <c r="J207" s="1">
        <f t="shared" si="24"/>
        <v>4</v>
      </c>
    </row>
    <row r="208" spans="1:10">
      <c r="A208" s="1">
        <f t="shared" si="29"/>
        <v>14010421</v>
      </c>
      <c r="B208" s="1">
        <f t="shared" si="30"/>
        <v>14010421</v>
      </c>
      <c r="C208" s="1">
        <f t="shared" si="31"/>
        <v>140104</v>
      </c>
      <c r="D208" s="1">
        <v>21</v>
      </c>
      <c r="E208" s="1">
        <f>_xlfn.XLOOKUP(C208,[1]配置!$B$5:$B$1000,[1]配置!$N$5:$N$1000)</f>
        <v>2</v>
      </c>
      <c r="F208" s="1" t="str">
        <f>_xlfn.XLOOKUP(D208,消耗中转!$D$8:$D$33,消耗中转!$T$8:$T$33)</f>
        <v>[{"ItemId":70003,"Num":50}]</v>
      </c>
      <c r="G208" s="1" t="str" cm="1">
        <f t="array" ref="G208">IF(D208=0,"{}",_xlfn.XLOOKUP(D208,属性中转!$D$20:$D$44,_xlfn.XLOOKUP($E208,属性中转!$AG$18:$AX$18,属性中转!$AG$20:$AX$44)))</f>
        <v>{"HpRate":0.77,"AtkRate":0.4095,"PhysDefRate":0.315,"MagicDefRate":0.28,"OnHealInc":0.3162}</v>
      </c>
      <c r="H208" s="1" t="s">
        <v>28</v>
      </c>
      <c r="I208" s="1">
        <f t="shared" si="25"/>
        <v>4</v>
      </c>
      <c r="J208" s="1">
        <f t="shared" si="24"/>
        <v>4</v>
      </c>
    </row>
    <row r="209" spans="1:10">
      <c r="A209" s="1">
        <f t="shared" si="29"/>
        <v>14010422</v>
      </c>
      <c r="B209" s="1">
        <f t="shared" si="30"/>
        <v>14010422</v>
      </c>
      <c r="C209" s="1">
        <f t="shared" si="31"/>
        <v>140104</v>
      </c>
      <c r="D209" s="1">
        <v>22</v>
      </c>
      <c r="E209" s="1">
        <f>_xlfn.XLOOKUP(C209,[1]配置!$B$5:$B$1000,[1]配置!$N$5:$N$1000)</f>
        <v>2</v>
      </c>
      <c r="F209" s="1" t="str">
        <f>_xlfn.XLOOKUP(D209,消耗中转!$D$8:$D$33,消耗中转!$T$8:$T$33)</f>
        <v>[{"ItemId":70003,"Num":75}]</v>
      </c>
      <c r="G209" s="1" t="str" cm="1">
        <f t="array" ref="G209">IF(D209=0,"{}",_xlfn.XLOOKUP(D209,属性中转!$D$20:$D$44,_xlfn.XLOOKUP($E209,属性中转!$AG$18:$AX$18,属性中转!$AG$20:$AX$44)))</f>
        <v>{"HpRate":0.803,"AtkRate":0.427,"PhysDefRate":0.3285,"MagicDefRate":0.292,"OnHealInc":0.3366}</v>
      </c>
      <c r="H209" s="1" t="s">
        <v>28</v>
      </c>
      <c r="I209" s="1">
        <f t="shared" si="25"/>
        <v>4</v>
      </c>
      <c r="J209" s="1">
        <f t="shared" si="24"/>
        <v>4</v>
      </c>
    </row>
    <row r="210" spans="1:10">
      <c r="A210" s="1">
        <f t="shared" si="29"/>
        <v>14010423</v>
      </c>
      <c r="B210" s="1">
        <f t="shared" si="30"/>
        <v>14010423</v>
      </c>
      <c r="C210" s="1">
        <f t="shared" si="31"/>
        <v>140104</v>
      </c>
      <c r="D210" s="1">
        <v>23</v>
      </c>
      <c r="E210" s="1">
        <f>_xlfn.XLOOKUP(C210,[1]配置!$B$5:$B$1000,[1]配置!$N$5:$N$1000)</f>
        <v>2</v>
      </c>
      <c r="F210" s="1" t="str">
        <f>_xlfn.XLOOKUP(D210,消耗中转!$D$8:$D$33,消耗中转!$T$8:$T$33)</f>
        <v>[{"ItemId":70003,"Num":100}]</v>
      </c>
      <c r="G210" s="1" t="str" cm="1">
        <f t="array" ref="G210">IF(D210=0,"{}",_xlfn.XLOOKUP(D210,属性中转!$D$20:$D$44,_xlfn.XLOOKUP($E210,属性中转!$AG$18:$AX$18,属性中转!$AG$20:$AX$44)))</f>
        <v>{"HpRate":0.836,"AtkRate":0.4446,"PhysDefRate":0.342,"MagicDefRate":0.304,"OnHealInc":0.357}</v>
      </c>
      <c r="H210" s="1" t="s">
        <v>28</v>
      </c>
      <c r="I210" s="1">
        <f t="shared" si="25"/>
        <v>4</v>
      </c>
      <c r="J210" s="1">
        <f t="shared" si="24"/>
        <v>4</v>
      </c>
    </row>
    <row r="211" spans="1:10">
      <c r="A211" s="1">
        <f t="shared" si="29"/>
        <v>14010424</v>
      </c>
      <c r="B211" s="1">
        <f t="shared" si="30"/>
        <v>14010424</v>
      </c>
      <c r="C211" s="1">
        <f t="shared" si="31"/>
        <v>140104</v>
      </c>
      <c r="D211" s="1">
        <v>24</v>
      </c>
      <c r="E211" s="1">
        <f>_xlfn.XLOOKUP(C211,[1]配置!$B$5:$B$1000,[1]配置!$N$5:$N$1000)</f>
        <v>2</v>
      </c>
      <c r="F211" s="1" t="str">
        <f>_xlfn.XLOOKUP(D211,消耗中转!$D$8:$D$33,消耗中转!$T$8:$T$33)</f>
        <v>[{"ItemId":70003,"Num":125}]</v>
      </c>
      <c r="G211" s="1" t="str" cm="1">
        <f t="array" ref="G211">IF(D211=0,"{}",_xlfn.XLOOKUP(D211,属性中转!$D$20:$D$44,_xlfn.XLOOKUP($E211,属性中转!$AG$18:$AX$18,属性中转!$AG$20:$AX$44)))</f>
        <v>{"HpRate":0.869,"AtkRate":0.4621,"PhysDefRate":0.3555,"MagicDefRate":0.316,"OnHealInc":0.3774}</v>
      </c>
      <c r="H211" s="1" t="s">
        <v>28</v>
      </c>
      <c r="I211" s="1">
        <f t="shared" si="25"/>
        <v>4</v>
      </c>
      <c r="J211" s="1">
        <f t="shared" si="24"/>
        <v>4</v>
      </c>
    </row>
    <row r="212" spans="1:10">
      <c r="A212" s="1">
        <f t="shared" si="29"/>
        <v>14010425</v>
      </c>
      <c r="B212" s="1">
        <f t="shared" si="30"/>
        <v>14010425</v>
      </c>
      <c r="C212" s="1">
        <f t="shared" si="31"/>
        <v>140104</v>
      </c>
      <c r="D212" s="1">
        <v>25</v>
      </c>
      <c r="E212" s="1">
        <f>_xlfn.XLOOKUP(C212,[1]配置!$B$5:$B$1000,[1]配置!$N$5:$N$1000)</f>
        <v>2</v>
      </c>
      <c r="F212" s="1" t="str">
        <f>_xlfn.XLOOKUP(D212,消耗中转!$D$8:$D$33,消耗中转!$T$8:$T$33)</f>
        <v>[{"ItemId":70003,"Num":150}]</v>
      </c>
      <c r="G212" s="1" t="str" cm="1">
        <f t="array" ref="G212">IF(D212=0,"{}",_xlfn.XLOOKUP(D212,属性中转!$D$20:$D$44,_xlfn.XLOOKUP($E212,属性中转!$AG$18:$AX$18,属性中转!$AG$20:$AX$44)))</f>
        <v>{"HpRate":0.902,"AtkRate":0.4797,"PhysDefRate":0.369,"MagicDefRate":0.328,"OnHealInc":0.3978}</v>
      </c>
      <c r="H212" s="1" t="s">
        <v>28</v>
      </c>
      <c r="I212" s="1">
        <f t="shared" si="25"/>
        <v>4</v>
      </c>
      <c r="J212" s="1">
        <f t="shared" si="24"/>
        <v>4</v>
      </c>
    </row>
    <row r="213" spans="1:10">
      <c r="A213" s="1">
        <f t="shared" si="29"/>
        <v>14010500</v>
      </c>
      <c r="B213" s="1">
        <f t="shared" si="30"/>
        <v>14010500</v>
      </c>
      <c r="C213" s="1">
        <f>C187+1</f>
        <v>140105</v>
      </c>
      <c r="D213" s="1">
        <v>0</v>
      </c>
      <c r="E213" s="1">
        <f>_xlfn.XLOOKUP(C213,[1]配置!$B$5:$B$1000,[1]配置!$N$5:$N$1000)</f>
        <v>3</v>
      </c>
      <c r="F213" s="1" t="str">
        <f>_xlfn.XLOOKUP(D213,消耗中转!$D$8:$D$33,消耗中转!$T$8:$T$33)</f>
        <v>[]</v>
      </c>
      <c r="G213" s="1" t="str" cm="1">
        <f t="array" ref="G213">IF(D213=0,"{}",_xlfn.XLOOKUP(D213,属性中转!$D$20:$D$44,_xlfn.XLOOKUP($E213,属性中转!$AG$18:$AX$18,属性中转!$AG$20:$AX$44)))</f>
        <v>{}</v>
      </c>
      <c r="H213" s="1" t="s">
        <v>28</v>
      </c>
      <c r="I213" s="1">
        <f t="shared" si="25"/>
        <v>0</v>
      </c>
      <c r="J213" s="1">
        <f t="shared" si="24"/>
        <v>0</v>
      </c>
    </row>
    <row r="214" spans="1:10">
      <c r="A214" s="1">
        <f t="shared" ref="A214:A239" si="32">B214</f>
        <v>14010501</v>
      </c>
      <c r="B214" s="1">
        <f t="shared" ref="B214:B239" si="33">C214*100+D214</f>
        <v>14010501</v>
      </c>
      <c r="C214" s="1">
        <f>C213</f>
        <v>140105</v>
      </c>
      <c r="D214" s="1">
        <v>1</v>
      </c>
      <c r="E214" s="1">
        <f>_xlfn.XLOOKUP(C214,[1]配置!$B$5:$B$1000,[1]配置!$N$5:$N$1000)</f>
        <v>3</v>
      </c>
      <c r="F214" s="1" t="str">
        <f>_xlfn.XLOOKUP(D214,消耗中转!$D$8:$D$33,消耗中转!$T$8:$T$33)</f>
        <v>[{"ItemId":70001,"Num":10}]</v>
      </c>
      <c r="G214" s="1" t="str" cm="1">
        <f t="array" ref="G214">IF(D214=0,"{}",_xlfn.XLOOKUP(D214,属性中转!$D$20:$D$44,_xlfn.XLOOKUP($E214,属性中转!$AG$18:$AX$18,属性中转!$AG$20:$AX$44)))</f>
        <v>{"HpRate":0.065,"AtkRate":0.0652,"PhysDefRate":0.0325,"MagicDefRate":0.0475,"HealInc":0.0535}</v>
      </c>
      <c r="H214" s="1" t="s">
        <v>28</v>
      </c>
      <c r="I214" s="1">
        <f t="shared" si="25"/>
        <v>1</v>
      </c>
      <c r="J214" s="1">
        <f t="shared" si="24"/>
        <v>1</v>
      </c>
    </row>
    <row r="215" spans="1:10">
      <c r="A215" s="1">
        <f t="shared" si="32"/>
        <v>14010502</v>
      </c>
      <c r="B215" s="1">
        <f t="shared" si="33"/>
        <v>14010502</v>
      </c>
      <c r="C215" s="1">
        <f t="shared" ref="C215:C238" si="34">C214</f>
        <v>140105</v>
      </c>
      <c r="D215" s="1">
        <v>2</v>
      </c>
      <c r="E215" s="1">
        <f>_xlfn.XLOOKUP(C215,[1]配置!$B$5:$B$1000,[1]配置!$N$5:$N$1000)</f>
        <v>3</v>
      </c>
      <c r="F215" s="1" t="str">
        <f>_xlfn.XLOOKUP(D215,消耗中转!$D$8:$D$33,消耗中转!$T$8:$T$33)</f>
        <v>[{"ItemId":70001,"Num":20}]</v>
      </c>
      <c r="G215" s="1" t="str" cm="1">
        <f t="array" ref="G215">IF(D215=0,"{}",_xlfn.XLOOKUP(D215,属性中转!$D$20:$D$44,_xlfn.XLOOKUP($E215,属性中转!$AG$18:$AX$18,属性中转!$AG$20:$AX$44)))</f>
        <v>{"HpRate":0.0845,"AtkRate":0.0848,"PhysDefRate":0.0422,"MagicDefRate":0.0617,"HealInc":0.0749}</v>
      </c>
      <c r="H215" s="1" t="s">
        <v>28</v>
      </c>
      <c r="I215" s="1">
        <f t="shared" si="25"/>
        <v>1</v>
      </c>
      <c r="J215" s="1">
        <f t="shared" si="24"/>
        <v>1</v>
      </c>
    </row>
    <row r="216" spans="1:10">
      <c r="A216" s="1">
        <f t="shared" si="32"/>
        <v>14010503</v>
      </c>
      <c r="B216" s="1">
        <f t="shared" si="33"/>
        <v>14010503</v>
      </c>
      <c r="C216" s="1">
        <f t="shared" si="34"/>
        <v>140105</v>
      </c>
      <c r="D216" s="1">
        <v>3</v>
      </c>
      <c r="E216" s="1">
        <f>_xlfn.XLOOKUP(C216,[1]配置!$B$5:$B$1000,[1]配置!$N$5:$N$1000)</f>
        <v>3</v>
      </c>
      <c r="F216" s="1" t="str">
        <f>_xlfn.XLOOKUP(D216,消耗中转!$D$8:$D$33,消耗中转!$T$8:$T$33)</f>
        <v>[{"ItemId":70001,"Num":30}]</v>
      </c>
      <c r="G216" s="1" t="str" cm="1">
        <f t="array" ref="G216">IF(D216=0,"{}",_xlfn.XLOOKUP(D216,属性中转!$D$20:$D$44,_xlfn.XLOOKUP($E216,属性中转!$AG$18:$AX$18,属性中转!$AG$20:$AX$44)))</f>
        <v>{"HpRate":0.104,"AtkRate":0.1044,"PhysDefRate":0.052,"MagicDefRate":0.076,"HealInc":0.0963}</v>
      </c>
      <c r="H216" s="1" t="s">
        <v>28</v>
      </c>
      <c r="I216" s="1">
        <f t="shared" si="25"/>
        <v>1</v>
      </c>
      <c r="J216" s="1">
        <f t="shared" si="24"/>
        <v>1</v>
      </c>
    </row>
    <row r="217" spans="1:10">
      <c r="A217" s="1">
        <f t="shared" si="32"/>
        <v>14010504</v>
      </c>
      <c r="B217" s="1">
        <f t="shared" si="33"/>
        <v>14010504</v>
      </c>
      <c r="C217" s="1">
        <f t="shared" si="34"/>
        <v>140105</v>
      </c>
      <c r="D217" s="1">
        <v>4</v>
      </c>
      <c r="E217" s="1">
        <f>_xlfn.XLOOKUP(C217,[1]配置!$B$5:$B$1000,[1]配置!$N$5:$N$1000)</f>
        <v>3</v>
      </c>
      <c r="F217" s="1" t="str">
        <f>_xlfn.XLOOKUP(D217,消耗中转!$D$8:$D$33,消耗中转!$T$8:$T$33)</f>
        <v>[{"ItemId":70001,"Num":40}]</v>
      </c>
      <c r="G217" s="1" t="str" cm="1">
        <f t="array" ref="G217">IF(D217=0,"{}",_xlfn.XLOOKUP(D217,属性中转!$D$20:$D$44,_xlfn.XLOOKUP($E217,属性中转!$AG$18:$AX$18,属性中转!$AG$20:$AX$44)))</f>
        <v>{"HpRate":0.1235,"AtkRate":0.1239,"PhysDefRate":0.0617,"MagicDefRate":0.0902,"HealInc":0.1178}</v>
      </c>
      <c r="H217" s="1" t="s">
        <v>28</v>
      </c>
      <c r="I217" s="1">
        <f t="shared" si="25"/>
        <v>1</v>
      </c>
      <c r="J217" s="1">
        <f t="shared" si="24"/>
        <v>1</v>
      </c>
    </row>
    <row r="218" spans="1:10">
      <c r="A218" s="1">
        <f t="shared" si="32"/>
        <v>14010505</v>
      </c>
      <c r="B218" s="1">
        <f t="shared" si="33"/>
        <v>14010505</v>
      </c>
      <c r="C218" s="1">
        <f t="shared" si="34"/>
        <v>140105</v>
      </c>
      <c r="D218" s="1">
        <v>5</v>
      </c>
      <c r="E218" s="1">
        <f>_xlfn.XLOOKUP(C218,[1]配置!$B$5:$B$1000,[1]配置!$N$5:$N$1000)</f>
        <v>3</v>
      </c>
      <c r="F218" s="1" t="str">
        <f>_xlfn.XLOOKUP(D218,消耗中转!$D$8:$D$33,消耗中转!$T$8:$T$33)</f>
        <v>[{"ItemId":70001,"Num":50}]</v>
      </c>
      <c r="G218" s="1" t="str" cm="1">
        <f t="array" ref="G218">IF(D218=0,"{}",_xlfn.XLOOKUP(D218,属性中转!$D$20:$D$44,_xlfn.XLOOKUP($E218,属性中转!$AG$18:$AX$18,属性中转!$AG$20:$AX$44)))</f>
        <v>{"HpRate":0.143,"AtkRate":0.1435,"PhysDefRate":0.0715,"MagicDefRate":0.1045,"HealInc":0.1392}</v>
      </c>
      <c r="H218" s="1" t="s">
        <v>28</v>
      </c>
      <c r="I218" s="1">
        <f t="shared" si="25"/>
        <v>2</v>
      </c>
      <c r="J218" s="1">
        <f t="shared" si="24"/>
        <v>2</v>
      </c>
    </row>
    <row r="219" spans="1:10">
      <c r="A219" s="1">
        <f t="shared" si="32"/>
        <v>14010506</v>
      </c>
      <c r="B219" s="1">
        <f t="shared" si="33"/>
        <v>14010506</v>
      </c>
      <c r="C219" s="1">
        <f t="shared" si="34"/>
        <v>140105</v>
      </c>
      <c r="D219" s="1">
        <v>6</v>
      </c>
      <c r="E219" s="1">
        <f>_xlfn.XLOOKUP(C219,[1]配置!$B$5:$B$1000,[1]配置!$N$5:$N$1000)</f>
        <v>3</v>
      </c>
      <c r="F219" s="1" t="str">
        <f>_xlfn.XLOOKUP(D219,消耗中转!$D$8:$D$33,消耗中转!$T$8:$T$33)</f>
        <v>[{"ItemId":70002,"Num":5}]</v>
      </c>
      <c r="G219" s="1" t="str" cm="1">
        <f t="array" ref="G219">IF(D219=0,"{}",_xlfn.XLOOKUP(D219,属性中转!$D$20:$D$44,_xlfn.XLOOKUP($E219,属性中转!$AG$18:$AX$18,属性中转!$AG$20:$AX$44)))</f>
        <v>{"HpRate":0.1625,"AtkRate":0.1631,"PhysDefRate":0.0812,"MagicDefRate":0.1187,"HealInc":0.1606}</v>
      </c>
      <c r="H219" s="1" t="s">
        <v>28</v>
      </c>
      <c r="I219" s="1">
        <f t="shared" si="25"/>
        <v>2</v>
      </c>
      <c r="J219" s="1">
        <f t="shared" si="24"/>
        <v>2</v>
      </c>
    </row>
    <row r="220" spans="1:10">
      <c r="A220" s="1">
        <f t="shared" si="32"/>
        <v>14010507</v>
      </c>
      <c r="B220" s="1">
        <f t="shared" si="33"/>
        <v>14010507</v>
      </c>
      <c r="C220" s="1">
        <f t="shared" si="34"/>
        <v>140105</v>
      </c>
      <c r="D220" s="1">
        <v>7</v>
      </c>
      <c r="E220" s="1">
        <f>_xlfn.XLOOKUP(C220,[1]配置!$B$5:$B$1000,[1]配置!$N$5:$N$1000)</f>
        <v>3</v>
      </c>
      <c r="F220" s="1" t="str">
        <f>_xlfn.XLOOKUP(D220,消耗中转!$D$8:$D$33,消耗中转!$T$8:$T$33)</f>
        <v>[{"ItemId":70002,"Num":10}]</v>
      </c>
      <c r="G220" s="1" t="str" cm="1">
        <f t="array" ref="G220">IF(D220=0,"{}",_xlfn.XLOOKUP(D220,属性中转!$D$20:$D$44,_xlfn.XLOOKUP($E220,属性中转!$AG$18:$AX$18,属性中转!$AG$20:$AX$44)))</f>
        <v>{"HpRate":0.182,"AtkRate":0.1827,"PhysDefRate":0.091,"MagicDefRate":0.133,"HealInc":0.182}</v>
      </c>
      <c r="H220" s="1" t="s">
        <v>28</v>
      </c>
      <c r="I220" s="1">
        <f t="shared" si="25"/>
        <v>2</v>
      </c>
      <c r="J220" s="1">
        <f t="shared" si="24"/>
        <v>2</v>
      </c>
    </row>
    <row r="221" spans="1:10">
      <c r="A221" s="1">
        <f t="shared" si="32"/>
        <v>14010508</v>
      </c>
      <c r="B221" s="1">
        <f t="shared" si="33"/>
        <v>14010508</v>
      </c>
      <c r="C221" s="1">
        <f t="shared" si="34"/>
        <v>140105</v>
      </c>
      <c r="D221" s="1">
        <v>8</v>
      </c>
      <c r="E221" s="1">
        <f>_xlfn.XLOOKUP(C221,[1]配置!$B$5:$B$1000,[1]配置!$N$5:$N$1000)</f>
        <v>3</v>
      </c>
      <c r="F221" s="1" t="str">
        <f>_xlfn.XLOOKUP(D221,消耗中转!$D$8:$D$33,消耗中转!$T$8:$T$33)</f>
        <v>[{"ItemId":70002,"Num":15}]</v>
      </c>
      <c r="G221" s="1" t="str" cm="1">
        <f t="array" ref="G221">IF(D221=0,"{}",_xlfn.XLOOKUP(D221,属性中转!$D$20:$D$44,_xlfn.XLOOKUP($E221,属性中转!$AG$18:$AX$18,属性中转!$AG$20:$AX$44)))</f>
        <v>{"HpRate":0.2015,"AtkRate":0.2022,"PhysDefRate":0.1007,"MagicDefRate":0.1472,"HealInc":0.2034}</v>
      </c>
      <c r="H221" s="1" t="s">
        <v>28</v>
      </c>
      <c r="I221" s="1">
        <f t="shared" si="25"/>
        <v>2</v>
      </c>
      <c r="J221" s="1">
        <f t="shared" si="24"/>
        <v>2</v>
      </c>
    </row>
    <row r="222" spans="1:10">
      <c r="A222" s="1">
        <f t="shared" si="32"/>
        <v>14010509</v>
      </c>
      <c r="B222" s="1">
        <f t="shared" si="33"/>
        <v>14010509</v>
      </c>
      <c r="C222" s="1">
        <f t="shared" si="34"/>
        <v>140105</v>
      </c>
      <c r="D222" s="1">
        <v>9</v>
      </c>
      <c r="E222" s="1">
        <f>_xlfn.XLOOKUP(C222,[1]配置!$B$5:$B$1000,[1]配置!$N$5:$N$1000)</f>
        <v>3</v>
      </c>
      <c r="F222" s="1" t="str">
        <f>_xlfn.XLOOKUP(D222,消耗中转!$D$8:$D$33,消耗中转!$T$8:$T$33)</f>
        <v>[{"ItemId":70002,"Num":20}]</v>
      </c>
      <c r="G222" s="1" t="str" cm="1">
        <f t="array" ref="G222">IF(D222=0,"{}",_xlfn.XLOOKUP(D222,属性中转!$D$20:$D$44,_xlfn.XLOOKUP($E222,属性中转!$AG$18:$AX$18,属性中转!$AG$20:$AX$44)))</f>
        <v>{"HpRate":0.221,"AtkRate":0.2218,"PhysDefRate":0.1105,"MagicDefRate":0.1615,"HealInc":0.2034}</v>
      </c>
      <c r="H222" s="1" t="s">
        <v>28</v>
      </c>
      <c r="I222" s="1">
        <f t="shared" si="25"/>
        <v>2</v>
      </c>
      <c r="J222" s="1">
        <f t="shared" si="24"/>
        <v>2</v>
      </c>
    </row>
    <row r="223" spans="1:10">
      <c r="A223" s="1">
        <f t="shared" si="32"/>
        <v>14010510</v>
      </c>
      <c r="B223" s="1">
        <f t="shared" si="33"/>
        <v>14010510</v>
      </c>
      <c r="C223" s="1">
        <f t="shared" si="34"/>
        <v>140105</v>
      </c>
      <c r="D223" s="1">
        <v>10</v>
      </c>
      <c r="E223" s="1">
        <f>_xlfn.XLOOKUP(C223,[1]配置!$B$5:$B$1000,[1]配置!$N$5:$N$1000)</f>
        <v>3</v>
      </c>
      <c r="F223" s="1" t="str">
        <f>_xlfn.XLOOKUP(D223,消耗中转!$D$8:$D$33,消耗中转!$T$8:$T$33)</f>
        <v>[{"ItemId":70002,"Num":25}]</v>
      </c>
      <c r="G223" s="1" t="str" cm="1">
        <f t="array" ref="G223">IF(D223=0,"{}",_xlfn.XLOOKUP(D223,属性中转!$D$20:$D$44,_xlfn.XLOOKUP($E223,属性中转!$AG$18:$AX$18,属性中转!$AG$20:$AX$44)))</f>
        <v>{"HpRate":0.2405,"AtkRate":0.2414,"PhysDefRate":0.1202,"MagicDefRate":0.1757,"HealInc":0.2034}</v>
      </c>
      <c r="H223" s="1" t="s">
        <v>28</v>
      </c>
      <c r="I223" s="1">
        <f t="shared" si="25"/>
        <v>3</v>
      </c>
      <c r="J223" s="1">
        <f t="shared" ref="J223:J286" si="35">J197</f>
        <v>3</v>
      </c>
    </row>
    <row r="224" spans="1:10">
      <c r="A224" s="1">
        <f t="shared" si="32"/>
        <v>14010511</v>
      </c>
      <c r="B224" s="1">
        <f t="shared" si="33"/>
        <v>14010511</v>
      </c>
      <c r="C224" s="1">
        <f t="shared" si="34"/>
        <v>140105</v>
      </c>
      <c r="D224" s="1">
        <v>11</v>
      </c>
      <c r="E224" s="1">
        <f>_xlfn.XLOOKUP(C224,[1]配置!$B$5:$B$1000,[1]配置!$N$5:$N$1000)</f>
        <v>3</v>
      </c>
      <c r="F224" s="1" t="str">
        <f>_xlfn.XLOOKUP(D224,消耗中转!$D$8:$D$33,消耗中转!$T$8:$T$33)</f>
        <v>[{"ItemId":70002,"Num":30}]</v>
      </c>
      <c r="G224" s="1" t="str" cm="1">
        <f t="array" ref="G224">IF(D224=0,"{}",_xlfn.XLOOKUP(D224,属性中转!$D$20:$D$44,_xlfn.XLOOKUP($E224,属性中转!$AG$18:$AX$18,属性中转!$AG$20:$AX$44)))</f>
        <v>{"HpRate":0.26,"AtkRate":0.261,"PhysDefRate":0.13,"MagicDefRate":0.19,"HealInc":0.2034}</v>
      </c>
      <c r="H224" s="1" t="s">
        <v>28</v>
      </c>
      <c r="I224" s="1">
        <f t="shared" ref="I224:I287" si="36">I198</f>
        <v>3</v>
      </c>
      <c r="J224" s="1">
        <f t="shared" si="35"/>
        <v>3</v>
      </c>
    </row>
    <row r="225" spans="1:10">
      <c r="A225" s="1">
        <f t="shared" si="32"/>
        <v>14010512</v>
      </c>
      <c r="B225" s="1">
        <f t="shared" si="33"/>
        <v>14010512</v>
      </c>
      <c r="C225" s="1">
        <f t="shared" si="34"/>
        <v>140105</v>
      </c>
      <c r="D225" s="1">
        <v>12</v>
      </c>
      <c r="E225" s="1">
        <f>_xlfn.XLOOKUP(C225,[1]配置!$B$5:$B$1000,[1]配置!$N$5:$N$1000)</f>
        <v>3</v>
      </c>
      <c r="F225" s="1" t="str">
        <f>_xlfn.XLOOKUP(D225,消耗中转!$D$8:$D$33,消耗中转!$T$8:$T$33)</f>
        <v>[{"ItemId":70002,"Num":35}]</v>
      </c>
      <c r="G225" s="1" t="str" cm="1">
        <f t="array" ref="G225">IF(D225=0,"{}",_xlfn.XLOOKUP(D225,属性中转!$D$20:$D$44,_xlfn.XLOOKUP($E225,属性中转!$AG$18:$AX$18,属性中转!$AG$20:$AX$44)))</f>
        <v>{"HpRate":0.2795,"AtkRate":0.2805,"PhysDefRate":0.1397,"MagicDefRate":0.2042,"HealInc":0.2034}</v>
      </c>
      <c r="H225" s="1" t="s">
        <v>28</v>
      </c>
      <c r="I225" s="1">
        <f t="shared" si="36"/>
        <v>3</v>
      </c>
      <c r="J225" s="1">
        <f t="shared" si="35"/>
        <v>3</v>
      </c>
    </row>
    <row r="226" spans="1:10">
      <c r="A226" s="1">
        <f t="shared" si="32"/>
        <v>14010513</v>
      </c>
      <c r="B226" s="1">
        <f t="shared" si="33"/>
        <v>14010513</v>
      </c>
      <c r="C226" s="1">
        <f t="shared" si="34"/>
        <v>140105</v>
      </c>
      <c r="D226" s="1">
        <v>13</v>
      </c>
      <c r="E226" s="1">
        <f>_xlfn.XLOOKUP(C226,[1]配置!$B$5:$B$1000,[1]配置!$N$5:$N$1000)</f>
        <v>3</v>
      </c>
      <c r="F226" s="1" t="str">
        <f>_xlfn.XLOOKUP(D226,消耗中转!$D$8:$D$33,消耗中转!$T$8:$T$33)</f>
        <v>[{"ItemId":70002,"Num":40}]</v>
      </c>
      <c r="G226" s="1" t="str" cm="1">
        <f t="array" ref="G226">IF(D226=0,"{}",_xlfn.XLOOKUP(D226,属性中转!$D$20:$D$44,_xlfn.XLOOKUP($E226,属性中转!$AG$18:$AX$18,属性中转!$AG$20:$AX$44)))</f>
        <v>{"HpRate":0.299,"AtkRate":0.3001,"PhysDefRate":0.1495,"MagicDefRate":0.2185,"HealInc":0.2034}</v>
      </c>
      <c r="H226" s="1" t="s">
        <v>28</v>
      </c>
      <c r="I226" s="1">
        <f t="shared" si="36"/>
        <v>3</v>
      </c>
      <c r="J226" s="1">
        <f t="shared" si="35"/>
        <v>3</v>
      </c>
    </row>
    <row r="227" spans="1:10">
      <c r="A227" s="1">
        <f t="shared" si="32"/>
        <v>14010514</v>
      </c>
      <c r="B227" s="1">
        <f t="shared" si="33"/>
        <v>14010514</v>
      </c>
      <c r="C227" s="1">
        <f t="shared" si="34"/>
        <v>140105</v>
      </c>
      <c r="D227" s="1">
        <v>14</v>
      </c>
      <c r="E227" s="1">
        <f>_xlfn.XLOOKUP(C227,[1]配置!$B$5:$B$1000,[1]配置!$N$5:$N$1000)</f>
        <v>3</v>
      </c>
      <c r="F227" s="1" t="str">
        <f>_xlfn.XLOOKUP(D227,消耗中转!$D$8:$D$33,消耗中转!$T$8:$T$33)</f>
        <v>[{"ItemId":70002,"Num":45}]</v>
      </c>
      <c r="G227" s="1" t="str" cm="1">
        <f t="array" ref="G227">IF(D227=0,"{}",_xlfn.XLOOKUP(D227,属性中转!$D$20:$D$44,_xlfn.XLOOKUP($E227,属性中转!$AG$18:$AX$18,属性中转!$AG$20:$AX$44)))</f>
        <v>{"HpRate":0.3185,"AtkRate":0.3197,"PhysDefRate":0.1592,"MagicDefRate":0.2327,"HealInc":0.2034}</v>
      </c>
      <c r="H227" s="1" t="s">
        <v>28</v>
      </c>
      <c r="I227" s="1">
        <f t="shared" si="36"/>
        <v>3</v>
      </c>
      <c r="J227" s="1">
        <f t="shared" si="35"/>
        <v>3</v>
      </c>
    </row>
    <row r="228" spans="1:10">
      <c r="A228" s="1">
        <f t="shared" si="32"/>
        <v>14010515</v>
      </c>
      <c r="B228" s="1">
        <f t="shared" si="33"/>
        <v>14010515</v>
      </c>
      <c r="C228" s="1">
        <f t="shared" si="34"/>
        <v>140105</v>
      </c>
      <c r="D228" s="1">
        <v>15</v>
      </c>
      <c r="E228" s="1">
        <f>_xlfn.XLOOKUP(C228,[1]配置!$B$5:$B$1000,[1]配置!$N$5:$N$1000)</f>
        <v>3</v>
      </c>
      <c r="F228" s="1" t="str">
        <f>_xlfn.XLOOKUP(D228,消耗中转!$D$8:$D$33,消耗中转!$T$8:$T$33)</f>
        <v>[{"ItemId":70002,"Num":50}]</v>
      </c>
      <c r="G228" s="1" t="str" cm="1">
        <f t="array" ref="G228">IF(D228=0,"{}",_xlfn.XLOOKUP(D228,属性中转!$D$20:$D$44,_xlfn.XLOOKUP($E228,属性中转!$AG$18:$AX$18,属性中转!$AG$20:$AX$44)))</f>
        <v>{"HpRate":0.338,"AtkRate":0.3393,"PhysDefRate":0.169,"MagicDefRate":0.247,"HealInc":0.2034}</v>
      </c>
      <c r="H228" s="1" t="s">
        <v>28</v>
      </c>
      <c r="I228" s="1">
        <f t="shared" si="36"/>
        <v>4</v>
      </c>
      <c r="J228" s="1">
        <f t="shared" si="35"/>
        <v>4</v>
      </c>
    </row>
    <row r="229" spans="1:10">
      <c r="A229" s="1">
        <f t="shared" si="32"/>
        <v>14010516</v>
      </c>
      <c r="B229" s="1">
        <f t="shared" si="33"/>
        <v>14010516</v>
      </c>
      <c r="C229" s="1">
        <f t="shared" si="34"/>
        <v>140105</v>
      </c>
      <c r="D229" s="1">
        <v>16</v>
      </c>
      <c r="E229" s="1">
        <f>_xlfn.XLOOKUP(C229,[1]配置!$B$5:$B$1000,[1]配置!$N$5:$N$1000)</f>
        <v>3</v>
      </c>
      <c r="F229" s="1" t="str">
        <f>_xlfn.XLOOKUP(D229,消耗中转!$D$8:$D$33,消耗中转!$T$8:$T$33)</f>
        <v>[{"ItemId":70003,"Num":25}]</v>
      </c>
      <c r="G229" s="1" t="str" cm="1">
        <f t="array" ref="G229">IF(D229=0,"{}",_xlfn.XLOOKUP(D229,属性中转!$D$20:$D$44,_xlfn.XLOOKUP($E229,属性中转!$AG$18:$AX$18,属性中转!$AG$20:$AX$44)))</f>
        <v>{"HpRate":0.3575,"AtkRate":0.3588,"PhysDefRate":0.1787,"MagicDefRate":0.2612,"HealInc":0.2249}</v>
      </c>
      <c r="H229" s="1" t="s">
        <v>28</v>
      </c>
      <c r="I229" s="1">
        <f t="shared" si="36"/>
        <v>4</v>
      </c>
      <c r="J229" s="1">
        <f t="shared" si="35"/>
        <v>4</v>
      </c>
    </row>
    <row r="230" spans="1:10">
      <c r="A230" s="1">
        <f t="shared" si="32"/>
        <v>14010517</v>
      </c>
      <c r="B230" s="1">
        <f t="shared" si="33"/>
        <v>14010517</v>
      </c>
      <c r="C230" s="1">
        <f t="shared" si="34"/>
        <v>140105</v>
      </c>
      <c r="D230" s="1">
        <v>17</v>
      </c>
      <c r="E230" s="1">
        <f>_xlfn.XLOOKUP(C230,[1]配置!$B$5:$B$1000,[1]配置!$N$5:$N$1000)</f>
        <v>3</v>
      </c>
      <c r="F230" s="1" t="str">
        <f>_xlfn.XLOOKUP(D230,消耗中转!$D$8:$D$33,消耗中转!$T$8:$T$33)</f>
        <v>[{"ItemId":70003,"Num":25}]</v>
      </c>
      <c r="G230" s="1" t="str" cm="1">
        <f t="array" ref="G230">IF(D230=0,"{}",_xlfn.XLOOKUP(D230,属性中转!$D$20:$D$44,_xlfn.XLOOKUP($E230,属性中转!$AG$18:$AX$18,属性中转!$AG$20:$AX$44)))</f>
        <v>{"HpRate":0.377,"AtkRate":0.3784,"PhysDefRate":0.1885,"MagicDefRate":0.2755,"HealInc":0.2463}</v>
      </c>
      <c r="H230" s="1" t="s">
        <v>28</v>
      </c>
      <c r="I230" s="1">
        <f t="shared" si="36"/>
        <v>4</v>
      </c>
      <c r="J230" s="1">
        <f t="shared" si="35"/>
        <v>4</v>
      </c>
    </row>
    <row r="231" spans="1:10">
      <c r="A231" s="1">
        <f t="shared" si="32"/>
        <v>14010518</v>
      </c>
      <c r="B231" s="1">
        <f t="shared" si="33"/>
        <v>14010518</v>
      </c>
      <c r="C231" s="1">
        <f t="shared" si="34"/>
        <v>140105</v>
      </c>
      <c r="D231" s="1">
        <v>18</v>
      </c>
      <c r="E231" s="1">
        <f>_xlfn.XLOOKUP(C231,[1]配置!$B$5:$B$1000,[1]配置!$N$5:$N$1000)</f>
        <v>3</v>
      </c>
      <c r="F231" s="1" t="str">
        <f>_xlfn.XLOOKUP(D231,消耗中转!$D$8:$D$33,消耗中转!$T$8:$T$33)</f>
        <v>[{"ItemId":70003,"Num":25}]</v>
      </c>
      <c r="G231" s="1" t="str" cm="1">
        <f t="array" ref="G231">IF(D231=0,"{}",_xlfn.XLOOKUP(D231,属性中转!$D$20:$D$44,_xlfn.XLOOKUP($E231,属性中转!$AG$18:$AX$18,属性中转!$AG$20:$AX$44)))</f>
        <v>{"HpRate":0.3965,"AtkRate":0.398,"PhysDefRate":0.1982,"MagicDefRate":0.2897,"HealInc":0.2677}</v>
      </c>
      <c r="H231" s="1" t="s">
        <v>28</v>
      </c>
      <c r="I231" s="1">
        <f t="shared" si="36"/>
        <v>4</v>
      </c>
      <c r="J231" s="1">
        <f t="shared" si="35"/>
        <v>4</v>
      </c>
    </row>
    <row r="232" spans="1:10">
      <c r="A232" s="1">
        <f t="shared" si="32"/>
        <v>14010519</v>
      </c>
      <c r="B232" s="1">
        <f t="shared" si="33"/>
        <v>14010519</v>
      </c>
      <c r="C232" s="1">
        <f t="shared" si="34"/>
        <v>140105</v>
      </c>
      <c r="D232" s="1">
        <v>19</v>
      </c>
      <c r="E232" s="1">
        <f>_xlfn.XLOOKUP(C232,[1]配置!$B$5:$B$1000,[1]配置!$N$5:$N$1000)</f>
        <v>3</v>
      </c>
      <c r="F232" s="1" t="str">
        <f>_xlfn.XLOOKUP(D232,消耗中转!$D$8:$D$33,消耗中转!$T$8:$T$33)</f>
        <v>[{"ItemId":70003,"Num":25}]</v>
      </c>
      <c r="G232" s="1" t="str" cm="1">
        <f t="array" ref="G232">IF(D232=0,"{}",_xlfn.XLOOKUP(D232,属性中转!$D$20:$D$44,_xlfn.XLOOKUP($E232,属性中转!$AG$18:$AX$18,属性中转!$AG$20:$AX$44)))</f>
        <v>{"HpRate":0.416,"AtkRate":0.4176,"PhysDefRate":0.208,"MagicDefRate":0.304,"HealInc":0.2891}</v>
      </c>
      <c r="H232" s="1" t="s">
        <v>28</v>
      </c>
      <c r="I232" s="1">
        <f t="shared" si="36"/>
        <v>4</v>
      </c>
      <c r="J232" s="1">
        <f t="shared" si="35"/>
        <v>4</v>
      </c>
    </row>
    <row r="233" spans="1:10">
      <c r="A233" s="1">
        <f t="shared" si="32"/>
        <v>14010520</v>
      </c>
      <c r="B233" s="1">
        <f t="shared" si="33"/>
        <v>14010520</v>
      </c>
      <c r="C233" s="1">
        <f t="shared" si="34"/>
        <v>140105</v>
      </c>
      <c r="D233" s="1">
        <v>20</v>
      </c>
      <c r="E233" s="1">
        <f>_xlfn.XLOOKUP(C233,[1]配置!$B$5:$B$1000,[1]配置!$N$5:$N$1000)</f>
        <v>3</v>
      </c>
      <c r="F233" s="1" t="str">
        <f>_xlfn.XLOOKUP(D233,消耗中转!$D$8:$D$33,消耗中转!$T$8:$T$33)</f>
        <v>[{"ItemId":70003,"Num":25}]</v>
      </c>
      <c r="G233" s="1" t="str" cm="1">
        <f t="array" ref="G233">IF(D233=0,"{}",_xlfn.XLOOKUP(D233,属性中转!$D$20:$D$44,_xlfn.XLOOKUP($E233,属性中转!$AG$18:$AX$18,属性中转!$AG$20:$AX$44)))</f>
        <v>{"HpRate":0.4355,"AtkRate":0.4371,"PhysDefRate":0.2177,"MagicDefRate":0.3182,"HealInc":0.3105}</v>
      </c>
      <c r="H233" s="1" t="s">
        <v>28</v>
      </c>
      <c r="I233" s="1">
        <f t="shared" si="36"/>
        <v>4</v>
      </c>
      <c r="J233" s="1">
        <f t="shared" si="35"/>
        <v>4</v>
      </c>
    </row>
    <row r="234" spans="1:10">
      <c r="A234" s="1">
        <f t="shared" si="32"/>
        <v>14010521</v>
      </c>
      <c r="B234" s="1">
        <f t="shared" si="33"/>
        <v>14010521</v>
      </c>
      <c r="C234" s="1">
        <f t="shared" si="34"/>
        <v>140105</v>
      </c>
      <c r="D234" s="1">
        <v>21</v>
      </c>
      <c r="E234" s="1">
        <f>_xlfn.XLOOKUP(C234,[1]配置!$B$5:$B$1000,[1]配置!$N$5:$N$1000)</f>
        <v>3</v>
      </c>
      <c r="F234" s="1" t="str">
        <f>_xlfn.XLOOKUP(D234,消耗中转!$D$8:$D$33,消耗中转!$T$8:$T$33)</f>
        <v>[{"ItemId":70003,"Num":50}]</v>
      </c>
      <c r="G234" s="1" t="str" cm="1">
        <f t="array" ref="G234">IF(D234=0,"{}",_xlfn.XLOOKUP(D234,属性中转!$D$20:$D$44,_xlfn.XLOOKUP($E234,属性中转!$AG$18:$AX$18,属性中转!$AG$20:$AX$44)))</f>
        <v>{"HpRate":0.455,"AtkRate":0.4567,"PhysDefRate":0.2275,"MagicDefRate":0.3325,"HealInc":0.332}</v>
      </c>
      <c r="H234" s="1" t="s">
        <v>28</v>
      </c>
      <c r="I234" s="1">
        <f t="shared" si="36"/>
        <v>4</v>
      </c>
      <c r="J234" s="1">
        <f t="shared" si="35"/>
        <v>4</v>
      </c>
    </row>
    <row r="235" spans="1:10">
      <c r="A235" s="1">
        <f t="shared" si="32"/>
        <v>14010522</v>
      </c>
      <c r="B235" s="1">
        <f t="shared" si="33"/>
        <v>14010522</v>
      </c>
      <c r="C235" s="1">
        <f t="shared" si="34"/>
        <v>140105</v>
      </c>
      <c r="D235" s="1">
        <v>22</v>
      </c>
      <c r="E235" s="1">
        <f>_xlfn.XLOOKUP(C235,[1]配置!$B$5:$B$1000,[1]配置!$N$5:$N$1000)</f>
        <v>3</v>
      </c>
      <c r="F235" s="1" t="str">
        <f>_xlfn.XLOOKUP(D235,消耗中转!$D$8:$D$33,消耗中转!$T$8:$T$33)</f>
        <v>[{"ItemId":70003,"Num":75}]</v>
      </c>
      <c r="G235" s="1" t="str" cm="1">
        <f t="array" ref="G235">IF(D235=0,"{}",_xlfn.XLOOKUP(D235,属性中转!$D$20:$D$44,_xlfn.XLOOKUP($E235,属性中转!$AG$18:$AX$18,属性中转!$AG$20:$AX$44)))</f>
        <v>{"HpRate":0.4745,"AtkRate":0.4763,"PhysDefRate":0.2372,"MagicDefRate":0.3467,"HealInc":0.3534}</v>
      </c>
      <c r="H235" s="1" t="s">
        <v>28</v>
      </c>
      <c r="I235" s="1">
        <f t="shared" si="36"/>
        <v>4</v>
      </c>
      <c r="J235" s="1">
        <f t="shared" si="35"/>
        <v>4</v>
      </c>
    </row>
    <row r="236" spans="1:10">
      <c r="A236" s="1">
        <f t="shared" si="32"/>
        <v>14010523</v>
      </c>
      <c r="B236" s="1">
        <f t="shared" si="33"/>
        <v>14010523</v>
      </c>
      <c r="C236" s="1">
        <f t="shared" si="34"/>
        <v>140105</v>
      </c>
      <c r="D236" s="1">
        <v>23</v>
      </c>
      <c r="E236" s="1">
        <f>_xlfn.XLOOKUP(C236,[1]配置!$B$5:$B$1000,[1]配置!$N$5:$N$1000)</f>
        <v>3</v>
      </c>
      <c r="F236" s="1" t="str">
        <f>_xlfn.XLOOKUP(D236,消耗中转!$D$8:$D$33,消耗中转!$T$8:$T$33)</f>
        <v>[{"ItemId":70003,"Num":100}]</v>
      </c>
      <c r="G236" s="1" t="str" cm="1">
        <f t="array" ref="G236">IF(D236=0,"{}",_xlfn.XLOOKUP(D236,属性中转!$D$20:$D$44,_xlfn.XLOOKUP($E236,属性中转!$AG$18:$AX$18,属性中转!$AG$20:$AX$44)))</f>
        <v>{"HpRate":0.494,"AtkRate":0.4959,"PhysDefRate":0.247,"MagicDefRate":0.361,"HealInc":0.3748}</v>
      </c>
      <c r="H236" s="1" t="s">
        <v>28</v>
      </c>
      <c r="I236" s="1">
        <f t="shared" si="36"/>
        <v>4</v>
      </c>
      <c r="J236" s="1">
        <f t="shared" si="35"/>
        <v>4</v>
      </c>
    </row>
    <row r="237" spans="1:10">
      <c r="A237" s="1">
        <f t="shared" si="32"/>
        <v>14010524</v>
      </c>
      <c r="B237" s="1">
        <f t="shared" si="33"/>
        <v>14010524</v>
      </c>
      <c r="C237" s="1">
        <f t="shared" si="34"/>
        <v>140105</v>
      </c>
      <c r="D237" s="1">
        <v>24</v>
      </c>
      <c r="E237" s="1">
        <f>_xlfn.XLOOKUP(C237,[1]配置!$B$5:$B$1000,[1]配置!$N$5:$N$1000)</f>
        <v>3</v>
      </c>
      <c r="F237" s="1" t="str">
        <f>_xlfn.XLOOKUP(D237,消耗中转!$D$8:$D$33,消耗中转!$T$8:$T$33)</f>
        <v>[{"ItemId":70003,"Num":125}]</v>
      </c>
      <c r="G237" s="1" t="str" cm="1">
        <f t="array" ref="G237">IF(D237=0,"{}",_xlfn.XLOOKUP(D237,属性中转!$D$20:$D$44,_xlfn.XLOOKUP($E237,属性中转!$AG$18:$AX$18,属性中转!$AG$20:$AX$44)))</f>
        <v>{"HpRate":0.5135,"AtkRate":0.5154,"PhysDefRate":0.2567,"MagicDefRate":0.3752,"HealInc":0.3962}</v>
      </c>
      <c r="H237" s="1" t="s">
        <v>28</v>
      </c>
      <c r="I237" s="1">
        <f t="shared" si="36"/>
        <v>4</v>
      </c>
      <c r="J237" s="1">
        <f t="shared" si="35"/>
        <v>4</v>
      </c>
    </row>
    <row r="238" spans="1:10">
      <c r="A238" s="1">
        <f t="shared" si="32"/>
        <v>14010525</v>
      </c>
      <c r="B238" s="1">
        <f t="shared" si="33"/>
        <v>14010525</v>
      </c>
      <c r="C238" s="1">
        <f t="shared" si="34"/>
        <v>140105</v>
      </c>
      <c r="D238" s="1">
        <v>25</v>
      </c>
      <c r="E238" s="1">
        <f>_xlfn.XLOOKUP(C238,[1]配置!$B$5:$B$1000,[1]配置!$N$5:$N$1000)</f>
        <v>3</v>
      </c>
      <c r="F238" s="1" t="str">
        <f>_xlfn.XLOOKUP(D238,消耗中转!$D$8:$D$33,消耗中转!$T$8:$T$33)</f>
        <v>[{"ItemId":70003,"Num":150}]</v>
      </c>
      <c r="G238" s="1" t="str" cm="1">
        <f t="array" ref="G238">IF(D238=0,"{}",_xlfn.XLOOKUP(D238,属性中转!$D$20:$D$44,_xlfn.XLOOKUP($E238,属性中转!$AG$18:$AX$18,属性中转!$AG$20:$AX$44)))</f>
        <v>{"HpRate":0.533,"AtkRate":0.535,"PhysDefRate":0.2665,"MagicDefRate":0.3895,"HealInc":0.4176}</v>
      </c>
      <c r="H238" s="1" t="s">
        <v>28</v>
      </c>
      <c r="I238" s="1">
        <f t="shared" si="36"/>
        <v>4</v>
      </c>
      <c r="J238" s="1">
        <f t="shared" si="35"/>
        <v>4</v>
      </c>
    </row>
    <row r="239" spans="1:10">
      <c r="A239" s="1">
        <f t="shared" si="32"/>
        <v>14010600</v>
      </c>
      <c r="B239" s="1">
        <f t="shared" si="33"/>
        <v>14010600</v>
      </c>
      <c r="C239" s="1">
        <f>C213+1</f>
        <v>140106</v>
      </c>
      <c r="D239" s="1">
        <v>0</v>
      </c>
      <c r="E239" s="1">
        <f>_xlfn.XLOOKUP(C239,[1]配置!$B$5:$B$1000,[1]配置!$N$5:$N$1000)</f>
        <v>1</v>
      </c>
      <c r="F239" s="1" t="str">
        <f>_xlfn.XLOOKUP(D239,消耗中转!$D$8:$D$33,消耗中转!$T$8:$T$33)</f>
        <v>[]</v>
      </c>
      <c r="G239" s="1" t="str" cm="1">
        <f t="array" ref="G239">IF(D239=0,"{}",_xlfn.XLOOKUP(D239,属性中转!$D$20:$D$44,_xlfn.XLOOKUP($E239,属性中转!$AG$18:$AX$18,属性中转!$AG$20:$AX$44)))</f>
        <v>{}</v>
      </c>
      <c r="H239" s="1" t="s">
        <v>28</v>
      </c>
      <c r="I239" s="1">
        <f t="shared" si="36"/>
        <v>0</v>
      </c>
      <c r="J239" s="1">
        <f t="shared" si="35"/>
        <v>0</v>
      </c>
    </row>
    <row r="240" spans="1:10">
      <c r="A240" s="1">
        <f t="shared" ref="A240:A265" si="37">B240</f>
        <v>14010601</v>
      </c>
      <c r="B240" s="1">
        <f t="shared" ref="B240:B265" si="38">C240*100+D240</f>
        <v>14010601</v>
      </c>
      <c r="C240" s="1">
        <f>C239</f>
        <v>140106</v>
      </c>
      <c r="D240" s="1">
        <v>1</v>
      </c>
      <c r="E240" s="1">
        <f>_xlfn.XLOOKUP(C240,[1]配置!$B$5:$B$1000,[1]配置!$N$5:$N$1000)</f>
        <v>1</v>
      </c>
      <c r="F240" s="1" t="str">
        <f>_xlfn.XLOOKUP(D240,消耗中转!$D$8:$D$33,消耗中转!$T$8:$T$33)</f>
        <v>[{"ItemId":70001,"Num":10}]</v>
      </c>
      <c r="G240" s="1" t="str" cm="1">
        <f t="array" ref="G240">IF(D240=0,"{}",_xlfn.XLOOKUP(D240,属性中转!$D$20:$D$44,_xlfn.XLOOKUP($E240,属性中转!$AG$18:$AX$18,属性中转!$AG$20:$AX$44)))</f>
        <v>{"HpRate":0.0625,"AtkRate":0.072,"AtkSpeed":0.03,"Cri":0.0256,"DefBreak":0.0352}</v>
      </c>
      <c r="H240" s="1" t="s">
        <v>28</v>
      </c>
      <c r="I240" s="1">
        <f t="shared" si="36"/>
        <v>1</v>
      </c>
      <c r="J240" s="1">
        <f t="shared" si="35"/>
        <v>1</v>
      </c>
    </row>
    <row r="241" spans="1:10">
      <c r="A241" s="1">
        <f t="shared" si="37"/>
        <v>14010602</v>
      </c>
      <c r="B241" s="1">
        <f t="shared" si="38"/>
        <v>14010602</v>
      </c>
      <c r="C241" s="1">
        <f t="shared" ref="C241:C264" si="39">C240</f>
        <v>140106</v>
      </c>
      <c r="D241" s="1">
        <v>2</v>
      </c>
      <c r="E241" s="1">
        <f>_xlfn.XLOOKUP(C241,[1]配置!$B$5:$B$1000,[1]配置!$N$5:$N$1000)</f>
        <v>1</v>
      </c>
      <c r="F241" s="1" t="str">
        <f>_xlfn.XLOOKUP(D241,消耗中转!$D$8:$D$33,消耗中转!$T$8:$T$33)</f>
        <v>[{"ItemId":70001,"Num":20}]</v>
      </c>
      <c r="G241" s="1" t="str" cm="1">
        <f t="array" ref="G241">IF(D241=0,"{}",_xlfn.XLOOKUP(D241,属性中转!$D$20:$D$44,_xlfn.XLOOKUP($E241,属性中转!$AG$18:$AX$18,属性中转!$AG$20:$AX$44)))</f>
        <v>{"HpRate":0.0812,"AtkRate":0.0936,"AtkSpeed":0.042,"Cri":0.0359,"DefBreak":0.0493}</v>
      </c>
      <c r="H241" s="1" t="s">
        <v>28</v>
      </c>
      <c r="I241" s="1">
        <f t="shared" si="36"/>
        <v>1</v>
      </c>
      <c r="J241" s="1">
        <f t="shared" si="35"/>
        <v>1</v>
      </c>
    </row>
    <row r="242" spans="1:10">
      <c r="A242" s="1">
        <f t="shared" si="37"/>
        <v>14010603</v>
      </c>
      <c r="B242" s="1">
        <f t="shared" si="38"/>
        <v>14010603</v>
      </c>
      <c r="C242" s="1">
        <f t="shared" si="39"/>
        <v>140106</v>
      </c>
      <c r="D242" s="1">
        <v>3</v>
      </c>
      <c r="E242" s="1">
        <f>_xlfn.XLOOKUP(C242,[1]配置!$B$5:$B$1000,[1]配置!$N$5:$N$1000)</f>
        <v>1</v>
      </c>
      <c r="F242" s="1" t="str">
        <f>_xlfn.XLOOKUP(D242,消耗中转!$D$8:$D$33,消耗中转!$T$8:$T$33)</f>
        <v>[{"ItemId":70001,"Num":30}]</v>
      </c>
      <c r="G242" s="1" t="str" cm="1">
        <f t="array" ref="G242">IF(D242=0,"{}",_xlfn.XLOOKUP(D242,属性中转!$D$20:$D$44,_xlfn.XLOOKUP($E242,属性中转!$AG$18:$AX$18,属性中转!$AG$20:$AX$44)))</f>
        <v>{"HpRate":0.1,"AtkRate":0.1152,"AtkSpeed":0.054,"Cri":0.0462,"DefBreak":0.0635}</v>
      </c>
      <c r="H242" s="1" t="s">
        <v>28</v>
      </c>
      <c r="I242" s="1">
        <f t="shared" si="36"/>
        <v>1</v>
      </c>
      <c r="J242" s="1">
        <f t="shared" si="35"/>
        <v>1</v>
      </c>
    </row>
    <row r="243" spans="1:10">
      <c r="A243" s="1">
        <f t="shared" si="37"/>
        <v>14010604</v>
      </c>
      <c r="B243" s="1">
        <f t="shared" si="38"/>
        <v>14010604</v>
      </c>
      <c r="C243" s="1">
        <f t="shared" si="39"/>
        <v>140106</v>
      </c>
      <c r="D243" s="1">
        <v>4</v>
      </c>
      <c r="E243" s="1">
        <f>_xlfn.XLOOKUP(C243,[1]配置!$B$5:$B$1000,[1]配置!$N$5:$N$1000)</f>
        <v>1</v>
      </c>
      <c r="F243" s="1" t="str">
        <f>_xlfn.XLOOKUP(D243,消耗中转!$D$8:$D$33,消耗中转!$T$8:$T$33)</f>
        <v>[{"ItemId":70001,"Num":40}]</v>
      </c>
      <c r="G243" s="1" t="str" cm="1">
        <f t="array" ref="G243">IF(D243=0,"{}",_xlfn.XLOOKUP(D243,属性中转!$D$20:$D$44,_xlfn.XLOOKUP($E243,属性中转!$AG$18:$AX$18,属性中转!$AG$20:$AX$44)))</f>
        <v>{"HpRate":0.1187,"AtkRate":0.1368,"AtkSpeed":0.066,"Cri":0.0564,"DefBreak":0.0776}</v>
      </c>
      <c r="H243" s="1" t="s">
        <v>28</v>
      </c>
      <c r="I243" s="1">
        <f t="shared" si="36"/>
        <v>1</v>
      </c>
      <c r="J243" s="1">
        <f t="shared" si="35"/>
        <v>1</v>
      </c>
    </row>
    <row r="244" spans="1:10">
      <c r="A244" s="1">
        <f t="shared" si="37"/>
        <v>14010605</v>
      </c>
      <c r="B244" s="1">
        <f t="shared" si="38"/>
        <v>14010605</v>
      </c>
      <c r="C244" s="1">
        <f t="shared" si="39"/>
        <v>140106</v>
      </c>
      <c r="D244" s="1">
        <v>5</v>
      </c>
      <c r="E244" s="1">
        <f>_xlfn.XLOOKUP(C244,[1]配置!$B$5:$B$1000,[1]配置!$N$5:$N$1000)</f>
        <v>1</v>
      </c>
      <c r="F244" s="1" t="str">
        <f>_xlfn.XLOOKUP(D244,消耗中转!$D$8:$D$33,消耗中转!$T$8:$T$33)</f>
        <v>[{"ItemId":70001,"Num":50}]</v>
      </c>
      <c r="G244" s="1" t="str" cm="1">
        <f t="array" ref="G244">IF(D244=0,"{}",_xlfn.XLOOKUP(D244,属性中转!$D$20:$D$44,_xlfn.XLOOKUP($E244,属性中转!$AG$18:$AX$18,属性中转!$AG$20:$AX$44)))</f>
        <v>{"HpRate":0.1375,"AtkRate":0.1584,"AtkSpeed":0.078,"Cri":0.0667,"DefBreak":0.0917}</v>
      </c>
      <c r="H244" s="1" t="s">
        <v>28</v>
      </c>
      <c r="I244" s="1">
        <f t="shared" si="36"/>
        <v>2</v>
      </c>
      <c r="J244" s="1">
        <f t="shared" si="35"/>
        <v>2</v>
      </c>
    </row>
    <row r="245" spans="1:10">
      <c r="A245" s="1">
        <f t="shared" si="37"/>
        <v>14010606</v>
      </c>
      <c r="B245" s="1">
        <f t="shared" si="38"/>
        <v>14010606</v>
      </c>
      <c r="C245" s="1">
        <f t="shared" si="39"/>
        <v>140106</v>
      </c>
      <c r="D245" s="1">
        <v>6</v>
      </c>
      <c r="E245" s="1">
        <f>_xlfn.XLOOKUP(C245,[1]配置!$B$5:$B$1000,[1]配置!$N$5:$N$1000)</f>
        <v>1</v>
      </c>
      <c r="F245" s="1" t="str">
        <f>_xlfn.XLOOKUP(D245,消耗中转!$D$8:$D$33,消耗中转!$T$8:$T$33)</f>
        <v>[{"ItemId":70002,"Num":5}]</v>
      </c>
      <c r="G245" s="1" t="str" cm="1">
        <f t="array" ref="G245">IF(D245=0,"{}",_xlfn.XLOOKUP(D245,属性中转!$D$20:$D$44,_xlfn.XLOOKUP($E245,属性中转!$AG$18:$AX$18,属性中转!$AG$20:$AX$44)))</f>
        <v>{"HpRate":0.1562,"AtkRate":0.18,"AtkSpeed":0.09,"Cri":0.077,"DefBreak":0.1058}</v>
      </c>
      <c r="H245" s="1" t="s">
        <v>28</v>
      </c>
      <c r="I245" s="1">
        <f t="shared" si="36"/>
        <v>2</v>
      </c>
      <c r="J245" s="1">
        <f t="shared" si="35"/>
        <v>2</v>
      </c>
    </row>
    <row r="246" spans="1:10">
      <c r="A246" s="1">
        <f t="shared" si="37"/>
        <v>14010607</v>
      </c>
      <c r="B246" s="1">
        <f t="shared" si="38"/>
        <v>14010607</v>
      </c>
      <c r="C246" s="1">
        <f t="shared" si="39"/>
        <v>140106</v>
      </c>
      <c r="D246" s="1">
        <v>7</v>
      </c>
      <c r="E246" s="1">
        <f>_xlfn.XLOOKUP(C246,[1]配置!$B$5:$B$1000,[1]配置!$N$5:$N$1000)</f>
        <v>1</v>
      </c>
      <c r="F246" s="1" t="str">
        <f>_xlfn.XLOOKUP(D246,消耗中转!$D$8:$D$33,消耗中转!$T$8:$T$33)</f>
        <v>[{"ItemId":70002,"Num":10}]</v>
      </c>
      <c r="G246" s="1" t="str" cm="1">
        <f t="array" ref="G246">IF(D246=0,"{}",_xlfn.XLOOKUP(D246,属性中转!$D$20:$D$44,_xlfn.XLOOKUP($E246,属性中转!$AG$18:$AX$18,属性中转!$AG$20:$AX$44)))</f>
        <v>{"HpRate":0.175,"AtkRate":0.2016,"AtkSpeed":0.102,"Cri":0.0873,"DefBreak":0.1199}</v>
      </c>
      <c r="H246" s="1" t="s">
        <v>28</v>
      </c>
      <c r="I246" s="1">
        <f t="shared" si="36"/>
        <v>2</v>
      </c>
      <c r="J246" s="1">
        <f t="shared" si="35"/>
        <v>2</v>
      </c>
    </row>
    <row r="247" spans="1:10">
      <c r="A247" s="1">
        <f t="shared" si="37"/>
        <v>14010608</v>
      </c>
      <c r="B247" s="1">
        <f t="shared" si="38"/>
        <v>14010608</v>
      </c>
      <c r="C247" s="1">
        <f t="shared" si="39"/>
        <v>140106</v>
      </c>
      <c r="D247" s="1">
        <v>8</v>
      </c>
      <c r="E247" s="1">
        <f>_xlfn.XLOOKUP(C247,[1]配置!$B$5:$B$1000,[1]配置!$N$5:$N$1000)</f>
        <v>1</v>
      </c>
      <c r="F247" s="1" t="str">
        <f>_xlfn.XLOOKUP(D247,消耗中转!$D$8:$D$33,消耗中转!$T$8:$T$33)</f>
        <v>[{"ItemId":70002,"Num":15}]</v>
      </c>
      <c r="G247" s="1" t="str" cm="1">
        <f t="array" ref="G247">IF(D247=0,"{}",_xlfn.XLOOKUP(D247,属性中转!$D$20:$D$44,_xlfn.XLOOKUP($E247,属性中转!$AG$18:$AX$18,属性中转!$AG$20:$AX$44)))</f>
        <v>{"HpRate":0.1937,"AtkRate":0.2232,"AtkSpeed":0.114,"Cri":0.0975,"DefBreak":0.134}</v>
      </c>
      <c r="H247" s="1" t="s">
        <v>28</v>
      </c>
      <c r="I247" s="1">
        <f t="shared" si="36"/>
        <v>2</v>
      </c>
      <c r="J247" s="1">
        <f t="shared" si="35"/>
        <v>2</v>
      </c>
    </row>
    <row r="248" spans="1:10">
      <c r="A248" s="1">
        <f t="shared" si="37"/>
        <v>14010609</v>
      </c>
      <c r="B248" s="1">
        <f t="shared" si="38"/>
        <v>14010609</v>
      </c>
      <c r="C248" s="1">
        <f t="shared" si="39"/>
        <v>140106</v>
      </c>
      <c r="D248" s="1">
        <v>9</v>
      </c>
      <c r="E248" s="1">
        <f>_xlfn.XLOOKUP(C248,[1]配置!$B$5:$B$1000,[1]配置!$N$5:$N$1000)</f>
        <v>1</v>
      </c>
      <c r="F248" s="1" t="str">
        <f>_xlfn.XLOOKUP(D248,消耗中转!$D$8:$D$33,消耗中转!$T$8:$T$33)</f>
        <v>[{"ItemId":70002,"Num":20}]</v>
      </c>
      <c r="G248" s="1" t="str" cm="1">
        <f t="array" ref="G248">IF(D248=0,"{}",_xlfn.XLOOKUP(D248,属性中转!$D$20:$D$44,_xlfn.XLOOKUP($E248,属性中转!$AG$18:$AX$18,属性中转!$AG$20:$AX$44)))</f>
        <v>{"HpRate":0.2125,"AtkRate":0.2448,"AtkSpeed":0.114,"Cri":0.0975,"DefBreak":0.134}</v>
      </c>
      <c r="H248" s="1" t="s">
        <v>28</v>
      </c>
      <c r="I248" s="1">
        <f t="shared" si="36"/>
        <v>2</v>
      </c>
      <c r="J248" s="1">
        <f t="shared" si="35"/>
        <v>2</v>
      </c>
    </row>
    <row r="249" spans="1:10">
      <c r="A249" s="1">
        <f t="shared" si="37"/>
        <v>14010610</v>
      </c>
      <c r="B249" s="1">
        <f t="shared" si="38"/>
        <v>14010610</v>
      </c>
      <c r="C249" s="1">
        <f t="shared" si="39"/>
        <v>140106</v>
      </c>
      <c r="D249" s="1">
        <v>10</v>
      </c>
      <c r="E249" s="1">
        <f>_xlfn.XLOOKUP(C249,[1]配置!$B$5:$B$1000,[1]配置!$N$5:$N$1000)</f>
        <v>1</v>
      </c>
      <c r="F249" s="1" t="str">
        <f>_xlfn.XLOOKUP(D249,消耗中转!$D$8:$D$33,消耗中转!$T$8:$T$33)</f>
        <v>[{"ItemId":70002,"Num":25}]</v>
      </c>
      <c r="G249" s="1" t="str" cm="1">
        <f t="array" ref="G249">IF(D249=0,"{}",_xlfn.XLOOKUP(D249,属性中转!$D$20:$D$44,_xlfn.XLOOKUP($E249,属性中转!$AG$18:$AX$18,属性中转!$AG$20:$AX$44)))</f>
        <v>{"HpRate":0.2312,"AtkRate":0.2664,"AtkSpeed":0.114,"Cri":0.0975,"DefBreak":0.134}</v>
      </c>
      <c r="H249" s="1" t="s">
        <v>28</v>
      </c>
      <c r="I249" s="1">
        <f t="shared" si="36"/>
        <v>3</v>
      </c>
      <c r="J249" s="1">
        <f t="shared" si="35"/>
        <v>3</v>
      </c>
    </row>
    <row r="250" spans="1:10">
      <c r="A250" s="1">
        <f t="shared" si="37"/>
        <v>14010611</v>
      </c>
      <c r="B250" s="1">
        <f t="shared" si="38"/>
        <v>14010611</v>
      </c>
      <c r="C250" s="1">
        <f t="shared" si="39"/>
        <v>140106</v>
      </c>
      <c r="D250" s="1">
        <v>11</v>
      </c>
      <c r="E250" s="1">
        <f>_xlfn.XLOOKUP(C250,[1]配置!$B$5:$B$1000,[1]配置!$N$5:$N$1000)</f>
        <v>1</v>
      </c>
      <c r="F250" s="1" t="str">
        <f>_xlfn.XLOOKUP(D250,消耗中转!$D$8:$D$33,消耗中转!$T$8:$T$33)</f>
        <v>[{"ItemId":70002,"Num":30}]</v>
      </c>
      <c r="G250" s="1" t="str" cm="1">
        <f t="array" ref="G250">IF(D250=0,"{}",_xlfn.XLOOKUP(D250,属性中转!$D$20:$D$44,_xlfn.XLOOKUP($E250,属性中转!$AG$18:$AX$18,属性中转!$AG$20:$AX$44)))</f>
        <v>{"HpRate":0.25,"AtkRate":0.288,"AtkSpeed":0.114,"Cri":0.0975,"DefBreak":0.134}</v>
      </c>
      <c r="H250" s="1" t="s">
        <v>28</v>
      </c>
      <c r="I250" s="1">
        <f t="shared" si="36"/>
        <v>3</v>
      </c>
      <c r="J250" s="1">
        <f t="shared" si="35"/>
        <v>3</v>
      </c>
    </row>
    <row r="251" spans="1:10">
      <c r="A251" s="1">
        <f t="shared" si="37"/>
        <v>14010612</v>
      </c>
      <c r="B251" s="1">
        <f t="shared" si="38"/>
        <v>14010612</v>
      </c>
      <c r="C251" s="1">
        <f t="shared" si="39"/>
        <v>140106</v>
      </c>
      <c r="D251" s="1">
        <v>12</v>
      </c>
      <c r="E251" s="1">
        <f>_xlfn.XLOOKUP(C251,[1]配置!$B$5:$B$1000,[1]配置!$N$5:$N$1000)</f>
        <v>1</v>
      </c>
      <c r="F251" s="1" t="str">
        <f>_xlfn.XLOOKUP(D251,消耗中转!$D$8:$D$33,消耗中转!$T$8:$T$33)</f>
        <v>[{"ItemId":70002,"Num":35}]</v>
      </c>
      <c r="G251" s="1" t="str" cm="1">
        <f t="array" ref="G251">IF(D251=0,"{}",_xlfn.XLOOKUP(D251,属性中转!$D$20:$D$44,_xlfn.XLOOKUP($E251,属性中转!$AG$18:$AX$18,属性中转!$AG$20:$AX$44)))</f>
        <v>{"HpRate":0.2687,"AtkRate":0.3096,"AtkSpeed":0.114,"Cri":0.0975,"DefBreak":0.134}</v>
      </c>
      <c r="H251" s="1" t="s">
        <v>28</v>
      </c>
      <c r="I251" s="1">
        <f t="shared" si="36"/>
        <v>3</v>
      </c>
      <c r="J251" s="1">
        <f t="shared" si="35"/>
        <v>3</v>
      </c>
    </row>
    <row r="252" spans="1:10">
      <c r="A252" s="1">
        <f t="shared" si="37"/>
        <v>14010613</v>
      </c>
      <c r="B252" s="1">
        <f t="shared" si="38"/>
        <v>14010613</v>
      </c>
      <c r="C252" s="1">
        <f t="shared" si="39"/>
        <v>140106</v>
      </c>
      <c r="D252" s="1">
        <v>13</v>
      </c>
      <c r="E252" s="1">
        <f>_xlfn.XLOOKUP(C252,[1]配置!$B$5:$B$1000,[1]配置!$N$5:$N$1000)</f>
        <v>1</v>
      </c>
      <c r="F252" s="1" t="str">
        <f>_xlfn.XLOOKUP(D252,消耗中转!$D$8:$D$33,消耗中转!$T$8:$T$33)</f>
        <v>[{"ItemId":70002,"Num":40}]</v>
      </c>
      <c r="G252" s="1" t="str" cm="1">
        <f t="array" ref="G252">IF(D252=0,"{}",_xlfn.XLOOKUP(D252,属性中转!$D$20:$D$44,_xlfn.XLOOKUP($E252,属性中转!$AG$18:$AX$18,属性中转!$AG$20:$AX$44)))</f>
        <v>{"HpRate":0.2875,"AtkRate":0.3312,"AtkSpeed":0.114,"Cri":0.0975,"DefBreak":0.134}</v>
      </c>
      <c r="H252" s="1" t="s">
        <v>28</v>
      </c>
      <c r="I252" s="1">
        <f t="shared" si="36"/>
        <v>3</v>
      </c>
      <c r="J252" s="1">
        <f t="shared" si="35"/>
        <v>3</v>
      </c>
    </row>
    <row r="253" spans="1:10">
      <c r="A253" s="1">
        <f t="shared" si="37"/>
        <v>14010614</v>
      </c>
      <c r="B253" s="1">
        <f t="shared" si="38"/>
        <v>14010614</v>
      </c>
      <c r="C253" s="1">
        <f t="shared" si="39"/>
        <v>140106</v>
      </c>
      <c r="D253" s="1">
        <v>14</v>
      </c>
      <c r="E253" s="1">
        <f>_xlfn.XLOOKUP(C253,[1]配置!$B$5:$B$1000,[1]配置!$N$5:$N$1000)</f>
        <v>1</v>
      </c>
      <c r="F253" s="1" t="str">
        <f>_xlfn.XLOOKUP(D253,消耗中转!$D$8:$D$33,消耗中转!$T$8:$T$33)</f>
        <v>[{"ItemId":70002,"Num":45}]</v>
      </c>
      <c r="G253" s="1" t="str" cm="1">
        <f t="array" ref="G253">IF(D253=0,"{}",_xlfn.XLOOKUP(D253,属性中转!$D$20:$D$44,_xlfn.XLOOKUP($E253,属性中转!$AG$18:$AX$18,属性中转!$AG$20:$AX$44)))</f>
        <v>{"HpRate":0.3062,"AtkRate":0.3528,"AtkSpeed":0.114,"Cri":0.0975,"DefBreak":0.134}</v>
      </c>
      <c r="H253" s="1" t="s">
        <v>28</v>
      </c>
      <c r="I253" s="1">
        <f t="shared" si="36"/>
        <v>3</v>
      </c>
      <c r="J253" s="1">
        <f t="shared" si="35"/>
        <v>3</v>
      </c>
    </row>
    <row r="254" spans="1:10">
      <c r="A254" s="1">
        <f t="shared" si="37"/>
        <v>14010615</v>
      </c>
      <c r="B254" s="1">
        <f t="shared" si="38"/>
        <v>14010615</v>
      </c>
      <c r="C254" s="1">
        <f t="shared" si="39"/>
        <v>140106</v>
      </c>
      <c r="D254" s="1">
        <v>15</v>
      </c>
      <c r="E254" s="1">
        <f>_xlfn.XLOOKUP(C254,[1]配置!$B$5:$B$1000,[1]配置!$N$5:$N$1000)</f>
        <v>1</v>
      </c>
      <c r="F254" s="1" t="str">
        <f>_xlfn.XLOOKUP(D254,消耗中转!$D$8:$D$33,消耗中转!$T$8:$T$33)</f>
        <v>[{"ItemId":70002,"Num":50}]</v>
      </c>
      <c r="G254" s="1" t="str" cm="1">
        <f t="array" ref="G254">IF(D254=0,"{}",_xlfn.XLOOKUP(D254,属性中转!$D$20:$D$44,_xlfn.XLOOKUP($E254,属性中转!$AG$18:$AX$18,属性中转!$AG$20:$AX$44)))</f>
        <v>{"HpRate":0.325,"AtkRate":0.3744,"AtkSpeed":0.114,"Cri":0.0975,"DefBreak":0.134}</v>
      </c>
      <c r="H254" s="1" t="s">
        <v>28</v>
      </c>
      <c r="I254" s="1">
        <f t="shared" si="36"/>
        <v>4</v>
      </c>
      <c r="J254" s="1">
        <f t="shared" si="35"/>
        <v>4</v>
      </c>
    </row>
    <row r="255" spans="1:10">
      <c r="A255" s="1">
        <f t="shared" si="37"/>
        <v>14010616</v>
      </c>
      <c r="B255" s="1">
        <f t="shared" si="38"/>
        <v>14010616</v>
      </c>
      <c r="C255" s="1">
        <f t="shared" si="39"/>
        <v>140106</v>
      </c>
      <c r="D255" s="1">
        <v>16</v>
      </c>
      <c r="E255" s="1">
        <f>_xlfn.XLOOKUP(C255,[1]配置!$B$5:$B$1000,[1]配置!$N$5:$N$1000)</f>
        <v>1</v>
      </c>
      <c r="F255" s="1" t="str">
        <f>_xlfn.XLOOKUP(D255,消耗中转!$D$8:$D$33,消耗中转!$T$8:$T$33)</f>
        <v>[{"ItemId":70003,"Num":25}]</v>
      </c>
      <c r="G255" s="1" t="str" cm="1">
        <f t="array" ref="G255">IF(D255=0,"{}",_xlfn.XLOOKUP(D255,属性中转!$D$20:$D$44,_xlfn.XLOOKUP($E255,属性中转!$AG$18:$AX$18,属性中转!$AG$20:$AX$44)))</f>
        <v>{"HpRate":0.3437,"AtkRate":0.396,"AtkSpeed":0.126,"Cri":0.1078,"DefBreak":0.1481}</v>
      </c>
      <c r="H255" s="1" t="s">
        <v>28</v>
      </c>
      <c r="I255" s="1">
        <f t="shared" si="36"/>
        <v>4</v>
      </c>
      <c r="J255" s="1">
        <f t="shared" si="35"/>
        <v>4</v>
      </c>
    </row>
    <row r="256" spans="1:10">
      <c r="A256" s="1">
        <f t="shared" si="37"/>
        <v>14010617</v>
      </c>
      <c r="B256" s="1">
        <f t="shared" si="38"/>
        <v>14010617</v>
      </c>
      <c r="C256" s="1">
        <f t="shared" si="39"/>
        <v>140106</v>
      </c>
      <c r="D256" s="1">
        <v>17</v>
      </c>
      <c r="E256" s="1">
        <f>_xlfn.XLOOKUP(C256,[1]配置!$B$5:$B$1000,[1]配置!$N$5:$N$1000)</f>
        <v>1</v>
      </c>
      <c r="F256" s="1" t="str">
        <f>_xlfn.XLOOKUP(D256,消耗中转!$D$8:$D$33,消耗中转!$T$8:$T$33)</f>
        <v>[{"ItemId":70003,"Num":25}]</v>
      </c>
      <c r="G256" s="1" t="str" cm="1">
        <f t="array" ref="G256">IF(D256=0,"{}",_xlfn.XLOOKUP(D256,属性中转!$D$20:$D$44,_xlfn.XLOOKUP($E256,属性中转!$AG$18:$AX$18,属性中转!$AG$20:$AX$44)))</f>
        <v>{"HpRate":0.3625,"AtkRate":0.4176,"AtkSpeed":0.138,"Cri":0.1181,"DefBreak":0.1622}</v>
      </c>
      <c r="H256" s="1" t="s">
        <v>28</v>
      </c>
      <c r="I256" s="1">
        <f t="shared" si="36"/>
        <v>4</v>
      </c>
      <c r="J256" s="1">
        <f t="shared" si="35"/>
        <v>4</v>
      </c>
    </row>
    <row r="257" spans="1:10">
      <c r="A257" s="1">
        <f t="shared" si="37"/>
        <v>14010618</v>
      </c>
      <c r="B257" s="1">
        <f t="shared" si="38"/>
        <v>14010618</v>
      </c>
      <c r="C257" s="1">
        <f t="shared" si="39"/>
        <v>140106</v>
      </c>
      <c r="D257" s="1">
        <v>18</v>
      </c>
      <c r="E257" s="1">
        <f>_xlfn.XLOOKUP(C257,[1]配置!$B$5:$B$1000,[1]配置!$N$5:$N$1000)</f>
        <v>1</v>
      </c>
      <c r="F257" s="1" t="str">
        <f>_xlfn.XLOOKUP(D257,消耗中转!$D$8:$D$33,消耗中转!$T$8:$T$33)</f>
        <v>[{"ItemId":70003,"Num":25}]</v>
      </c>
      <c r="G257" s="1" t="str" cm="1">
        <f t="array" ref="G257">IF(D257=0,"{}",_xlfn.XLOOKUP(D257,属性中转!$D$20:$D$44,_xlfn.XLOOKUP($E257,属性中转!$AG$18:$AX$18,属性中转!$AG$20:$AX$44)))</f>
        <v>{"HpRate":0.3812,"AtkRate":0.4392,"AtkSpeed":0.15,"Cri":0.1284,"DefBreak":0.1764}</v>
      </c>
      <c r="H257" s="1" t="s">
        <v>28</v>
      </c>
      <c r="I257" s="1">
        <f t="shared" si="36"/>
        <v>4</v>
      </c>
      <c r="J257" s="1">
        <f t="shared" si="35"/>
        <v>4</v>
      </c>
    </row>
    <row r="258" spans="1:10">
      <c r="A258" s="1">
        <f t="shared" si="37"/>
        <v>14010619</v>
      </c>
      <c r="B258" s="1">
        <f t="shared" si="38"/>
        <v>14010619</v>
      </c>
      <c r="C258" s="1">
        <f t="shared" si="39"/>
        <v>140106</v>
      </c>
      <c r="D258" s="1">
        <v>19</v>
      </c>
      <c r="E258" s="1">
        <f>_xlfn.XLOOKUP(C258,[1]配置!$B$5:$B$1000,[1]配置!$N$5:$N$1000)</f>
        <v>1</v>
      </c>
      <c r="F258" s="1" t="str">
        <f>_xlfn.XLOOKUP(D258,消耗中转!$D$8:$D$33,消耗中转!$T$8:$T$33)</f>
        <v>[{"ItemId":70003,"Num":25}]</v>
      </c>
      <c r="G258" s="1" t="str" cm="1">
        <f t="array" ref="G258">IF(D258=0,"{}",_xlfn.XLOOKUP(D258,属性中转!$D$20:$D$44,_xlfn.XLOOKUP($E258,属性中转!$AG$18:$AX$18,属性中转!$AG$20:$AX$44)))</f>
        <v>{"HpRate":0.4,"AtkRate":0.4608,"AtkSpeed":0.162,"Cri":0.1386,"DefBreak":0.1905}</v>
      </c>
      <c r="H258" s="1" t="s">
        <v>28</v>
      </c>
      <c r="I258" s="1">
        <f t="shared" si="36"/>
        <v>4</v>
      </c>
      <c r="J258" s="1">
        <f t="shared" si="35"/>
        <v>4</v>
      </c>
    </row>
    <row r="259" spans="1:10">
      <c r="A259" s="1">
        <f t="shared" si="37"/>
        <v>14010620</v>
      </c>
      <c r="B259" s="1">
        <f t="shared" si="38"/>
        <v>14010620</v>
      </c>
      <c r="C259" s="1">
        <f t="shared" si="39"/>
        <v>140106</v>
      </c>
      <c r="D259" s="1">
        <v>20</v>
      </c>
      <c r="E259" s="1">
        <f>_xlfn.XLOOKUP(C259,[1]配置!$B$5:$B$1000,[1]配置!$N$5:$N$1000)</f>
        <v>1</v>
      </c>
      <c r="F259" s="1" t="str">
        <f>_xlfn.XLOOKUP(D259,消耗中转!$D$8:$D$33,消耗中转!$T$8:$T$33)</f>
        <v>[{"ItemId":70003,"Num":25}]</v>
      </c>
      <c r="G259" s="1" t="str" cm="1">
        <f t="array" ref="G259">IF(D259=0,"{}",_xlfn.XLOOKUP(D259,属性中转!$D$20:$D$44,_xlfn.XLOOKUP($E259,属性中转!$AG$18:$AX$18,属性中转!$AG$20:$AX$44)))</f>
        <v>{"HpRate":0.4187,"AtkRate":0.4824,"AtkSpeed":0.174,"Cri":0.1489,"DefBreak":0.2046}</v>
      </c>
      <c r="H259" s="1" t="s">
        <v>28</v>
      </c>
      <c r="I259" s="1">
        <f t="shared" si="36"/>
        <v>4</v>
      </c>
      <c r="J259" s="1">
        <f t="shared" si="35"/>
        <v>4</v>
      </c>
    </row>
    <row r="260" spans="1:10">
      <c r="A260" s="1">
        <f t="shared" si="37"/>
        <v>14010621</v>
      </c>
      <c r="B260" s="1">
        <f t="shared" si="38"/>
        <v>14010621</v>
      </c>
      <c r="C260" s="1">
        <f t="shared" si="39"/>
        <v>140106</v>
      </c>
      <c r="D260" s="1">
        <v>21</v>
      </c>
      <c r="E260" s="1">
        <f>_xlfn.XLOOKUP(C260,[1]配置!$B$5:$B$1000,[1]配置!$N$5:$N$1000)</f>
        <v>1</v>
      </c>
      <c r="F260" s="1" t="str">
        <f>_xlfn.XLOOKUP(D260,消耗中转!$D$8:$D$33,消耗中转!$T$8:$T$33)</f>
        <v>[{"ItemId":70003,"Num":50}]</v>
      </c>
      <c r="G260" s="1" t="str" cm="1">
        <f t="array" ref="G260">IF(D260=0,"{}",_xlfn.XLOOKUP(D260,属性中转!$D$20:$D$44,_xlfn.XLOOKUP($E260,属性中转!$AG$18:$AX$18,属性中转!$AG$20:$AX$44)))</f>
        <v>{"HpRate":0.4375,"AtkRate":0.504,"AtkSpeed":0.186,"Cri":0.1592,"DefBreak":0.2187}</v>
      </c>
      <c r="H260" s="1" t="s">
        <v>28</v>
      </c>
      <c r="I260" s="1">
        <f t="shared" si="36"/>
        <v>4</v>
      </c>
      <c r="J260" s="1">
        <f t="shared" si="35"/>
        <v>4</v>
      </c>
    </row>
    <row r="261" spans="1:10">
      <c r="A261" s="1">
        <f t="shared" si="37"/>
        <v>14010622</v>
      </c>
      <c r="B261" s="1">
        <f t="shared" si="38"/>
        <v>14010622</v>
      </c>
      <c r="C261" s="1">
        <f t="shared" si="39"/>
        <v>140106</v>
      </c>
      <c r="D261" s="1">
        <v>22</v>
      </c>
      <c r="E261" s="1">
        <f>_xlfn.XLOOKUP(C261,[1]配置!$B$5:$B$1000,[1]配置!$N$5:$N$1000)</f>
        <v>1</v>
      </c>
      <c r="F261" s="1" t="str">
        <f>_xlfn.XLOOKUP(D261,消耗中转!$D$8:$D$33,消耗中转!$T$8:$T$33)</f>
        <v>[{"ItemId":70003,"Num":75}]</v>
      </c>
      <c r="G261" s="1" t="str" cm="1">
        <f t="array" ref="G261">IF(D261=0,"{}",_xlfn.XLOOKUP(D261,属性中转!$D$20:$D$44,_xlfn.XLOOKUP($E261,属性中转!$AG$18:$AX$18,属性中转!$AG$20:$AX$44)))</f>
        <v>{"HpRate":0.4562,"AtkRate":0.5256,"AtkSpeed":0.198,"Cri":0.1694,"DefBreak":0.2328}</v>
      </c>
      <c r="H261" s="1" t="s">
        <v>28</v>
      </c>
      <c r="I261" s="1">
        <f t="shared" si="36"/>
        <v>4</v>
      </c>
      <c r="J261" s="1">
        <f t="shared" si="35"/>
        <v>4</v>
      </c>
    </row>
    <row r="262" spans="1:10">
      <c r="A262" s="1">
        <f t="shared" si="37"/>
        <v>14010623</v>
      </c>
      <c r="B262" s="1">
        <f t="shared" si="38"/>
        <v>14010623</v>
      </c>
      <c r="C262" s="1">
        <f t="shared" si="39"/>
        <v>140106</v>
      </c>
      <c r="D262" s="1">
        <v>23</v>
      </c>
      <c r="E262" s="1">
        <f>_xlfn.XLOOKUP(C262,[1]配置!$B$5:$B$1000,[1]配置!$N$5:$N$1000)</f>
        <v>1</v>
      </c>
      <c r="F262" s="1" t="str">
        <f>_xlfn.XLOOKUP(D262,消耗中转!$D$8:$D$33,消耗中转!$T$8:$T$33)</f>
        <v>[{"ItemId":70003,"Num":100}]</v>
      </c>
      <c r="G262" s="1" t="str" cm="1">
        <f t="array" ref="G262">IF(D262=0,"{}",_xlfn.XLOOKUP(D262,属性中转!$D$20:$D$44,_xlfn.XLOOKUP($E262,属性中转!$AG$18:$AX$18,属性中转!$AG$20:$AX$44)))</f>
        <v>{"HpRate":0.475,"AtkRate":0.5472,"AtkSpeed":0.21,"Cri":0.1797,"DefBreak":0.2469}</v>
      </c>
      <c r="H262" s="1" t="s">
        <v>28</v>
      </c>
      <c r="I262" s="1">
        <f t="shared" si="36"/>
        <v>4</v>
      </c>
      <c r="J262" s="1">
        <f t="shared" si="35"/>
        <v>4</v>
      </c>
    </row>
    <row r="263" spans="1:10">
      <c r="A263" s="1">
        <f t="shared" si="37"/>
        <v>14010624</v>
      </c>
      <c r="B263" s="1">
        <f t="shared" si="38"/>
        <v>14010624</v>
      </c>
      <c r="C263" s="1">
        <f t="shared" si="39"/>
        <v>140106</v>
      </c>
      <c r="D263" s="1">
        <v>24</v>
      </c>
      <c r="E263" s="1">
        <f>_xlfn.XLOOKUP(C263,[1]配置!$B$5:$B$1000,[1]配置!$N$5:$N$1000)</f>
        <v>1</v>
      </c>
      <c r="F263" s="1" t="str">
        <f>_xlfn.XLOOKUP(D263,消耗中转!$D$8:$D$33,消耗中转!$T$8:$T$33)</f>
        <v>[{"ItemId":70003,"Num":125}]</v>
      </c>
      <c r="G263" s="1" t="str" cm="1">
        <f t="array" ref="G263">IF(D263=0,"{}",_xlfn.XLOOKUP(D263,属性中转!$D$20:$D$44,_xlfn.XLOOKUP($E263,属性中转!$AG$18:$AX$18,属性中转!$AG$20:$AX$44)))</f>
        <v>{"HpRate":0.4937,"AtkRate":0.5688,"AtkSpeed":0.222,"Cri":0.19,"DefBreak":0.261}</v>
      </c>
      <c r="H263" s="1" t="s">
        <v>28</v>
      </c>
      <c r="I263" s="1">
        <f t="shared" si="36"/>
        <v>4</v>
      </c>
      <c r="J263" s="1">
        <f t="shared" si="35"/>
        <v>4</v>
      </c>
    </row>
    <row r="264" spans="1:10">
      <c r="A264" s="1">
        <f t="shared" si="37"/>
        <v>14010625</v>
      </c>
      <c r="B264" s="1">
        <f t="shared" si="38"/>
        <v>14010625</v>
      </c>
      <c r="C264" s="1">
        <f t="shared" si="39"/>
        <v>140106</v>
      </c>
      <c r="D264" s="1">
        <v>25</v>
      </c>
      <c r="E264" s="1">
        <f>_xlfn.XLOOKUP(C264,[1]配置!$B$5:$B$1000,[1]配置!$N$5:$N$1000)</f>
        <v>1</v>
      </c>
      <c r="F264" s="1" t="str">
        <f>_xlfn.XLOOKUP(D264,消耗中转!$D$8:$D$33,消耗中转!$T$8:$T$33)</f>
        <v>[{"ItemId":70003,"Num":150}]</v>
      </c>
      <c r="G264" s="1" t="str" cm="1">
        <f t="array" ref="G264">IF(D264=0,"{}",_xlfn.XLOOKUP(D264,属性中转!$D$20:$D$44,_xlfn.XLOOKUP($E264,属性中转!$AG$18:$AX$18,属性中转!$AG$20:$AX$44)))</f>
        <v>{"HpRate":0.5125,"AtkRate":0.5904,"AtkSpeed":0.234,"Cri":0.2003,"DefBreak":0.2751}</v>
      </c>
      <c r="H264" s="1" t="s">
        <v>28</v>
      </c>
      <c r="I264" s="1">
        <f t="shared" si="36"/>
        <v>4</v>
      </c>
      <c r="J264" s="1">
        <f t="shared" si="35"/>
        <v>4</v>
      </c>
    </row>
    <row r="265" spans="1:10">
      <c r="A265" s="1">
        <f t="shared" si="37"/>
        <v>14010700</v>
      </c>
      <c r="B265" s="1">
        <f t="shared" si="38"/>
        <v>14010700</v>
      </c>
      <c r="C265" s="1">
        <f>C239+1</f>
        <v>140107</v>
      </c>
      <c r="D265" s="1">
        <v>0</v>
      </c>
      <c r="E265" s="1">
        <f>_xlfn.XLOOKUP(C265,[1]配置!$B$5:$B$1000,[1]配置!$N$5:$N$1000)</f>
        <v>2</v>
      </c>
      <c r="F265" s="1" t="str">
        <f>_xlfn.XLOOKUP(D265,消耗中转!$D$8:$D$33,消耗中转!$T$8:$T$33)</f>
        <v>[]</v>
      </c>
      <c r="G265" s="1" t="str" cm="1">
        <f t="array" ref="G265">IF(D265=0,"{}",_xlfn.XLOOKUP(D265,属性中转!$D$20:$D$44,_xlfn.XLOOKUP($E265,属性中转!$AG$18:$AX$18,属性中转!$AG$20:$AX$44)))</f>
        <v>{}</v>
      </c>
      <c r="H265" s="1" t="s">
        <v>28</v>
      </c>
      <c r="I265" s="1">
        <f t="shared" si="36"/>
        <v>0</v>
      </c>
      <c r="J265" s="1">
        <f t="shared" si="35"/>
        <v>0</v>
      </c>
    </row>
    <row r="266" spans="1:10">
      <c r="A266" s="1">
        <f t="shared" ref="A266:A291" si="40">B266</f>
        <v>14010701</v>
      </c>
      <c r="B266" s="1">
        <f t="shared" ref="B266:B291" si="41">C266*100+D266</f>
        <v>14010701</v>
      </c>
      <c r="C266" s="1">
        <f>C265</f>
        <v>140107</v>
      </c>
      <c r="D266" s="1">
        <v>1</v>
      </c>
      <c r="E266" s="1">
        <f>_xlfn.XLOOKUP(C266,[1]配置!$B$5:$B$1000,[1]配置!$N$5:$N$1000)</f>
        <v>2</v>
      </c>
      <c r="F266" s="1" t="str">
        <f>_xlfn.XLOOKUP(D266,消耗中转!$D$8:$D$33,消耗中转!$T$8:$T$33)</f>
        <v>[{"ItemId":70001,"Num":10}]</v>
      </c>
      <c r="G266" s="1" t="str" cm="1">
        <f t="array" ref="G266">IF(D266=0,"{}",_xlfn.XLOOKUP(D266,属性中转!$D$20:$D$44,_xlfn.XLOOKUP($E266,属性中转!$AG$18:$AX$18,属性中转!$AG$20:$AX$44)))</f>
        <v>{"HpRate":0.11,"AtkRate":0.0585,"PhysDefRate":0.045,"MagicDefRate":0.04,"OnHealInc":0.051}</v>
      </c>
      <c r="H266" s="1" t="s">
        <v>28</v>
      </c>
      <c r="I266" s="1">
        <f t="shared" si="36"/>
        <v>1</v>
      </c>
      <c r="J266" s="1">
        <f t="shared" si="35"/>
        <v>1</v>
      </c>
    </row>
    <row r="267" spans="1:10">
      <c r="A267" s="1">
        <f t="shared" si="40"/>
        <v>14010702</v>
      </c>
      <c r="B267" s="1">
        <f t="shared" si="41"/>
        <v>14010702</v>
      </c>
      <c r="C267" s="1">
        <f t="shared" ref="C267:C290" si="42">C266</f>
        <v>140107</v>
      </c>
      <c r="D267" s="1">
        <v>2</v>
      </c>
      <c r="E267" s="1">
        <f>_xlfn.XLOOKUP(C267,[1]配置!$B$5:$B$1000,[1]配置!$N$5:$N$1000)</f>
        <v>2</v>
      </c>
      <c r="F267" s="1" t="str">
        <f>_xlfn.XLOOKUP(D267,消耗中转!$D$8:$D$33,消耗中转!$T$8:$T$33)</f>
        <v>[{"ItemId":70001,"Num":20}]</v>
      </c>
      <c r="G267" s="1" t="str" cm="1">
        <f t="array" ref="G267">IF(D267=0,"{}",_xlfn.XLOOKUP(D267,属性中转!$D$20:$D$44,_xlfn.XLOOKUP($E267,属性中转!$AG$18:$AX$18,属性中转!$AG$20:$AX$44)))</f>
        <v>{"HpRate":0.143,"AtkRate":0.076,"PhysDefRate":0.0585,"MagicDefRate":0.052,"OnHealInc":0.0714}</v>
      </c>
      <c r="H267" s="1" t="s">
        <v>28</v>
      </c>
      <c r="I267" s="1">
        <f t="shared" si="36"/>
        <v>1</v>
      </c>
      <c r="J267" s="1">
        <f t="shared" si="35"/>
        <v>1</v>
      </c>
    </row>
    <row r="268" spans="1:10">
      <c r="A268" s="1">
        <f t="shared" si="40"/>
        <v>14010703</v>
      </c>
      <c r="B268" s="1">
        <f t="shared" si="41"/>
        <v>14010703</v>
      </c>
      <c r="C268" s="1">
        <f t="shared" si="42"/>
        <v>140107</v>
      </c>
      <c r="D268" s="1">
        <v>3</v>
      </c>
      <c r="E268" s="1">
        <f>_xlfn.XLOOKUP(C268,[1]配置!$B$5:$B$1000,[1]配置!$N$5:$N$1000)</f>
        <v>2</v>
      </c>
      <c r="F268" s="1" t="str">
        <f>_xlfn.XLOOKUP(D268,消耗中转!$D$8:$D$33,消耗中转!$T$8:$T$33)</f>
        <v>[{"ItemId":70001,"Num":30}]</v>
      </c>
      <c r="G268" s="1" t="str" cm="1">
        <f t="array" ref="G268">IF(D268=0,"{}",_xlfn.XLOOKUP(D268,属性中转!$D$20:$D$44,_xlfn.XLOOKUP($E268,属性中转!$AG$18:$AX$18,属性中转!$AG$20:$AX$44)))</f>
        <v>{"HpRate":0.176,"AtkRate":0.0936,"PhysDefRate":0.072,"MagicDefRate":0.064,"OnHealInc":0.0918}</v>
      </c>
      <c r="H268" s="1" t="s">
        <v>28</v>
      </c>
      <c r="I268" s="1">
        <f t="shared" si="36"/>
        <v>1</v>
      </c>
      <c r="J268" s="1">
        <f t="shared" si="35"/>
        <v>1</v>
      </c>
    </row>
    <row r="269" spans="1:10">
      <c r="A269" s="1">
        <f t="shared" si="40"/>
        <v>14010704</v>
      </c>
      <c r="B269" s="1">
        <f t="shared" si="41"/>
        <v>14010704</v>
      </c>
      <c r="C269" s="1">
        <f t="shared" si="42"/>
        <v>140107</v>
      </c>
      <c r="D269" s="1">
        <v>4</v>
      </c>
      <c r="E269" s="1">
        <f>_xlfn.XLOOKUP(C269,[1]配置!$B$5:$B$1000,[1]配置!$N$5:$N$1000)</f>
        <v>2</v>
      </c>
      <c r="F269" s="1" t="str">
        <f>_xlfn.XLOOKUP(D269,消耗中转!$D$8:$D$33,消耗中转!$T$8:$T$33)</f>
        <v>[{"ItemId":70001,"Num":40}]</v>
      </c>
      <c r="G269" s="1" t="str" cm="1">
        <f t="array" ref="G269">IF(D269=0,"{}",_xlfn.XLOOKUP(D269,属性中转!$D$20:$D$44,_xlfn.XLOOKUP($E269,属性中转!$AG$18:$AX$18,属性中转!$AG$20:$AX$44)))</f>
        <v>{"HpRate":0.209,"AtkRate":0.1111,"PhysDefRate":0.0855,"MagicDefRate":0.076,"OnHealInc":0.1122}</v>
      </c>
      <c r="H269" s="1" t="s">
        <v>28</v>
      </c>
      <c r="I269" s="1">
        <f t="shared" si="36"/>
        <v>1</v>
      </c>
      <c r="J269" s="1">
        <f t="shared" si="35"/>
        <v>1</v>
      </c>
    </row>
    <row r="270" spans="1:10">
      <c r="A270" s="1">
        <f t="shared" si="40"/>
        <v>14010705</v>
      </c>
      <c r="B270" s="1">
        <f t="shared" si="41"/>
        <v>14010705</v>
      </c>
      <c r="C270" s="1">
        <f t="shared" si="42"/>
        <v>140107</v>
      </c>
      <c r="D270" s="1">
        <v>5</v>
      </c>
      <c r="E270" s="1">
        <f>_xlfn.XLOOKUP(C270,[1]配置!$B$5:$B$1000,[1]配置!$N$5:$N$1000)</f>
        <v>2</v>
      </c>
      <c r="F270" s="1" t="str">
        <f>_xlfn.XLOOKUP(D270,消耗中转!$D$8:$D$33,消耗中转!$T$8:$T$33)</f>
        <v>[{"ItemId":70001,"Num":50}]</v>
      </c>
      <c r="G270" s="1" t="str" cm="1">
        <f t="array" ref="G270">IF(D270=0,"{}",_xlfn.XLOOKUP(D270,属性中转!$D$20:$D$44,_xlfn.XLOOKUP($E270,属性中转!$AG$18:$AX$18,属性中转!$AG$20:$AX$44)))</f>
        <v>{"HpRate":0.242,"AtkRate":0.1287,"PhysDefRate":0.099,"MagicDefRate":0.088,"OnHealInc":0.1326}</v>
      </c>
      <c r="H270" s="1" t="s">
        <v>28</v>
      </c>
      <c r="I270" s="1">
        <f t="shared" si="36"/>
        <v>2</v>
      </c>
      <c r="J270" s="1">
        <f t="shared" si="35"/>
        <v>2</v>
      </c>
    </row>
    <row r="271" spans="1:10">
      <c r="A271" s="1">
        <f t="shared" si="40"/>
        <v>14010706</v>
      </c>
      <c r="B271" s="1">
        <f t="shared" si="41"/>
        <v>14010706</v>
      </c>
      <c r="C271" s="1">
        <f t="shared" si="42"/>
        <v>140107</v>
      </c>
      <c r="D271" s="1">
        <v>6</v>
      </c>
      <c r="E271" s="1">
        <f>_xlfn.XLOOKUP(C271,[1]配置!$B$5:$B$1000,[1]配置!$N$5:$N$1000)</f>
        <v>2</v>
      </c>
      <c r="F271" s="1" t="str">
        <f>_xlfn.XLOOKUP(D271,消耗中转!$D$8:$D$33,消耗中转!$T$8:$T$33)</f>
        <v>[{"ItemId":70002,"Num":5}]</v>
      </c>
      <c r="G271" s="1" t="str" cm="1">
        <f t="array" ref="G271">IF(D271=0,"{}",_xlfn.XLOOKUP(D271,属性中转!$D$20:$D$44,_xlfn.XLOOKUP($E271,属性中转!$AG$18:$AX$18,属性中转!$AG$20:$AX$44)))</f>
        <v>{"HpRate":0.275,"AtkRate":0.1462,"PhysDefRate":0.1125,"MagicDefRate":0.1,"OnHealInc":0.153}</v>
      </c>
      <c r="H271" s="1" t="s">
        <v>28</v>
      </c>
      <c r="I271" s="1">
        <f t="shared" si="36"/>
        <v>2</v>
      </c>
      <c r="J271" s="1">
        <f t="shared" si="35"/>
        <v>2</v>
      </c>
    </row>
    <row r="272" spans="1:10">
      <c r="A272" s="1">
        <f t="shared" si="40"/>
        <v>14010707</v>
      </c>
      <c r="B272" s="1">
        <f t="shared" si="41"/>
        <v>14010707</v>
      </c>
      <c r="C272" s="1">
        <f t="shared" si="42"/>
        <v>140107</v>
      </c>
      <c r="D272" s="1">
        <v>7</v>
      </c>
      <c r="E272" s="1">
        <f>_xlfn.XLOOKUP(C272,[1]配置!$B$5:$B$1000,[1]配置!$N$5:$N$1000)</f>
        <v>2</v>
      </c>
      <c r="F272" s="1" t="str">
        <f>_xlfn.XLOOKUP(D272,消耗中转!$D$8:$D$33,消耗中转!$T$8:$T$33)</f>
        <v>[{"ItemId":70002,"Num":10}]</v>
      </c>
      <c r="G272" s="1" t="str" cm="1">
        <f t="array" ref="G272">IF(D272=0,"{}",_xlfn.XLOOKUP(D272,属性中转!$D$20:$D$44,_xlfn.XLOOKUP($E272,属性中转!$AG$18:$AX$18,属性中转!$AG$20:$AX$44)))</f>
        <v>{"HpRate":0.308,"AtkRate":0.1638,"PhysDefRate":0.126,"MagicDefRate":0.112,"OnHealInc":0.1734}</v>
      </c>
      <c r="H272" s="1" t="s">
        <v>28</v>
      </c>
      <c r="I272" s="1">
        <f t="shared" si="36"/>
        <v>2</v>
      </c>
      <c r="J272" s="1">
        <f t="shared" si="35"/>
        <v>2</v>
      </c>
    </row>
    <row r="273" spans="1:10">
      <c r="A273" s="1">
        <f t="shared" si="40"/>
        <v>14010708</v>
      </c>
      <c r="B273" s="1">
        <f t="shared" si="41"/>
        <v>14010708</v>
      </c>
      <c r="C273" s="1">
        <f t="shared" si="42"/>
        <v>140107</v>
      </c>
      <c r="D273" s="1">
        <v>8</v>
      </c>
      <c r="E273" s="1">
        <f>_xlfn.XLOOKUP(C273,[1]配置!$B$5:$B$1000,[1]配置!$N$5:$N$1000)</f>
        <v>2</v>
      </c>
      <c r="F273" s="1" t="str">
        <f>_xlfn.XLOOKUP(D273,消耗中转!$D$8:$D$33,消耗中转!$T$8:$T$33)</f>
        <v>[{"ItemId":70002,"Num":15}]</v>
      </c>
      <c r="G273" s="1" t="str" cm="1">
        <f t="array" ref="G273">IF(D273=0,"{}",_xlfn.XLOOKUP(D273,属性中转!$D$20:$D$44,_xlfn.XLOOKUP($E273,属性中转!$AG$18:$AX$18,属性中转!$AG$20:$AX$44)))</f>
        <v>{"HpRate":0.341,"AtkRate":0.1813,"PhysDefRate":0.1395,"MagicDefRate":0.124,"OnHealInc":0.1938}</v>
      </c>
      <c r="H273" s="1" t="s">
        <v>28</v>
      </c>
      <c r="I273" s="1">
        <f t="shared" si="36"/>
        <v>2</v>
      </c>
      <c r="J273" s="1">
        <f t="shared" si="35"/>
        <v>2</v>
      </c>
    </row>
    <row r="274" spans="1:10">
      <c r="A274" s="1">
        <f t="shared" si="40"/>
        <v>14010709</v>
      </c>
      <c r="B274" s="1">
        <f t="shared" si="41"/>
        <v>14010709</v>
      </c>
      <c r="C274" s="1">
        <f t="shared" si="42"/>
        <v>140107</v>
      </c>
      <c r="D274" s="1">
        <v>9</v>
      </c>
      <c r="E274" s="1">
        <f>_xlfn.XLOOKUP(C274,[1]配置!$B$5:$B$1000,[1]配置!$N$5:$N$1000)</f>
        <v>2</v>
      </c>
      <c r="F274" s="1" t="str">
        <f>_xlfn.XLOOKUP(D274,消耗中转!$D$8:$D$33,消耗中转!$T$8:$T$33)</f>
        <v>[{"ItemId":70002,"Num":20}]</v>
      </c>
      <c r="G274" s="1" t="str" cm="1">
        <f t="array" ref="G274">IF(D274=0,"{}",_xlfn.XLOOKUP(D274,属性中转!$D$20:$D$44,_xlfn.XLOOKUP($E274,属性中转!$AG$18:$AX$18,属性中转!$AG$20:$AX$44)))</f>
        <v>{"HpRate":0.374,"AtkRate":0.1989,"PhysDefRate":0.153,"MagicDefRate":0.136,"OnHealInc":0.1938}</v>
      </c>
      <c r="H274" s="1" t="s">
        <v>28</v>
      </c>
      <c r="I274" s="1">
        <f t="shared" si="36"/>
        <v>2</v>
      </c>
      <c r="J274" s="1">
        <f t="shared" si="35"/>
        <v>2</v>
      </c>
    </row>
    <row r="275" spans="1:10">
      <c r="A275" s="1">
        <f t="shared" si="40"/>
        <v>14010710</v>
      </c>
      <c r="B275" s="1">
        <f t="shared" si="41"/>
        <v>14010710</v>
      </c>
      <c r="C275" s="1">
        <f t="shared" si="42"/>
        <v>140107</v>
      </c>
      <c r="D275" s="1">
        <v>10</v>
      </c>
      <c r="E275" s="1">
        <f>_xlfn.XLOOKUP(C275,[1]配置!$B$5:$B$1000,[1]配置!$N$5:$N$1000)</f>
        <v>2</v>
      </c>
      <c r="F275" s="1" t="str">
        <f>_xlfn.XLOOKUP(D275,消耗中转!$D$8:$D$33,消耗中转!$T$8:$T$33)</f>
        <v>[{"ItemId":70002,"Num":25}]</v>
      </c>
      <c r="G275" s="1" t="str" cm="1">
        <f t="array" ref="G275">IF(D275=0,"{}",_xlfn.XLOOKUP(D275,属性中转!$D$20:$D$44,_xlfn.XLOOKUP($E275,属性中转!$AG$18:$AX$18,属性中转!$AG$20:$AX$44)))</f>
        <v>{"HpRate":0.407,"AtkRate":0.2164,"PhysDefRate":0.1665,"MagicDefRate":0.148,"OnHealInc":0.1938}</v>
      </c>
      <c r="H275" s="1" t="s">
        <v>28</v>
      </c>
      <c r="I275" s="1">
        <f t="shared" si="36"/>
        <v>3</v>
      </c>
      <c r="J275" s="1">
        <f t="shared" si="35"/>
        <v>3</v>
      </c>
    </row>
    <row r="276" spans="1:10">
      <c r="A276" s="1">
        <f t="shared" si="40"/>
        <v>14010711</v>
      </c>
      <c r="B276" s="1">
        <f t="shared" si="41"/>
        <v>14010711</v>
      </c>
      <c r="C276" s="1">
        <f t="shared" si="42"/>
        <v>140107</v>
      </c>
      <c r="D276" s="1">
        <v>11</v>
      </c>
      <c r="E276" s="1">
        <f>_xlfn.XLOOKUP(C276,[1]配置!$B$5:$B$1000,[1]配置!$N$5:$N$1000)</f>
        <v>2</v>
      </c>
      <c r="F276" s="1" t="str">
        <f>_xlfn.XLOOKUP(D276,消耗中转!$D$8:$D$33,消耗中转!$T$8:$T$33)</f>
        <v>[{"ItemId":70002,"Num":30}]</v>
      </c>
      <c r="G276" s="1" t="str" cm="1">
        <f t="array" ref="G276">IF(D276=0,"{}",_xlfn.XLOOKUP(D276,属性中转!$D$20:$D$44,_xlfn.XLOOKUP($E276,属性中转!$AG$18:$AX$18,属性中转!$AG$20:$AX$44)))</f>
        <v>{"HpRate":0.44,"AtkRate":0.234,"PhysDefRate":0.18,"MagicDefRate":0.16,"OnHealInc":0.1938}</v>
      </c>
      <c r="H276" s="1" t="s">
        <v>28</v>
      </c>
      <c r="I276" s="1">
        <f t="shared" si="36"/>
        <v>3</v>
      </c>
      <c r="J276" s="1">
        <f t="shared" si="35"/>
        <v>3</v>
      </c>
    </row>
    <row r="277" spans="1:10">
      <c r="A277" s="1">
        <f t="shared" si="40"/>
        <v>14010712</v>
      </c>
      <c r="B277" s="1">
        <f t="shared" si="41"/>
        <v>14010712</v>
      </c>
      <c r="C277" s="1">
        <f t="shared" si="42"/>
        <v>140107</v>
      </c>
      <c r="D277" s="1">
        <v>12</v>
      </c>
      <c r="E277" s="1">
        <f>_xlfn.XLOOKUP(C277,[1]配置!$B$5:$B$1000,[1]配置!$N$5:$N$1000)</f>
        <v>2</v>
      </c>
      <c r="F277" s="1" t="str">
        <f>_xlfn.XLOOKUP(D277,消耗中转!$D$8:$D$33,消耗中转!$T$8:$T$33)</f>
        <v>[{"ItemId":70002,"Num":35}]</v>
      </c>
      <c r="G277" s="1" t="str" cm="1">
        <f t="array" ref="G277">IF(D277=0,"{}",_xlfn.XLOOKUP(D277,属性中转!$D$20:$D$44,_xlfn.XLOOKUP($E277,属性中转!$AG$18:$AX$18,属性中转!$AG$20:$AX$44)))</f>
        <v>{"HpRate":0.473,"AtkRate":0.2515,"PhysDefRate":0.1935,"MagicDefRate":0.172,"OnHealInc":0.1938}</v>
      </c>
      <c r="H277" s="1" t="s">
        <v>28</v>
      </c>
      <c r="I277" s="1">
        <f t="shared" si="36"/>
        <v>3</v>
      </c>
      <c r="J277" s="1">
        <f t="shared" si="35"/>
        <v>3</v>
      </c>
    </row>
    <row r="278" spans="1:10">
      <c r="A278" s="1">
        <f t="shared" si="40"/>
        <v>14010713</v>
      </c>
      <c r="B278" s="1">
        <f t="shared" si="41"/>
        <v>14010713</v>
      </c>
      <c r="C278" s="1">
        <f t="shared" si="42"/>
        <v>140107</v>
      </c>
      <c r="D278" s="1">
        <v>13</v>
      </c>
      <c r="E278" s="1">
        <f>_xlfn.XLOOKUP(C278,[1]配置!$B$5:$B$1000,[1]配置!$N$5:$N$1000)</f>
        <v>2</v>
      </c>
      <c r="F278" s="1" t="str">
        <f>_xlfn.XLOOKUP(D278,消耗中转!$D$8:$D$33,消耗中转!$T$8:$T$33)</f>
        <v>[{"ItemId":70002,"Num":40}]</v>
      </c>
      <c r="G278" s="1" t="str" cm="1">
        <f t="array" ref="G278">IF(D278=0,"{}",_xlfn.XLOOKUP(D278,属性中转!$D$20:$D$44,_xlfn.XLOOKUP($E278,属性中转!$AG$18:$AX$18,属性中转!$AG$20:$AX$44)))</f>
        <v>{"HpRate":0.506,"AtkRate":0.2691,"PhysDefRate":0.207,"MagicDefRate":0.184,"OnHealInc":0.1938}</v>
      </c>
      <c r="H278" s="1" t="s">
        <v>28</v>
      </c>
      <c r="I278" s="1">
        <f t="shared" si="36"/>
        <v>3</v>
      </c>
      <c r="J278" s="1">
        <f t="shared" si="35"/>
        <v>3</v>
      </c>
    </row>
    <row r="279" spans="1:10">
      <c r="A279" s="1">
        <f t="shared" si="40"/>
        <v>14010714</v>
      </c>
      <c r="B279" s="1">
        <f t="shared" si="41"/>
        <v>14010714</v>
      </c>
      <c r="C279" s="1">
        <f t="shared" si="42"/>
        <v>140107</v>
      </c>
      <c r="D279" s="1">
        <v>14</v>
      </c>
      <c r="E279" s="1">
        <f>_xlfn.XLOOKUP(C279,[1]配置!$B$5:$B$1000,[1]配置!$N$5:$N$1000)</f>
        <v>2</v>
      </c>
      <c r="F279" s="1" t="str">
        <f>_xlfn.XLOOKUP(D279,消耗中转!$D$8:$D$33,消耗中转!$T$8:$T$33)</f>
        <v>[{"ItemId":70002,"Num":45}]</v>
      </c>
      <c r="G279" s="1" t="str" cm="1">
        <f t="array" ref="G279">IF(D279=0,"{}",_xlfn.XLOOKUP(D279,属性中转!$D$20:$D$44,_xlfn.XLOOKUP($E279,属性中转!$AG$18:$AX$18,属性中转!$AG$20:$AX$44)))</f>
        <v>{"HpRate":0.539,"AtkRate":0.2866,"PhysDefRate":0.2205,"MagicDefRate":0.196,"OnHealInc":0.1938}</v>
      </c>
      <c r="H279" s="1" t="s">
        <v>28</v>
      </c>
      <c r="I279" s="1">
        <f t="shared" si="36"/>
        <v>3</v>
      </c>
      <c r="J279" s="1">
        <f t="shared" si="35"/>
        <v>3</v>
      </c>
    </row>
    <row r="280" spans="1:10">
      <c r="A280" s="1">
        <f t="shared" si="40"/>
        <v>14010715</v>
      </c>
      <c r="B280" s="1">
        <f t="shared" si="41"/>
        <v>14010715</v>
      </c>
      <c r="C280" s="1">
        <f t="shared" si="42"/>
        <v>140107</v>
      </c>
      <c r="D280" s="1">
        <v>15</v>
      </c>
      <c r="E280" s="1">
        <f>_xlfn.XLOOKUP(C280,[1]配置!$B$5:$B$1000,[1]配置!$N$5:$N$1000)</f>
        <v>2</v>
      </c>
      <c r="F280" s="1" t="str">
        <f>_xlfn.XLOOKUP(D280,消耗中转!$D$8:$D$33,消耗中转!$T$8:$T$33)</f>
        <v>[{"ItemId":70002,"Num":50}]</v>
      </c>
      <c r="G280" s="1" t="str" cm="1">
        <f t="array" ref="G280">IF(D280=0,"{}",_xlfn.XLOOKUP(D280,属性中转!$D$20:$D$44,_xlfn.XLOOKUP($E280,属性中转!$AG$18:$AX$18,属性中转!$AG$20:$AX$44)))</f>
        <v>{"HpRate":0.572,"AtkRate":0.3042,"PhysDefRate":0.234,"MagicDefRate":0.208,"OnHealInc":0.1938}</v>
      </c>
      <c r="H280" s="1" t="s">
        <v>28</v>
      </c>
      <c r="I280" s="1">
        <f t="shared" si="36"/>
        <v>4</v>
      </c>
      <c r="J280" s="1">
        <f t="shared" si="35"/>
        <v>4</v>
      </c>
    </row>
    <row r="281" spans="1:10">
      <c r="A281" s="1">
        <f t="shared" si="40"/>
        <v>14010716</v>
      </c>
      <c r="B281" s="1">
        <f t="shared" si="41"/>
        <v>14010716</v>
      </c>
      <c r="C281" s="1">
        <f t="shared" si="42"/>
        <v>140107</v>
      </c>
      <c r="D281" s="1">
        <v>16</v>
      </c>
      <c r="E281" s="1">
        <f>_xlfn.XLOOKUP(C281,[1]配置!$B$5:$B$1000,[1]配置!$N$5:$N$1000)</f>
        <v>2</v>
      </c>
      <c r="F281" s="1" t="str">
        <f>_xlfn.XLOOKUP(D281,消耗中转!$D$8:$D$33,消耗中转!$T$8:$T$33)</f>
        <v>[{"ItemId":70003,"Num":25}]</v>
      </c>
      <c r="G281" s="1" t="str" cm="1">
        <f t="array" ref="G281">IF(D281=0,"{}",_xlfn.XLOOKUP(D281,属性中转!$D$20:$D$44,_xlfn.XLOOKUP($E281,属性中转!$AG$18:$AX$18,属性中转!$AG$20:$AX$44)))</f>
        <v>{"HpRate":0.605,"AtkRate":0.3217,"PhysDefRate":0.2475,"MagicDefRate":0.22,"OnHealInc":0.2142}</v>
      </c>
      <c r="H281" s="1" t="s">
        <v>28</v>
      </c>
      <c r="I281" s="1">
        <f t="shared" si="36"/>
        <v>4</v>
      </c>
      <c r="J281" s="1">
        <f t="shared" si="35"/>
        <v>4</v>
      </c>
    </row>
    <row r="282" spans="1:10">
      <c r="A282" s="1">
        <f t="shared" si="40"/>
        <v>14010717</v>
      </c>
      <c r="B282" s="1">
        <f t="shared" si="41"/>
        <v>14010717</v>
      </c>
      <c r="C282" s="1">
        <f t="shared" si="42"/>
        <v>140107</v>
      </c>
      <c r="D282" s="1">
        <v>17</v>
      </c>
      <c r="E282" s="1">
        <f>_xlfn.XLOOKUP(C282,[1]配置!$B$5:$B$1000,[1]配置!$N$5:$N$1000)</f>
        <v>2</v>
      </c>
      <c r="F282" s="1" t="str">
        <f>_xlfn.XLOOKUP(D282,消耗中转!$D$8:$D$33,消耗中转!$T$8:$T$33)</f>
        <v>[{"ItemId":70003,"Num":25}]</v>
      </c>
      <c r="G282" s="1" t="str" cm="1">
        <f t="array" ref="G282">IF(D282=0,"{}",_xlfn.XLOOKUP(D282,属性中转!$D$20:$D$44,_xlfn.XLOOKUP($E282,属性中转!$AG$18:$AX$18,属性中转!$AG$20:$AX$44)))</f>
        <v>{"HpRate":0.638,"AtkRate":0.3393,"PhysDefRate":0.261,"MagicDefRate":0.232,"OnHealInc":0.2346}</v>
      </c>
      <c r="H282" s="1" t="s">
        <v>28</v>
      </c>
      <c r="I282" s="1">
        <f t="shared" si="36"/>
        <v>4</v>
      </c>
      <c r="J282" s="1">
        <f t="shared" si="35"/>
        <v>4</v>
      </c>
    </row>
    <row r="283" spans="1:10">
      <c r="A283" s="1">
        <f t="shared" si="40"/>
        <v>14010718</v>
      </c>
      <c r="B283" s="1">
        <f t="shared" si="41"/>
        <v>14010718</v>
      </c>
      <c r="C283" s="1">
        <f t="shared" si="42"/>
        <v>140107</v>
      </c>
      <c r="D283" s="1">
        <v>18</v>
      </c>
      <c r="E283" s="1">
        <f>_xlfn.XLOOKUP(C283,[1]配置!$B$5:$B$1000,[1]配置!$N$5:$N$1000)</f>
        <v>2</v>
      </c>
      <c r="F283" s="1" t="str">
        <f>_xlfn.XLOOKUP(D283,消耗中转!$D$8:$D$33,消耗中转!$T$8:$T$33)</f>
        <v>[{"ItemId":70003,"Num":25}]</v>
      </c>
      <c r="G283" s="1" t="str" cm="1">
        <f t="array" ref="G283">IF(D283=0,"{}",_xlfn.XLOOKUP(D283,属性中转!$D$20:$D$44,_xlfn.XLOOKUP($E283,属性中转!$AG$18:$AX$18,属性中转!$AG$20:$AX$44)))</f>
        <v>{"HpRate":0.671,"AtkRate":0.3568,"PhysDefRate":0.2745,"MagicDefRate":0.244,"OnHealInc":0.255}</v>
      </c>
      <c r="H283" s="1" t="s">
        <v>28</v>
      </c>
      <c r="I283" s="1">
        <f t="shared" si="36"/>
        <v>4</v>
      </c>
      <c r="J283" s="1">
        <f t="shared" si="35"/>
        <v>4</v>
      </c>
    </row>
    <row r="284" spans="1:10">
      <c r="A284" s="1">
        <f t="shared" si="40"/>
        <v>14010719</v>
      </c>
      <c r="B284" s="1">
        <f t="shared" si="41"/>
        <v>14010719</v>
      </c>
      <c r="C284" s="1">
        <f t="shared" si="42"/>
        <v>140107</v>
      </c>
      <c r="D284" s="1">
        <v>19</v>
      </c>
      <c r="E284" s="1">
        <f>_xlfn.XLOOKUP(C284,[1]配置!$B$5:$B$1000,[1]配置!$N$5:$N$1000)</f>
        <v>2</v>
      </c>
      <c r="F284" s="1" t="str">
        <f>_xlfn.XLOOKUP(D284,消耗中转!$D$8:$D$33,消耗中转!$T$8:$T$33)</f>
        <v>[{"ItemId":70003,"Num":25}]</v>
      </c>
      <c r="G284" s="1" t="str" cm="1">
        <f t="array" ref="G284">IF(D284=0,"{}",_xlfn.XLOOKUP(D284,属性中转!$D$20:$D$44,_xlfn.XLOOKUP($E284,属性中转!$AG$18:$AX$18,属性中转!$AG$20:$AX$44)))</f>
        <v>{"HpRate":0.704,"AtkRate":0.3744,"PhysDefRate":0.288,"MagicDefRate":0.256,"OnHealInc":0.2754}</v>
      </c>
      <c r="H284" s="1" t="s">
        <v>28</v>
      </c>
      <c r="I284" s="1">
        <f t="shared" si="36"/>
        <v>4</v>
      </c>
      <c r="J284" s="1">
        <f t="shared" si="35"/>
        <v>4</v>
      </c>
    </row>
    <row r="285" spans="1:10">
      <c r="A285" s="1">
        <f t="shared" si="40"/>
        <v>14010720</v>
      </c>
      <c r="B285" s="1">
        <f t="shared" si="41"/>
        <v>14010720</v>
      </c>
      <c r="C285" s="1">
        <f t="shared" si="42"/>
        <v>140107</v>
      </c>
      <c r="D285" s="1">
        <v>20</v>
      </c>
      <c r="E285" s="1">
        <f>_xlfn.XLOOKUP(C285,[1]配置!$B$5:$B$1000,[1]配置!$N$5:$N$1000)</f>
        <v>2</v>
      </c>
      <c r="F285" s="1" t="str">
        <f>_xlfn.XLOOKUP(D285,消耗中转!$D$8:$D$33,消耗中转!$T$8:$T$33)</f>
        <v>[{"ItemId":70003,"Num":25}]</v>
      </c>
      <c r="G285" s="1" t="str" cm="1">
        <f t="array" ref="G285">IF(D285=0,"{}",_xlfn.XLOOKUP(D285,属性中转!$D$20:$D$44,_xlfn.XLOOKUP($E285,属性中转!$AG$18:$AX$18,属性中转!$AG$20:$AX$44)))</f>
        <v>{"HpRate":0.737,"AtkRate":0.3919,"PhysDefRate":0.3015,"MagicDefRate":0.268,"OnHealInc":0.2958}</v>
      </c>
      <c r="H285" s="1" t="s">
        <v>28</v>
      </c>
      <c r="I285" s="1">
        <f t="shared" si="36"/>
        <v>4</v>
      </c>
      <c r="J285" s="1">
        <f t="shared" si="35"/>
        <v>4</v>
      </c>
    </row>
    <row r="286" spans="1:10">
      <c r="A286" s="1">
        <f t="shared" si="40"/>
        <v>14010721</v>
      </c>
      <c r="B286" s="1">
        <f t="shared" si="41"/>
        <v>14010721</v>
      </c>
      <c r="C286" s="1">
        <f t="shared" si="42"/>
        <v>140107</v>
      </c>
      <c r="D286" s="1">
        <v>21</v>
      </c>
      <c r="E286" s="1">
        <f>_xlfn.XLOOKUP(C286,[1]配置!$B$5:$B$1000,[1]配置!$N$5:$N$1000)</f>
        <v>2</v>
      </c>
      <c r="F286" s="1" t="str">
        <f>_xlfn.XLOOKUP(D286,消耗中转!$D$8:$D$33,消耗中转!$T$8:$T$33)</f>
        <v>[{"ItemId":70003,"Num":50}]</v>
      </c>
      <c r="G286" s="1" t="str" cm="1">
        <f t="array" ref="G286">IF(D286=0,"{}",_xlfn.XLOOKUP(D286,属性中转!$D$20:$D$44,_xlfn.XLOOKUP($E286,属性中转!$AG$18:$AX$18,属性中转!$AG$20:$AX$44)))</f>
        <v>{"HpRate":0.77,"AtkRate":0.4095,"PhysDefRate":0.315,"MagicDefRate":0.28,"OnHealInc":0.3162}</v>
      </c>
      <c r="H286" s="1" t="s">
        <v>28</v>
      </c>
      <c r="I286" s="1">
        <f t="shared" si="36"/>
        <v>4</v>
      </c>
      <c r="J286" s="1">
        <f t="shared" si="35"/>
        <v>4</v>
      </c>
    </row>
    <row r="287" spans="1:10">
      <c r="A287" s="1">
        <f t="shared" si="40"/>
        <v>14010722</v>
      </c>
      <c r="B287" s="1">
        <f t="shared" si="41"/>
        <v>14010722</v>
      </c>
      <c r="C287" s="1">
        <f t="shared" si="42"/>
        <v>140107</v>
      </c>
      <c r="D287" s="1">
        <v>22</v>
      </c>
      <c r="E287" s="1">
        <f>_xlfn.XLOOKUP(C287,[1]配置!$B$5:$B$1000,[1]配置!$N$5:$N$1000)</f>
        <v>2</v>
      </c>
      <c r="F287" s="1" t="str">
        <f>_xlfn.XLOOKUP(D287,消耗中转!$D$8:$D$33,消耗中转!$T$8:$T$33)</f>
        <v>[{"ItemId":70003,"Num":75}]</v>
      </c>
      <c r="G287" s="1" t="str" cm="1">
        <f t="array" ref="G287">IF(D287=0,"{}",_xlfn.XLOOKUP(D287,属性中转!$D$20:$D$44,_xlfn.XLOOKUP($E287,属性中转!$AG$18:$AX$18,属性中转!$AG$20:$AX$44)))</f>
        <v>{"HpRate":0.803,"AtkRate":0.427,"PhysDefRate":0.3285,"MagicDefRate":0.292,"OnHealInc":0.3366}</v>
      </c>
      <c r="H287" s="1" t="s">
        <v>28</v>
      </c>
      <c r="I287" s="1">
        <f t="shared" si="36"/>
        <v>4</v>
      </c>
      <c r="J287" s="1">
        <f t="shared" ref="J287:J350" si="43">J261</f>
        <v>4</v>
      </c>
    </row>
    <row r="288" spans="1:10">
      <c r="A288" s="1">
        <f t="shared" si="40"/>
        <v>14010723</v>
      </c>
      <c r="B288" s="1">
        <f t="shared" si="41"/>
        <v>14010723</v>
      </c>
      <c r="C288" s="1">
        <f t="shared" si="42"/>
        <v>140107</v>
      </c>
      <c r="D288" s="1">
        <v>23</v>
      </c>
      <c r="E288" s="1">
        <f>_xlfn.XLOOKUP(C288,[1]配置!$B$5:$B$1000,[1]配置!$N$5:$N$1000)</f>
        <v>2</v>
      </c>
      <c r="F288" s="1" t="str">
        <f>_xlfn.XLOOKUP(D288,消耗中转!$D$8:$D$33,消耗中转!$T$8:$T$33)</f>
        <v>[{"ItemId":70003,"Num":100}]</v>
      </c>
      <c r="G288" s="1" t="str" cm="1">
        <f t="array" ref="G288">IF(D288=0,"{}",_xlfn.XLOOKUP(D288,属性中转!$D$20:$D$44,_xlfn.XLOOKUP($E288,属性中转!$AG$18:$AX$18,属性中转!$AG$20:$AX$44)))</f>
        <v>{"HpRate":0.836,"AtkRate":0.4446,"PhysDefRate":0.342,"MagicDefRate":0.304,"OnHealInc":0.357}</v>
      </c>
      <c r="H288" s="1" t="s">
        <v>28</v>
      </c>
      <c r="I288" s="1">
        <f t="shared" ref="I288:I351" si="44">I262</f>
        <v>4</v>
      </c>
      <c r="J288" s="1">
        <f t="shared" si="43"/>
        <v>4</v>
      </c>
    </row>
    <row r="289" spans="1:10">
      <c r="A289" s="1">
        <f t="shared" si="40"/>
        <v>14010724</v>
      </c>
      <c r="B289" s="1">
        <f t="shared" si="41"/>
        <v>14010724</v>
      </c>
      <c r="C289" s="1">
        <f t="shared" si="42"/>
        <v>140107</v>
      </c>
      <c r="D289" s="1">
        <v>24</v>
      </c>
      <c r="E289" s="1">
        <f>_xlfn.XLOOKUP(C289,[1]配置!$B$5:$B$1000,[1]配置!$N$5:$N$1000)</f>
        <v>2</v>
      </c>
      <c r="F289" s="1" t="str">
        <f>_xlfn.XLOOKUP(D289,消耗中转!$D$8:$D$33,消耗中转!$T$8:$T$33)</f>
        <v>[{"ItemId":70003,"Num":125}]</v>
      </c>
      <c r="G289" s="1" t="str" cm="1">
        <f t="array" ref="G289">IF(D289=0,"{}",_xlfn.XLOOKUP(D289,属性中转!$D$20:$D$44,_xlfn.XLOOKUP($E289,属性中转!$AG$18:$AX$18,属性中转!$AG$20:$AX$44)))</f>
        <v>{"HpRate":0.869,"AtkRate":0.4621,"PhysDefRate":0.3555,"MagicDefRate":0.316,"OnHealInc":0.3774}</v>
      </c>
      <c r="H289" s="1" t="s">
        <v>28</v>
      </c>
      <c r="I289" s="1">
        <f t="shared" si="44"/>
        <v>4</v>
      </c>
      <c r="J289" s="1">
        <f t="shared" si="43"/>
        <v>4</v>
      </c>
    </row>
    <row r="290" spans="1:10">
      <c r="A290" s="1">
        <f t="shared" si="40"/>
        <v>14010725</v>
      </c>
      <c r="B290" s="1">
        <f t="shared" si="41"/>
        <v>14010725</v>
      </c>
      <c r="C290" s="1">
        <f t="shared" si="42"/>
        <v>140107</v>
      </c>
      <c r="D290" s="1">
        <v>25</v>
      </c>
      <c r="E290" s="1">
        <f>_xlfn.XLOOKUP(C290,[1]配置!$B$5:$B$1000,[1]配置!$N$5:$N$1000)</f>
        <v>2</v>
      </c>
      <c r="F290" s="1" t="str">
        <f>_xlfn.XLOOKUP(D290,消耗中转!$D$8:$D$33,消耗中转!$T$8:$T$33)</f>
        <v>[{"ItemId":70003,"Num":150}]</v>
      </c>
      <c r="G290" s="1" t="str" cm="1">
        <f t="array" ref="G290">IF(D290=0,"{}",_xlfn.XLOOKUP(D290,属性中转!$D$20:$D$44,_xlfn.XLOOKUP($E290,属性中转!$AG$18:$AX$18,属性中转!$AG$20:$AX$44)))</f>
        <v>{"HpRate":0.902,"AtkRate":0.4797,"PhysDefRate":0.369,"MagicDefRate":0.328,"OnHealInc":0.3978}</v>
      </c>
      <c r="H290" s="1" t="s">
        <v>28</v>
      </c>
      <c r="I290" s="1">
        <f t="shared" si="44"/>
        <v>4</v>
      </c>
      <c r="J290" s="1">
        <f t="shared" si="43"/>
        <v>4</v>
      </c>
    </row>
    <row r="291" spans="1:10">
      <c r="A291" s="1">
        <f t="shared" si="40"/>
        <v>14010800</v>
      </c>
      <c r="B291" s="1">
        <f t="shared" si="41"/>
        <v>14010800</v>
      </c>
      <c r="C291" s="1">
        <f>C265+1</f>
        <v>140108</v>
      </c>
      <c r="D291" s="1">
        <v>0</v>
      </c>
      <c r="E291" s="1">
        <f>_xlfn.XLOOKUP(C291,[1]配置!$B$5:$B$1000,[1]配置!$N$5:$N$1000)</f>
        <v>2</v>
      </c>
      <c r="F291" s="1" t="str">
        <f>_xlfn.XLOOKUP(D291,消耗中转!$D$8:$D$33,消耗中转!$T$8:$T$33)</f>
        <v>[]</v>
      </c>
      <c r="G291" s="1" t="str" cm="1">
        <f t="array" ref="G291">IF(D291=0,"{}",_xlfn.XLOOKUP(D291,属性中转!$D$20:$D$44,_xlfn.XLOOKUP($E291,属性中转!$AG$18:$AX$18,属性中转!$AG$20:$AX$44)))</f>
        <v>{}</v>
      </c>
      <c r="H291" s="1" t="s">
        <v>28</v>
      </c>
      <c r="I291" s="1">
        <f t="shared" si="44"/>
        <v>0</v>
      </c>
      <c r="J291" s="1">
        <f t="shared" si="43"/>
        <v>0</v>
      </c>
    </row>
    <row r="292" spans="1:10">
      <c r="A292" s="1">
        <f t="shared" ref="A292:A317" si="45">B292</f>
        <v>14010801</v>
      </c>
      <c r="B292" s="1">
        <f t="shared" ref="B292:B317" si="46">C292*100+D292</f>
        <v>14010801</v>
      </c>
      <c r="C292" s="1">
        <f>C291</f>
        <v>140108</v>
      </c>
      <c r="D292" s="1">
        <v>1</v>
      </c>
      <c r="E292" s="1">
        <f>_xlfn.XLOOKUP(C292,[1]配置!$B$5:$B$1000,[1]配置!$N$5:$N$1000)</f>
        <v>2</v>
      </c>
      <c r="F292" s="1" t="str">
        <f>_xlfn.XLOOKUP(D292,消耗中转!$D$8:$D$33,消耗中转!$T$8:$T$33)</f>
        <v>[{"ItemId":70001,"Num":10}]</v>
      </c>
      <c r="G292" s="1" t="str" cm="1">
        <f t="array" ref="G292">IF(D292=0,"{}",_xlfn.XLOOKUP(D292,属性中转!$D$20:$D$44,_xlfn.XLOOKUP($E292,属性中转!$AG$18:$AX$18,属性中转!$AG$20:$AX$44)))</f>
        <v>{"HpRate":0.11,"AtkRate":0.0585,"PhysDefRate":0.045,"MagicDefRate":0.04,"OnHealInc":0.051}</v>
      </c>
      <c r="H292" s="1" t="s">
        <v>28</v>
      </c>
      <c r="I292" s="1">
        <f t="shared" si="44"/>
        <v>1</v>
      </c>
      <c r="J292" s="1">
        <f t="shared" si="43"/>
        <v>1</v>
      </c>
    </row>
    <row r="293" spans="1:10">
      <c r="A293" s="1">
        <f t="shared" si="45"/>
        <v>14010802</v>
      </c>
      <c r="B293" s="1">
        <f t="shared" si="46"/>
        <v>14010802</v>
      </c>
      <c r="C293" s="1">
        <f t="shared" ref="C293:C316" si="47">C292</f>
        <v>140108</v>
      </c>
      <c r="D293" s="1">
        <v>2</v>
      </c>
      <c r="E293" s="1">
        <f>_xlfn.XLOOKUP(C293,[1]配置!$B$5:$B$1000,[1]配置!$N$5:$N$1000)</f>
        <v>2</v>
      </c>
      <c r="F293" s="1" t="str">
        <f>_xlfn.XLOOKUP(D293,消耗中转!$D$8:$D$33,消耗中转!$T$8:$T$33)</f>
        <v>[{"ItemId":70001,"Num":20}]</v>
      </c>
      <c r="G293" s="1" t="str" cm="1">
        <f t="array" ref="G293">IF(D293=0,"{}",_xlfn.XLOOKUP(D293,属性中转!$D$20:$D$44,_xlfn.XLOOKUP($E293,属性中转!$AG$18:$AX$18,属性中转!$AG$20:$AX$44)))</f>
        <v>{"HpRate":0.143,"AtkRate":0.076,"PhysDefRate":0.0585,"MagicDefRate":0.052,"OnHealInc":0.0714}</v>
      </c>
      <c r="H293" s="1" t="s">
        <v>28</v>
      </c>
      <c r="I293" s="1">
        <f t="shared" si="44"/>
        <v>1</v>
      </c>
      <c r="J293" s="1">
        <f t="shared" si="43"/>
        <v>1</v>
      </c>
    </row>
    <row r="294" spans="1:10">
      <c r="A294" s="1">
        <f t="shared" si="45"/>
        <v>14010803</v>
      </c>
      <c r="B294" s="1">
        <f t="shared" si="46"/>
        <v>14010803</v>
      </c>
      <c r="C294" s="1">
        <f t="shared" si="47"/>
        <v>140108</v>
      </c>
      <c r="D294" s="1">
        <v>3</v>
      </c>
      <c r="E294" s="1">
        <f>_xlfn.XLOOKUP(C294,[1]配置!$B$5:$B$1000,[1]配置!$N$5:$N$1000)</f>
        <v>2</v>
      </c>
      <c r="F294" s="1" t="str">
        <f>_xlfn.XLOOKUP(D294,消耗中转!$D$8:$D$33,消耗中转!$T$8:$T$33)</f>
        <v>[{"ItemId":70001,"Num":30}]</v>
      </c>
      <c r="G294" s="1" t="str" cm="1">
        <f t="array" ref="G294">IF(D294=0,"{}",_xlfn.XLOOKUP(D294,属性中转!$D$20:$D$44,_xlfn.XLOOKUP($E294,属性中转!$AG$18:$AX$18,属性中转!$AG$20:$AX$44)))</f>
        <v>{"HpRate":0.176,"AtkRate":0.0936,"PhysDefRate":0.072,"MagicDefRate":0.064,"OnHealInc":0.0918}</v>
      </c>
      <c r="H294" s="1" t="s">
        <v>28</v>
      </c>
      <c r="I294" s="1">
        <f t="shared" si="44"/>
        <v>1</v>
      </c>
      <c r="J294" s="1">
        <f t="shared" si="43"/>
        <v>1</v>
      </c>
    </row>
    <row r="295" spans="1:10">
      <c r="A295" s="1">
        <f t="shared" si="45"/>
        <v>14010804</v>
      </c>
      <c r="B295" s="1">
        <f t="shared" si="46"/>
        <v>14010804</v>
      </c>
      <c r="C295" s="1">
        <f t="shared" si="47"/>
        <v>140108</v>
      </c>
      <c r="D295" s="1">
        <v>4</v>
      </c>
      <c r="E295" s="1">
        <f>_xlfn.XLOOKUP(C295,[1]配置!$B$5:$B$1000,[1]配置!$N$5:$N$1000)</f>
        <v>2</v>
      </c>
      <c r="F295" s="1" t="str">
        <f>_xlfn.XLOOKUP(D295,消耗中转!$D$8:$D$33,消耗中转!$T$8:$T$33)</f>
        <v>[{"ItemId":70001,"Num":40}]</v>
      </c>
      <c r="G295" s="1" t="str" cm="1">
        <f t="array" ref="G295">IF(D295=0,"{}",_xlfn.XLOOKUP(D295,属性中转!$D$20:$D$44,_xlfn.XLOOKUP($E295,属性中转!$AG$18:$AX$18,属性中转!$AG$20:$AX$44)))</f>
        <v>{"HpRate":0.209,"AtkRate":0.1111,"PhysDefRate":0.0855,"MagicDefRate":0.076,"OnHealInc":0.1122}</v>
      </c>
      <c r="H295" s="1" t="s">
        <v>28</v>
      </c>
      <c r="I295" s="1">
        <f t="shared" si="44"/>
        <v>1</v>
      </c>
      <c r="J295" s="1">
        <f t="shared" si="43"/>
        <v>1</v>
      </c>
    </row>
    <row r="296" spans="1:10">
      <c r="A296" s="1">
        <f t="shared" si="45"/>
        <v>14010805</v>
      </c>
      <c r="B296" s="1">
        <f t="shared" si="46"/>
        <v>14010805</v>
      </c>
      <c r="C296" s="1">
        <f t="shared" si="47"/>
        <v>140108</v>
      </c>
      <c r="D296" s="1">
        <v>5</v>
      </c>
      <c r="E296" s="1">
        <f>_xlfn.XLOOKUP(C296,[1]配置!$B$5:$B$1000,[1]配置!$N$5:$N$1000)</f>
        <v>2</v>
      </c>
      <c r="F296" s="1" t="str">
        <f>_xlfn.XLOOKUP(D296,消耗中转!$D$8:$D$33,消耗中转!$T$8:$T$33)</f>
        <v>[{"ItemId":70001,"Num":50}]</v>
      </c>
      <c r="G296" s="1" t="str" cm="1">
        <f t="array" ref="G296">IF(D296=0,"{}",_xlfn.XLOOKUP(D296,属性中转!$D$20:$D$44,_xlfn.XLOOKUP($E296,属性中转!$AG$18:$AX$18,属性中转!$AG$20:$AX$44)))</f>
        <v>{"HpRate":0.242,"AtkRate":0.1287,"PhysDefRate":0.099,"MagicDefRate":0.088,"OnHealInc":0.1326}</v>
      </c>
      <c r="H296" s="1" t="s">
        <v>28</v>
      </c>
      <c r="I296" s="1">
        <f t="shared" si="44"/>
        <v>2</v>
      </c>
      <c r="J296" s="1">
        <f t="shared" si="43"/>
        <v>2</v>
      </c>
    </row>
    <row r="297" spans="1:10">
      <c r="A297" s="1">
        <f t="shared" si="45"/>
        <v>14010806</v>
      </c>
      <c r="B297" s="1">
        <f t="shared" si="46"/>
        <v>14010806</v>
      </c>
      <c r="C297" s="1">
        <f t="shared" si="47"/>
        <v>140108</v>
      </c>
      <c r="D297" s="1">
        <v>6</v>
      </c>
      <c r="E297" s="1">
        <f>_xlfn.XLOOKUP(C297,[1]配置!$B$5:$B$1000,[1]配置!$N$5:$N$1000)</f>
        <v>2</v>
      </c>
      <c r="F297" s="1" t="str">
        <f>_xlfn.XLOOKUP(D297,消耗中转!$D$8:$D$33,消耗中转!$T$8:$T$33)</f>
        <v>[{"ItemId":70002,"Num":5}]</v>
      </c>
      <c r="G297" s="1" t="str" cm="1">
        <f t="array" ref="G297">IF(D297=0,"{}",_xlfn.XLOOKUP(D297,属性中转!$D$20:$D$44,_xlfn.XLOOKUP($E297,属性中转!$AG$18:$AX$18,属性中转!$AG$20:$AX$44)))</f>
        <v>{"HpRate":0.275,"AtkRate":0.1462,"PhysDefRate":0.1125,"MagicDefRate":0.1,"OnHealInc":0.153}</v>
      </c>
      <c r="H297" s="1" t="s">
        <v>28</v>
      </c>
      <c r="I297" s="1">
        <f t="shared" si="44"/>
        <v>2</v>
      </c>
      <c r="J297" s="1">
        <f t="shared" si="43"/>
        <v>2</v>
      </c>
    </row>
    <row r="298" spans="1:10">
      <c r="A298" s="1">
        <f t="shared" si="45"/>
        <v>14010807</v>
      </c>
      <c r="B298" s="1">
        <f t="shared" si="46"/>
        <v>14010807</v>
      </c>
      <c r="C298" s="1">
        <f t="shared" si="47"/>
        <v>140108</v>
      </c>
      <c r="D298" s="1">
        <v>7</v>
      </c>
      <c r="E298" s="1">
        <f>_xlfn.XLOOKUP(C298,[1]配置!$B$5:$B$1000,[1]配置!$N$5:$N$1000)</f>
        <v>2</v>
      </c>
      <c r="F298" s="1" t="str">
        <f>_xlfn.XLOOKUP(D298,消耗中转!$D$8:$D$33,消耗中转!$T$8:$T$33)</f>
        <v>[{"ItemId":70002,"Num":10}]</v>
      </c>
      <c r="G298" s="1" t="str" cm="1">
        <f t="array" ref="G298">IF(D298=0,"{}",_xlfn.XLOOKUP(D298,属性中转!$D$20:$D$44,_xlfn.XLOOKUP($E298,属性中转!$AG$18:$AX$18,属性中转!$AG$20:$AX$44)))</f>
        <v>{"HpRate":0.308,"AtkRate":0.1638,"PhysDefRate":0.126,"MagicDefRate":0.112,"OnHealInc":0.1734}</v>
      </c>
      <c r="H298" s="1" t="s">
        <v>28</v>
      </c>
      <c r="I298" s="1">
        <f t="shared" si="44"/>
        <v>2</v>
      </c>
      <c r="J298" s="1">
        <f t="shared" si="43"/>
        <v>2</v>
      </c>
    </row>
    <row r="299" spans="1:10">
      <c r="A299" s="1">
        <f t="shared" si="45"/>
        <v>14010808</v>
      </c>
      <c r="B299" s="1">
        <f t="shared" si="46"/>
        <v>14010808</v>
      </c>
      <c r="C299" s="1">
        <f t="shared" si="47"/>
        <v>140108</v>
      </c>
      <c r="D299" s="1">
        <v>8</v>
      </c>
      <c r="E299" s="1">
        <f>_xlfn.XLOOKUP(C299,[1]配置!$B$5:$B$1000,[1]配置!$N$5:$N$1000)</f>
        <v>2</v>
      </c>
      <c r="F299" s="1" t="str">
        <f>_xlfn.XLOOKUP(D299,消耗中转!$D$8:$D$33,消耗中转!$T$8:$T$33)</f>
        <v>[{"ItemId":70002,"Num":15}]</v>
      </c>
      <c r="G299" s="1" t="str" cm="1">
        <f t="array" ref="G299">IF(D299=0,"{}",_xlfn.XLOOKUP(D299,属性中转!$D$20:$D$44,_xlfn.XLOOKUP($E299,属性中转!$AG$18:$AX$18,属性中转!$AG$20:$AX$44)))</f>
        <v>{"HpRate":0.341,"AtkRate":0.1813,"PhysDefRate":0.1395,"MagicDefRate":0.124,"OnHealInc":0.1938}</v>
      </c>
      <c r="H299" s="1" t="s">
        <v>28</v>
      </c>
      <c r="I299" s="1">
        <f t="shared" si="44"/>
        <v>2</v>
      </c>
      <c r="J299" s="1">
        <f t="shared" si="43"/>
        <v>2</v>
      </c>
    </row>
    <row r="300" spans="1:10">
      <c r="A300" s="1">
        <f t="shared" si="45"/>
        <v>14010809</v>
      </c>
      <c r="B300" s="1">
        <f t="shared" si="46"/>
        <v>14010809</v>
      </c>
      <c r="C300" s="1">
        <f t="shared" si="47"/>
        <v>140108</v>
      </c>
      <c r="D300" s="1">
        <v>9</v>
      </c>
      <c r="E300" s="1">
        <f>_xlfn.XLOOKUP(C300,[1]配置!$B$5:$B$1000,[1]配置!$N$5:$N$1000)</f>
        <v>2</v>
      </c>
      <c r="F300" s="1" t="str">
        <f>_xlfn.XLOOKUP(D300,消耗中转!$D$8:$D$33,消耗中转!$T$8:$T$33)</f>
        <v>[{"ItemId":70002,"Num":20}]</v>
      </c>
      <c r="G300" s="1" t="str" cm="1">
        <f t="array" ref="G300">IF(D300=0,"{}",_xlfn.XLOOKUP(D300,属性中转!$D$20:$D$44,_xlfn.XLOOKUP($E300,属性中转!$AG$18:$AX$18,属性中转!$AG$20:$AX$44)))</f>
        <v>{"HpRate":0.374,"AtkRate":0.1989,"PhysDefRate":0.153,"MagicDefRate":0.136,"OnHealInc":0.1938}</v>
      </c>
      <c r="H300" s="1" t="s">
        <v>28</v>
      </c>
      <c r="I300" s="1">
        <f t="shared" si="44"/>
        <v>2</v>
      </c>
      <c r="J300" s="1">
        <f t="shared" si="43"/>
        <v>2</v>
      </c>
    </row>
    <row r="301" spans="1:10">
      <c r="A301" s="1">
        <f t="shared" si="45"/>
        <v>14010810</v>
      </c>
      <c r="B301" s="1">
        <f t="shared" si="46"/>
        <v>14010810</v>
      </c>
      <c r="C301" s="1">
        <f t="shared" si="47"/>
        <v>140108</v>
      </c>
      <c r="D301" s="1">
        <v>10</v>
      </c>
      <c r="E301" s="1">
        <f>_xlfn.XLOOKUP(C301,[1]配置!$B$5:$B$1000,[1]配置!$N$5:$N$1000)</f>
        <v>2</v>
      </c>
      <c r="F301" s="1" t="str">
        <f>_xlfn.XLOOKUP(D301,消耗中转!$D$8:$D$33,消耗中转!$T$8:$T$33)</f>
        <v>[{"ItemId":70002,"Num":25}]</v>
      </c>
      <c r="G301" s="1" t="str" cm="1">
        <f t="array" ref="G301">IF(D301=0,"{}",_xlfn.XLOOKUP(D301,属性中转!$D$20:$D$44,_xlfn.XLOOKUP($E301,属性中转!$AG$18:$AX$18,属性中转!$AG$20:$AX$44)))</f>
        <v>{"HpRate":0.407,"AtkRate":0.2164,"PhysDefRate":0.1665,"MagicDefRate":0.148,"OnHealInc":0.1938}</v>
      </c>
      <c r="H301" s="1" t="s">
        <v>28</v>
      </c>
      <c r="I301" s="1">
        <f t="shared" si="44"/>
        <v>3</v>
      </c>
      <c r="J301" s="1">
        <f t="shared" si="43"/>
        <v>3</v>
      </c>
    </row>
    <row r="302" spans="1:10">
      <c r="A302" s="1">
        <f t="shared" si="45"/>
        <v>14010811</v>
      </c>
      <c r="B302" s="1">
        <f t="shared" si="46"/>
        <v>14010811</v>
      </c>
      <c r="C302" s="1">
        <f t="shared" si="47"/>
        <v>140108</v>
      </c>
      <c r="D302" s="1">
        <v>11</v>
      </c>
      <c r="E302" s="1">
        <f>_xlfn.XLOOKUP(C302,[1]配置!$B$5:$B$1000,[1]配置!$N$5:$N$1000)</f>
        <v>2</v>
      </c>
      <c r="F302" s="1" t="str">
        <f>_xlfn.XLOOKUP(D302,消耗中转!$D$8:$D$33,消耗中转!$T$8:$T$33)</f>
        <v>[{"ItemId":70002,"Num":30}]</v>
      </c>
      <c r="G302" s="1" t="str" cm="1">
        <f t="array" ref="G302">IF(D302=0,"{}",_xlfn.XLOOKUP(D302,属性中转!$D$20:$D$44,_xlfn.XLOOKUP($E302,属性中转!$AG$18:$AX$18,属性中转!$AG$20:$AX$44)))</f>
        <v>{"HpRate":0.44,"AtkRate":0.234,"PhysDefRate":0.18,"MagicDefRate":0.16,"OnHealInc":0.1938}</v>
      </c>
      <c r="H302" s="1" t="s">
        <v>28</v>
      </c>
      <c r="I302" s="1">
        <f t="shared" si="44"/>
        <v>3</v>
      </c>
      <c r="J302" s="1">
        <f t="shared" si="43"/>
        <v>3</v>
      </c>
    </row>
    <row r="303" spans="1:10">
      <c r="A303" s="1">
        <f t="shared" si="45"/>
        <v>14010812</v>
      </c>
      <c r="B303" s="1">
        <f t="shared" si="46"/>
        <v>14010812</v>
      </c>
      <c r="C303" s="1">
        <f t="shared" si="47"/>
        <v>140108</v>
      </c>
      <c r="D303" s="1">
        <v>12</v>
      </c>
      <c r="E303" s="1">
        <f>_xlfn.XLOOKUP(C303,[1]配置!$B$5:$B$1000,[1]配置!$N$5:$N$1000)</f>
        <v>2</v>
      </c>
      <c r="F303" s="1" t="str">
        <f>_xlfn.XLOOKUP(D303,消耗中转!$D$8:$D$33,消耗中转!$T$8:$T$33)</f>
        <v>[{"ItemId":70002,"Num":35}]</v>
      </c>
      <c r="G303" s="1" t="str" cm="1">
        <f t="array" ref="G303">IF(D303=0,"{}",_xlfn.XLOOKUP(D303,属性中转!$D$20:$D$44,_xlfn.XLOOKUP($E303,属性中转!$AG$18:$AX$18,属性中转!$AG$20:$AX$44)))</f>
        <v>{"HpRate":0.473,"AtkRate":0.2515,"PhysDefRate":0.1935,"MagicDefRate":0.172,"OnHealInc":0.1938}</v>
      </c>
      <c r="H303" s="1" t="s">
        <v>28</v>
      </c>
      <c r="I303" s="1">
        <f t="shared" si="44"/>
        <v>3</v>
      </c>
      <c r="J303" s="1">
        <f t="shared" si="43"/>
        <v>3</v>
      </c>
    </row>
    <row r="304" spans="1:10">
      <c r="A304" s="1">
        <f t="shared" si="45"/>
        <v>14010813</v>
      </c>
      <c r="B304" s="1">
        <f t="shared" si="46"/>
        <v>14010813</v>
      </c>
      <c r="C304" s="1">
        <f t="shared" si="47"/>
        <v>140108</v>
      </c>
      <c r="D304" s="1">
        <v>13</v>
      </c>
      <c r="E304" s="1">
        <f>_xlfn.XLOOKUP(C304,[1]配置!$B$5:$B$1000,[1]配置!$N$5:$N$1000)</f>
        <v>2</v>
      </c>
      <c r="F304" s="1" t="str">
        <f>_xlfn.XLOOKUP(D304,消耗中转!$D$8:$D$33,消耗中转!$T$8:$T$33)</f>
        <v>[{"ItemId":70002,"Num":40}]</v>
      </c>
      <c r="G304" s="1" t="str" cm="1">
        <f t="array" ref="G304">IF(D304=0,"{}",_xlfn.XLOOKUP(D304,属性中转!$D$20:$D$44,_xlfn.XLOOKUP($E304,属性中转!$AG$18:$AX$18,属性中转!$AG$20:$AX$44)))</f>
        <v>{"HpRate":0.506,"AtkRate":0.2691,"PhysDefRate":0.207,"MagicDefRate":0.184,"OnHealInc":0.1938}</v>
      </c>
      <c r="H304" s="1" t="s">
        <v>28</v>
      </c>
      <c r="I304" s="1">
        <f t="shared" si="44"/>
        <v>3</v>
      </c>
      <c r="J304" s="1">
        <f t="shared" si="43"/>
        <v>3</v>
      </c>
    </row>
    <row r="305" spans="1:10">
      <c r="A305" s="1">
        <f t="shared" si="45"/>
        <v>14010814</v>
      </c>
      <c r="B305" s="1">
        <f t="shared" si="46"/>
        <v>14010814</v>
      </c>
      <c r="C305" s="1">
        <f t="shared" si="47"/>
        <v>140108</v>
      </c>
      <c r="D305" s="1">
        <v>14</v>
      </c>
      <c r="E305" s="1">
        <f>_xlfn.XLOOKUP(C305,[1]配置!$B$5:$B$1000,[1]配置!$N$5:$N$1000)</f>
        <v>2</v>
      </c>
      <c r="F305" s="1" t="str">
        <f>_xlfn.XLOOKUP(D305,消耗中转!$D$8:$D$33,消耗中转!$T$8:$T$33)</f>
        <v>[{"ItemId":70002,"Num":45}]</v>
      </c>
      <c r="G305" s="1" t="str" cm="1">
        <f t="array" ref="G305">IF(D305=0,"{}",_xlfn.XLOOKUP(D305,属性中转!$D$20:$D$44,_xlfn.XLOOKUP($E305,属性中转!$AG$18:$AX$18,属性中转!$AG$20:$AX$44)))</f>
        <v>{"HpRate":0.539,"AtkRate":0.2866,"PhysDefRate":0.2205,"MagicDefRate":0.196,"OnHealInc":0.1938}</v>
      </c>
      <c r="H305" s="1" t="s">
        <v>28</v>
      </c>
      <c r="I305" s="1">
        <f t="shared" si="44"/>
        <v>3</v>
      </c>
      <c r="J305" s="1">
        <f t="shared" si="43"/>
        <v>3</v>
      </c>
    </row>
    <row r="306" spans="1:10">
      <c r="A306" s="1">
        <f t="shared" si="45"/>
        <v>14010815</v>
      </c>
      <c r="B306" s="1">
        <f t="shared" si="46"/>
        <v>14010815</v>
      </c>
      <c r="C306" s="1">
        <f t="shared" si="47"/>
        <v>140108</v>
      </c>
      <c r="D306" s="1">
        <v>15</v>
      </c>
      <c r="E306" s="1">
        <f>_xlfn.XLOOKUP(C306,[1]配置!$B$5:$B$1000,[1]配置!$N$5:$N$1000)</f>
        <v>2</v>
      </c>
      <c r="F306" s="1" t="str">
        <f>_xlfn.XLOOKUP(D306,消耗中转!$D$8:$D$33,消耗中转!$T$8:$T$33)</f>
        <v>[{"ItemId":70002,"Num":50}]</v>
      </c>
      <c r="G306" s="1" t="str" cm="1">
        <f t="array" ref="G306">IF(D306=0,"{}",_xlfn.XLOOKUP(D306,属性中转!$D$20:$D$44,_xlfn.XLOOKUP($E306,属性中转!$AG$18:$AX$18,属性中转!$AG$20:$AX$44)))</f>
        <v>{"HpRate":0.572,"AtkRate":0.3042,"PhysDefRate":0.234,"MagicDefRate":0.208,"OnHealInc":0.1938}</v>
      </c>
      <c r="H306" s="1" t="s">
        <v>28</v>
      </c>
      <c r="I306" s="1">
        <f t="shared" si="44"/>
        <v>4</v>
      </c>
      <c r="J306" s="1">
        <f t="shared" si="43"/>
        <v>4</v>
      </c>
    </row>
    <row r="307" spans="1:10">
      <c r="A307" s="1">
        <f t="shared" si="45"/>
        <v>14010816</v>
      </c>
      <c r="B307" s="1">
        <f t="shared" si="46"/>
        <v>14010816</v>
      </c>
      <c r="C307" s="1">
        <f t="shared" si="47"/>
        <v>140108</v>
      </c>
      <c r="D307" s="1">
        <v>16</v>
      </c>
      <c r="E307" s="1">
        <f>_xlfn.XLOOKUP(C307,[1]配置!$B$5:$B$1000,[1]配置!$N$5:$N$1000)</f>
        <v>2</v>
      </c>
      <c r="F307" s="1" t="str">
        <f>_xlfn.XLOOKUP(D307,消耗中转!$D$8:$D$33,消耗中转!$T$8:$T$33)</f>
        <v>[{"ItemId":70003,"Num":25}]</v>
      </c>
      <c r="G307" s="1" t="str" cm="1">
        <f t="array" ref="G307">IF(D307=0,"{}",_xlfn.XLOOKUP(D307,属性中转!$D$20:$D$44,_xlfn.XLOOKUP($E307,属性中转!$AG$18:$AX$18,属性中转!$AG$20:$AX$44)))</f>
        <v>{"HpRate":0.605,"AtkRate":0.3217,"PhysDefRate":0.2475,"MagicDefRate":0.22,"OnHealInc":0.2142}</v>
      </c>
      <c r="H307" s="1" t="s">
        <v>28</v>
      </c>
      <c r="I307" s="1">
        <f t="shared" si="44"/>
        <v>4</v>
      </c>
      <c r="J307" s="1">
        <f t="shared" si="43"/>
        <v>4</v>
      </c>
    </row>
    <row r="308" spans="1:10">
      <c r="A308" s="1">
        <f t="shared" si="45"/>
        <v>14010817</v>
      </c>
      <c r="B308" s="1">
        <f t="shared" si="46"/>
        <v>14010817</v>
      </c>
      <c r="C308" s="1">
        <f t="shared" si="47"/>
        <v>140108</v>
      </c>
      <c r="D308" s="1">
        <v>17</v>
      </c>
      <c r="E308" s="1">
        <f>_xlfn.XLOOKUP(C308,[1]配置!$B$5:$B$1000,[1]配置!$N$5:$N$1000)</f>
        <v>2</v>
      </c>
      <c r="F308" s="1" t="str">
        <f>_xlfn.XLOOKUP(D308,消耗中转!$D$8:$D$33,消耗中转!$T$8:$T$33)</f>
        <v>[{"ItemId":70003,"Num":25}]</v>
      </c>
      <c r="G308" s="1" t="str" cm="1">
        <f t="array" ref="G308">IF(D308=0,"{}",_xlfn.XLOOKUP(D308,属性中转!$D$20:$D$44,_xlfn.XLOOKUP($E308,属性中转!$AG$18:$AX$18,属性中转!$AG$20:$AX$44)))</f>
        <v>{"HpRate":0.638,"AtkRate":0.3393,"PhysDefRate":0.261,"MagicDefRate":0.232,"OnHealInc":0.2346}</v>
      </c>
      <c r="H308" s="1" t="s">
        <v>28</v>
      </c>
      <c r="I308" s="1">
        <f t="shared" si="44"/>
        <v>4</v>
      </c>
      <c r="J308" s="1">
        <f t="shared" si="43"/>
        <v>4</v>
      </c>
    </row>
    <row r="309" spans="1:10">
      <c r="A309" s="1">
        <f t="shared" si="45"/>
        <v>14010818</v>
      </c>
      <c r="B309" s="1">
        <f t="shared" si="46"/>
        <v>14010818</v>
      </c>
      <c r="C309" s="1">
        <f t="shared" si="47"/>
        <v>140108</v>
      </c>
      <c r="D309" s="1">
        <v>18</v>
      </c>
      <c r="E309" s="1">
        <f>_xlfn.XLOOKUP(C309,[1]配置!$B$5:$B$1000,[1]配置!$N$5:$N$1000)</f>
        <v>2</v>
      </c>
      <c r="F309" s="1" t="str">
        <f>_xlfn.XLOOKUP(D309,消耗中转!$D$8:$D$33,消耗中转!$T$8:$T$33)</f>
        <v>[{"ItemId":70003,"Num":25}]</v>
      </c>
      <c r="G309" s="1" t="str" cm="1">
        <f t="array" ref="G309">IF(D309=0,"{}",_xlfn.XLOOKUP(D309,属性中转!$D$20:$D$44,_xlfn.XLOOKUP($E309,属性中转!$AG$18:$AX$18,属性中转!$AG$20:$AX$44)))</f>
        <v>{"HpRate":0.671,"AtkRate":0.3568,"PhysDefRate":0.2745,"MagicDefRate":0.244,"OnHealInc":0.255}</v>
      </c>
      <c r="H309" s="1" t="s">
        <v>28</v>
      </c>
      <c r="I309" s="1">
        <f t="shared" si="44"/>
        <v>4</v>
      </c>
      <c r="J309" s="1">
        <f t="shared" si="43"/>
        <v>4</v>
      </c>
    </row>
    <row r="310" spans="1:10">
      <c r="A310" s="1">
        <f t="shared" si="45"/>
        <v>14010819</v>
      </c>
      <c r="B310" s="1">
        <f t="shared" si="46"/>
        <v>14010819</v>
      </c>
      <c r="C310" s="1">
        <f t="shared" si="47"/>
        <v>140108</v>
      </c>
      <c r="D310" s="1">
        <v>19</v>
      </c>
      <c r="E310" s="1">
        <f>_xlfn.XLOOKUP(C310,[1]配置!$B$5:$B$1000,[1]配置!$N$5:$N$1000)</f>
        <v>2</v>
      </c>
      <c r="F310" s="1" t="str">
        <f>_xlfn.XLOOKUP(D310,消耗中转!$D$8:$D$33,消耗中转!$T$8:$T$33)</f>
        <v>[{"ItemId":70003,"Num":25}]</v>
      </c>
      <c r="G310" s="1" t="str" cm="1">
        <f t="array" ref="G310">IF(D310=0,"{}",_xlfn.XLOOKUP(D310,属性中转!$D$20:$D$44,_xlfn.XLOOKUP($E310,属性中转!$AG$18:$AX$18,属性中转!$AG$20:$AX$44)))</f>
        <v>{"HpRate":0.704,"AtkRate":0.3744,"PhysDefRate":0.288,"MagicDefRate":0.256,"OnHealInc":0.2754}</v>
      </c>
      <c r="H310" s="1" t="s">
        <v>28</v>
      </c>
      <c r="I310" s="1">
        <f t="shared" si="44"/>
        <v>4</v>
      </c>
      <c r="J310" s="1">
        <f t="shared" si="43"/>
        <v>4</v>
      </c>
    </row>
    <row r="311" spans="1:10">
      <c r="A311" s="1">
        <f t="shared" si="45"/>
        <v>14010820</v>
      </c>
      <c r="B311" s="1">
        <f t="shared" si="46"/>
        <v>14010820</v>
      </c>
      <c r="C311" s="1">
        <f t="shared" si="47"/>
        <v>140108</v>
      </c>
      <c r="D311" s="1">
        <v>20</v>
      </c>
      <c r="E311" s="1">
        <f>_xlfn.XLOOKUP(C311,[1]配置!$B$5:$B$1000,[1]配置!$N$5:$N$1000)</f>
        <v>2</v>
      </c>
      <c r="F311" s="1" t="str">
        <f>_xlfn.XLOOKUP(D311,消耗中转!$D$8:$D$33,消耗中转!$T$8:$T$33)</f>
        <v>[{"ItemId":70003,"Num":25}]</v>
      </c>
      <c r="G311" s="1" t="str" cm="1">
        <f t="array" ref="G311">IF(D311=0,"{}",_xlfn.XLOOKUP(D311,属性中转!$D$20:$D$44,_xlfn.XLOOKUP($E311,属性中转!$AG$18:$AX$18,属性中转!$AG$20:$AX$44)))</f>
        <v>{"HpRate":0.737,"AtkRate":0.3919,"PhysDefRate":0.3015,"MagicDefRate":0.268,"OnHealInc":0.2958}</v>
      </c>
      <c r="H311" s="1" t="s">
        <v>28</v>
      </c>
      <c r="I311" s="1">
        <f t="shared" si="44"/>
        <v>4</v>
      </c>
      <c r="J311" s="1">
        <f t="shared" si="43"/>
        <v>4</v>
      </c>
    </row>
    <row r="312" spans="1:10">
      <c r="A312" s="1">
        <f t="shared" si="45"/>
        <v>14010821</v>
      </c>
      <c r="B312" s="1">
        <f t="shared" si="46"/>
        <v>14010821</v>
      </c>
      <c r="C312" s="1">
        <f t="shared" si="47"/>
        <v>140108</v>
      </c>
      <c r="D312" s="1">
        <v>21</v>
      </c>
      <c r="E312" s="1">
        <f>_xlfn.XLOOKUP(C312,[1]配置!$B$5:$B$1000,[1]配置!$N$5:$N$1000)</f>
        <v>2</v>
      </c>
      <c r="F312" s="1" t="str">
        <f>_xlfn.XLOOKUP(D312,消耗中转!$D$8:$D$33,消耗中转!$T$8:$T$33)</f>
        <v>[{"ItemId":70003,"Num":50}]</v>
      </c>
      <c r="G312" s="1" t="str" cm="1">
        <f t="array" ref="G312">IF(D312=0,"{}",_xlfn.XLOOKUP(D312,属性中转!$D$20:$D$44,_xlfn.XLOOKUP($E312,属性中转!$AG$18:$AX$18,属性中转!$AG$20:$AX$44)))</f>
        <v>{"HpRate":0.77,"AtkRate":0.4095,"PhysDefRate":0.315,"MagicDefRate":0.28,"OnHealInc":0.3162}</v>
      </c>
      <c r="H312" s="1" t="s">
        <v>28</v>
      </c>
      <c r="I312" s="1">
        <f t="shared" si="44"/>
        <v>4</v>
      </c>
      <c r="J312" s="1">
        <f t="shared" si="43"/>
        <v>4</v>
      </c>
    </row>
    <row r="313" spans="1:10">
      <c r="A313" s="1">
        <f t="shared" si="45"/>
        <v>14010822</v>
      </c>
      <c r="B313" s="1">
        <f t="shared" si="46"/>
        <v>14010822</v>
      </c>
      <c r="C313" s="1">
        <f t="shared" si="47"/>
        <v>140108</v>
      </c>
      <c r="D313" s="1">
        <v>22</v>
      </c>
      <c r="E313" s="1">
        <f>_xlfn.XLOOKUP(C313,[1]配置!$B$5:$B$1000,[1]配置!$N$5:$N$1000)</f>
        <v>2</v>
      </c>
      <c r="F313" s="1" t="str">
        <f>_xlfn.XLOOKUP(D313,消耗中转!$D$8:$D$33,消耗中转!$T$8:$T$33)</f>
        <v>[{"ItemId":70003,"Num":75}]</v>
      </c>
      <c r="G313" s="1" t="str" cm="1">
        <f t="array" ref="G313">IF(D313=0,"{}",_xlfn.XLOOKUP(D313,属性中转!$D$20:$D$44,_xlfn.XLOOKUP($E313,属性中转!$AG$18:$AX$18,属性中转!$AG$20:$AX$44)))</f>
        <v>{"HpRate":0.803,"AtkRate":0.427,"PhysDefRate":0.3285,"MagicDefRate":0.292,"OnHealInc":0.3366}</v>
      </c>
      <c r="H313" s="1" t="s">
        <v>28</v>
      </c>
      <c r="I313" s="1">
        <f t="shared" si="44"/>
        <v>4</v>
      </c>
      <c r="J313" s="1">
        <f t="shared" si="43"/>
        <v>4</v>
      </c>
    </row>
    <row r="314" spans="1:10">
      <c r="A314" s="1">
        <f t="shared" si="45"/>
        <v>14010823</v>
      </c>
      <c r="B314" s="1">
        <f t="shared" si="46"/>
        <v>14010823</v>
      </c>
      <c r="C314" s="1">
        <f t="shared" si="47"/>
        <v>140108</v>
      </c>
      <c r="D314" s="1">
        <v>23</v>
      </c>
      <c r="E314" s="1">
        <f>_xlfn.XLOOKUP(C314,[1]配置!$B$5:$B$1000,[1]配置!$N$5:$N$1000)</f>
        <v>2</v>
      </c>
      <c r="F314" s="1" t="str">
        <f>_xlfn.XLOOKUP(D314,消耗中转!$D$8:$D$33,消耗中转!$T$8:$T$33)</f>
        <v>[{"ItemId":70003,"Num":100}]</v>
      </c>
      <c r="G314" s="1" t="str" cm="1">
        <f t="array" ref="G314">IF(D314=0,"{}",_xlfn.XLOOKUP(D314,属性中转!$D$20:$D$44,_xlfn.XLOOKUP($E314,属性中转!$AG$18:$AX$18,属性中转!$AG$20:$AX$44)))</f>
        <v>{"HpRate":0.836,"AtkRate":0.4446,"PhysDefRate":0.342,"MagicDefRate":0.304,"OnHealInc":0.357}</v>
      </c>
      <c r="H314" s="1" t="s">
        <v>28</v>
      </c>
      <c r="I314" s="1">
        <f t="shared" si="44"/>
        <v>4</v>
      </c>
      <c r="J314" s="1">
        <f t="shared" si="43"/>
        <v>4</v>
      </c>
    </row>
    <row r="315" spans="1:10">
      <c r="A315" s="1">
        <f t="shared" si="45"/>
        <v>14010824</v>
      </c>
      <c r="B315" s="1">
        <f t="shared" si="46"/>
        <v>14010824</v>
      </c>
      <c r="C315" s="1">
        <f t="shared" si="47"/>
        <v>140108</v>
      </c>
      <c r="D315" s="1">
        <v>24</v>
      </c>
      <c r="E315" s="1">
        <f>_xlfn.XLOOKUP(C315,[1]配置!$B$5:$B$1000,[1]配置!$N$5:$N$1000)</f>
        <v>2</v>
      </c>
      <c r="F315" s="1" t="str">
        <f>_xlfn.XLOOKUP(D315,消耗中转!$D$8:$D$33,消耗中转!$T$8:$T$33)</f>
        <v>[{"ItemId":70003,"Num":125}]</v>
      </c>
      <c r="G315" s="1" t="str" cm="1">
        <f t="array" ref="G315">IF(D315=0,"{}",_xlfn.XLOOKUP(D315,属性中转!$D$20:$D$44,_xlfn.XLOOKUP($E315,属性中转!$AG$18:$AX$18,属性中转!$AG$20:$AX$44)))</f>
        <v>{"HpRate":0.869,"AtkRate":0.4621,"PhysDefRate":0.3555,"MagicDefRate":0.316,"OnHealInc":0.3774}</v>
      </c>
      <c r="H315" s="1" t="s">
        <v>28</v>
      </c>
      <c r="I315" s="1">
        <f t="shared" si="44"/>
        <v>4</v>
      </c>
      <c r="J315" s="1">
        <f t="shared" si="43"/>
        <v>4</v>
      </c>
    </row>
    <row r="316" spans="1:10">
      <c r="A316" s="1">
        <f t="shared" si="45"/>
        <v>14010825</v>
      </c>
      <c r="B316" s="1">
        <f t="shared" si="46"/>
        <v>14010825</v>
      </c>
      <c r="C316" s="1">
        <f t="shared" si="47"/>
        <v>140108</v>
      </c>
      <c r="D316" s="1">
        <v>25</v>
      </c>
      <c r="E316" s="1">
        <f>_xlfn.XLOOKUP(C316,[1]配置!$B$5:$B$1000,[1]配置!$N$5:$N$1000)</f>
        <v>2</v>
      </c>
      <c r="F316" s="1" t="str">
        <f>_xlfn.XLOOKUP(D316,消耗中转!$D$8:$D$33,消耗中转!$T$8:$T$33)</f>
        <v>[{"ItemId":70003,"Num":150}]</v>
      </c>
      <c r="G316" s="1" t="str" cm="1">
        <f t="array" ref="G316">IF(D316=0,"{}",_xlfn.XLOOKUP(D316,属性中转!$D$20:$D$44,_xlfn.XLOOKUP($E316,属性中转!$AG$18:$AX$18,属性中转!$AG$20:$AX$44)))</f>
        <v>{"HpRate":0.902,"AtkRate":0.4797,"PhysDefRate":0.369,"MagicDefRate":0.328,"OnHealInc":0.3978}</v>
      </c>
      <c r="H316" s="1" t="s">
        <v>28</v>
      </c>
      <c r="I316" s="1">
        <f t="shared" si="44"/>
        <v>4</v>
      </c>
      <c r="J316" s="1">
        <f t="shared" si="43"/>
        <v>4</v>
      </c>
    </row>
    <row r="317" spans="1:10">
      <c r="A317" s="1">
        <f t="shared" si="45"/>
        <v>14010900</v>
      </c>
      <c r="B317" s="1">
        <f t="shared" si="46"/>
        <v>14010900</v>
      </c>
      <c r="C317" s="1">
        <f>C291+1</f>
        <v>140109</v>
      </c>
      <c r="D317" s="1">
        <v>0</v>
      </c>
      <c r="E317" s="1">
        <f>_xlfn.XLOOKUP(C317,[1]配置!$B$5:$B$1000,[1]配置!$N$5:$N$1000)</f>
        <v>3</v>
      </c>
      <c r="F317" s="1" t="str">
        <f>_xlfn.XLOOKUP(D317,消耗中转!$D$8:$D$33,消耗中转!$T$8:$T$33)</f>
        <v>[]</v>
      </c>
      <c r="G317" s="1" t="str" cm="1">
        <f t="array" ref="G317">IF(D317=0,"{}",_xlfn.XLOOKUP(D317,属性中转!$D$20:$D$44,_xlfn.XLOOKUP($E317,属性中转!$AG$18:$AX$18,属性中转!$AG$20:$AX$44)))</f>
        <v>{}</v>
      </c>
      <c r="H317" s="1" t="s">
        <v>28</v>
      </c>
      <c r="I317" s="1">
        <f t="shared" si="44"/>
        <v>0</v>
      </c>
      <c r="J317" s="1">
        <f t="shared" si="43"/>
        <v>0</v>
      </c>
    </row>
    <row r="318" spans="1:10">
      <c r="A318" s="1">
        <f t="shared" ref="A318:A343" si="48">B318</f>
        <v>14010901</v>
      </c>
      <c r="B318" s="1">
        <f t="shared" ref="B318:B343" si="49">C318*100+D318</f>
        <v>14010901</v>
      </c>
      <c r="C318" s="1">
        <f>C317</f>
        <v>140109</v>
      </c>
      <c r="D318" s="1">
        <v>1</v>
      </c>
      <c r="E318" s="1">
        <f>_xlfn.XLOOKUP(C318,[1]配置!$B$5:$B$1000,[1]配置!$N$5:$N$1000)</f>
        <v>3</v>
      </c>
      <c r="F318" s="1" t="str">
        <f>_xlfn.XLOOKUP(D318,消耗中转!$D$8:$D$33,消耗中转!$T$8:$T$33)</f>
        <v>[{"ItemId":70001,"Num":10}]</v>
      </c>
      <c r="G318" s="1" t="str" cm="1">
        <f t="array" ref="G318">IF(D318=0,"{}",_xlfn.XLOOKUP(D318,属性中转!$D$20:$D$44,_xlfn.XLOOKUP($E318,属性中转!$AG$18:$AX$18,属性中转!$AG$20:$AX$44)))</f>
        <v>{"HpRate":0.065,"AtkRate":0.0652,"PhysDefRate":0.0325,"MagicDefRate":0.0475,"HealInc":0.0535}</v>
      </c>
      <c r="H318" s="1" t="s">
        <v>28</v>
      </c>
      <c r="I318" s="1">
        <f t="shared" si="44"/>
        <v>1</v>
      </c>
      <c r="J318" s="1">
        <f t="shared" si="43"/>
        <v>1</v>
      </c>
    </row>
    <row r="319" spans="1:10">
      <c r="A319" s="1">
        <f t="shared" si="48"/>
        <v>14010902</v>
      </c>
      <c r="B319" s="1">
        <f t="shared" si="49"/>
        <v>14010902</v>
      </c>
      <c r="C319" s="1">
        <f t="shared" ref="C319:C342" si="50">C318</f>
        <v>140109</v>
      </c>
      <c r="D319" s="1">
        <v>2</v>
      </c>
      <c r="E319" s="1">
        <f>_xlfn.XLOOKUP(C319,[1]配置!$B$5:$B$1000,[1]配置!$N$5:$N$1000)</f>
        <v>3</v>
      </c>
      <c r="F319" s="1" t="str">
        <f>_xlfn.XLOOKUP(D319,消耗中转!$D$8:$D$33,消耗中转!$T$8:$T$33)</f>
        <v>[{"ItemId":70001,"Num":20}]</v>
      </c>
      <c r="G319" s="1" t="str" cm="1">
        <f t="array" ref="G319">IF(D319=0,"{}",_xlfn.XLOOKUP(D319,属性中转!$D$20:$D$44,_xlfn.XLOOKUP($E319,属性中转!$AG$18:$AX$18,属性中转!$AG$20:$AX$44)))</f>
        <v>{"HpRate":0.0845,"AtkRate":0.0848,"PhysDefRate":0.0422,"MagicDefRate":0.0617,"HealInc":0.0749}</v>
      </c>
      <c r="H319" s="1" t="s">
        <v>28</v>
      </c>
      <c r="I319" s="1">
        <f t="shared" si="44"/>
        <v>1</v>
      </c>
      <c r="J319" s="1">
        <f t="shared" si="43"/>
        <v>1</v>
      </c>
    </row>
    <row r="320" spans="1:10">
      <c r="A320" s="1">
        <f t="shared" si="48"/>
        <v>14010903</v>
      </c>
      <c r="B320" s="1">
        <f t="shared" si="49"/>
        <v>14010903</v>
      </c>
      <c r="C320" s="1">
        <f t="shared" si="50"/>
        <v>140109</v>
      </c>
      <c r="D320" s="1">
        <v>3</v>
      </c>
      <c r="E320" s="1">
        <f>_xlfn.XLOOKUP(C320,[1]配置!$B$5:$B$1000,[1]配置!$N$5:$N$1000)</f>
        <v>3</v>
      </c>
      <c r="F320" s="1" t="str">
        <f>_xlfn.XLOOKUP(D320,消耗中转!$D$8:$D$33,消耗中转!$T$8:$T$33)</f>
        <v>[{"ItemId":70001,"Num":30}]</v>
      </c>
      <c r="G320" s="1" t="str" cm="1">
        <f t="array" ref="G320">IF(D320=0,"{}",_xlfn.XLOOKUP(D320,属性中转!$D$20:$D$44,_xlfn.XLOOKUP($E320,属性中转!$AG$18:$AX$18,属性中转!$AG$20:$AX$44)))</f>
        <v>{"HpRate":0.104,"AtkRate":0.1044,"PhysDefRate":0.052,"MagicDefRate":0.076,"HealInc":0.0963}</v>
      </c>
      <c r="H320" s="1" t="s">
        <v>28</v>
      </c>
      <c r="I320" s="1">
        <f t="shared" si="44"/>
        <v>1</v>
      </c>
      <c r="J320" s="1">
        <f t="shared" si="43"/>
        <v>1</v>
      </c>
    </row>
    <row r="321" spans="1:10">
      <c r="A321" s="1">
        <f t="shared" si="48"/>
        <v>14010904</v>
      </c>
      <c r="B321" s="1">
        <f t="shared" si="49"/>
        <v>14010904</v>
      </c>
      <c r="C321" s="1">
        <f t="shared" si="50"/>
        <v>140109</v>
      </c>
      <c r="D321" s="1">
        <v>4</v>
      </c>
      <c r="E321" s="1">
        <f>_xlfn.XLOOKUP(C321,[1]配置!$B$5:$B$1000,[1]配置!$N$5:$N$1000)</f>
        <v>3</v>
      </c>
      <c r="F321" s="1" t="str">
        <f>_xlfn.XLOOKUP(D321,消耗中转!$D$8:$D$33,消耗中转!$T$8:$T$33)</f>
        <v>[{"ItemId":70001,"Num":40}]</v>
      </c>
      <c r="G321" s="1" t="str" cm="1">
        <f t="array" ref="G321">IF(D321=0,"{}",_xlfn.XLOOKUP(D321,属性中转!$D$20:$D$44,_xlfn.XLOOKUP($E321,属性中转!$AG$18:$AX$18,属性中转!$AG$20:$AX$44)))</f>
        <v>{"HpRate":0.1235,"AtkRate":0.1239,"PhysDefRate":0.0617,"MagicDefRate":0.0902,"HealInc":0.1178}</v>
      </c>
      <c r="H321" s="1" t="s">
        <v>28</v>
      </c>
      <c r="I321" s="1">
        <f t="shared" si="44"/>
        <v>1</v>
      </c>
      <c r="J321" s="1">
        <f t="shared" si="43"/>
        <v>1</v>
      </c>
    </row>
    <row r="322" spans="1:10">
      <c r="A322" s="1">
        <f t="shared" si="48"/>
        <v>14010905</v>
      </c>
      <c r="B322" s="1">
        <f t="shared" si="49"/>
        <v>14010905</v>
      </c>
      <c r="C322" s="1">
        <f t="shared" si="50"/>
        <v>140109</v>
      </c>
      <c r="D322" s="1">
        <v>5</v>
      </c>
      <c r="E322" s="1">
        <f>_xlfn.XLOOKUP(C322,[1]配置!$B$5:$B$1000,[1]配置!$N$5:$N$1000)</f>
        <v>3</v>
      </c>
      <c r="F322" s="1" t="str">
        <f>_xlfn.XLOOKUP(D322,消耗中转!$D$8:$D$33,消耗中转!$T$8:$T$33)</f>
        <v>[{"ItemId":70001,"Num":50}]</v>
      </c>
      <c r="G322" s="1" t="str" cm="1">
        <f t="array" ref="G322">IF(D322=0,"{}",_xlfn.XLOOKUP(D322,属性中转!$D$20:$D$44,_xlfn.XLOOKUP($E322,属性中转!$AG$18:$AX$18,属性中转!$AG$20:$AX$44)))</f>
        <v>{"HpRate":0.143,"AtkRate":0.1435,"PhysDefRate":0.0715,"MagicDefRate":0.1045,"HealInc":0.1392}</v>
      </c>
      <c r="H322" s="1" t="s">
        <v>28</v>
      </c>
      <c r="I322" s="1">
        <f t="shared" si="44"/>
        <v>2</v>
      </c>
      <c r="J322" s="1">
        <f t="shared" si="43"/>
        <v>2</v>
      </c>
    </row>
    <row r="323" spans="1:10">
      <c r="A323" s="1">
        <f t="shared" si="48"/>
        <v>14010906</v>
      </c>
      <c r="B323" s="1">
        <f t="shared" si="49"/>
        <v>14010906</v>
      </c>
      <c r="C323" s="1">
        <f t="shared" si="50"/>
        <v>140109</v>
      </c>
      <c r="D323" s="1">
        <v>6</v>
      </c>
      <c r="E323" s="1">
        <f>_xlfn.XLOOKUP(C323,[1]配置!$B$5:$B$1000,[1]配置!$N$5:$N$1000)</f>
        <v>3</v>
      </c>
      <c r="F323" s="1" t="str">
        <f>_xlfn.XLOOKUP(D323,消耗中转!$D$8:$D$33,消耗中转!$T$8:$T$33)</f>
        <v>[{"ItemId":70002,"Num":5}]</v>
      </c>
      <c r="G323" s="1" t="str" cm="1">
        <f t="array" ref="G323">IF(D323=0,"{}",_xlfn.XLOOKUP(D323,属性中转!$D$20:$D$44,_xlfn.XLOOKUP($E323,属性中转!$AG$18:$AX$18,属性中转!$AG$20:$AX$44)))</f>
        <v>{"HpRate":0.1625,"AtkRate":0.1631,"PhysDefRate":0.0812,"MagicDefRate":0.1187,"HealInc":0.1606}</v>
      </c>
      <c r="H323" s="1" t="s">
        <v>28</v>
      </c>
      <c r="I323" s="1">
        <f t="shared" si="44"/>
        <v>2</v>
      </c>
      <c r="J323" s="1">
        <f t="shared" si="43"/>
        <v>2</v>
      </c>
    </row>
    <row r="324" spans="1:10">
      <c r="A324" s="1">
        <f t="shared" si="48"/>
        <v>14010907</v>
      </c>
      <c r="B324" s="1">
        <f t="shared" si="49"/>
        <v>14010907</v>
      </c>
      <c r="C324" s="1">
        <f t="shared" si="50"/>
        <v>140109</v>
      </c>
      <c r="D324" s="1">
        <v>7</v>
      </c>
      <c r="E324" s="1">
        <f>_xlfn.XLOOKUP(C324,[1]配置!$B$5:$B$1000,[1]配置!$N$5:$N$1000)</f>
        <v>3</v>
      </c>
      <c r="F324" s="1" t="str">
        <f>_xlfn.XLOOKUP(D324,消耗中转!$D$8:$D$33,消耗中转!$T$8:$T$33)</f>
        <v>[{"ItemId":70002,"Num":10}]</v>
      </c>
      <c r="G324" s="1" t="str" cm="1">
        <f t="array" ref="G324">IF(D324=0,"{}",_xlfn.XLOOKUP(D324,属性中转!$D$20:$D$44,_xlfn.XLOOKUP($E324,属性中转!$AG$18:$AX$18,属性中转!$AG$20:$AX$44)))</f>
        <v>{"HpRate":0.182,"AtkRate":0.1827,"PhysDefRate":0.091,"MagicDefRate":0.133,"HealInc":0.182}</v>
      </c>
      <c r="H324" s="1" t="s">
        <v>28</v>
      </c>
      <c r="I324" s="1">
        <f t="shared" si="44"/>
        <v>2</v>
      </c>
      <c r="J324" s="1">
        <f t="shared" si="43"/>
        <v>2</v>
      </c>
    </row>
    <row r="325" spans="1:10">
      <c r="A325" s="1">
        <f t="shared" si="48"/>
        <v>14010908</v>
      </c>
      <c r="B325" s="1">
        <f t="shared" si="49"/>
        <v>14010908</v>
      </c>
      <c r="C325" s="1">
        <f t="shared" si="50"/>
        <v>140109</v>
      </c>
      <c r="D325" s="1">
        <v>8</v>
      </c>
      <c r="E325" s="1">
        <f>_xlfn.XLOOKUP(C325,[1]配置!$B$5:$B$1000,[1]配置!$N$5:$N$1000)</f>
        <v>3</v>
      </c>
      <c r="F325" s="1" t="str">
        <f>_xlfn.XLOOKUP(D325,消耗中转!$D$8:$D$33,消耗中转!$T$8:$T$33)</f>
        <v>[{"ItemId":70002,"Num":15}]</v>
      </c>
      <c r="G325" s="1" t="str" cm="1">
        <f t="array" ref="G325">IF(D325=0,"{}",_xlfn.XLOOKUP(D325,属性中转!$D$20:$D$44,_xlfn.XLOOKUP($E325,属性中转!$AG$18:$AX$18,属性中转!$AG$20:$AX$44)))</f>
        <v>{"HpRate":0.2015,"AtkRate":0.2022,"PhysDefRate":0.1007,"MagicDefRate":0.1472,"HealInc":0.2034}</v>
      </c>
      <c r="H325" s="1" t="s">
        <v>28</v>
      </c>
      <c r="I325" s="1">
        <f t="shared" si="44"/>
        <v>2</v>
      </c>
      <c r="J325" s="1">
        <f t="shared" si="43"/>
        <v>2</v>
      </c>
    </row>
    <row r="326" spans="1:10">
      <c r="A326" s="1">
        <f t="shared" si="48"/>
        <v>14010909</v>
      </c>
      <c r="B326" s="1">
        <f t="shared" si="49"/>
        <v>14010909</v>
      </c>
      <c r="C326" s="1">
        <f t="shared" si="50"/>
        <v>140109</v>
      </c>
      <c r="D326" s="1">
        <v>9</v>
      </c>
      <c r="E326" s="1">
        <f>_xlfn.XLOOKUP(C326,[1]配置!$B$5:$B$1000,[1]配置!$N$5:$N$1000)</f>
        <v>3</v>
      </c>
      <c r="F326" s="1" t="str">
        <f>_xlfn.XLOOKUP(D326,消耗中转!$D$8:$D$33,消耗中转!$T$8:$T$33)</f>
        <v>[{"ItemId":70002,"Num":20}]</v>
      </c>
      <c r="G326" s="1" t="str" cm="1">
        <f t="array" ref="G326">IF(D326=0,"{}",_xlfn.XLOOKUP(D326,属性中转!$D$20:$D$44,_xlfn.XLOOKUP($E326,属性中转!$AG$18:$AX$18,属性中转!$AG$20:$AX$44)))</f>
        <v>{"HpRate":0.221,"AtkRate":0.2218,"PhysDefRate":0.1105,"MagicDefRate":0.1615,"HealInc":0.2034}</v>
      </c>
      <c r="H326" s="1" t="s">
        <v>28</v>
      </c>
      <c r="I326" s="1">
        <f t="shared" si="44"/>
        <v>2</v>
      </c>
      <c r="J326" s="1">
        <f t="shared" si="43"/>
        <v>2</v>
      </c>
    </row>
    <row r="327" spans="1:10">
      <c r="A327" s="1">
        <f t="shared" si="48"/>
        <v>14010910</v>
      </c>
      <c r="B327" s="1">
        <f t="shared" si="49"/>
        <v>14010910</v>
      </c>
      <c r="C327" s="1">
        <f t="shared" si="50"/>
        <v>140109</v>
      </c>
      <c r="D327" s="1">
        <v>10</v>
      </c>
      <c r="E327" s="1">
        <f>_xlfn.XLOOKUP(C327,[1]配置!$B$5:$B$1000,[1]配置!$N$5:$N$1000)</f>
        <v>3</v>
      </c>
      <c r="F327" s="1" t="str">
        <f>_xlfn.XLOOKUP(D327,消耗中转!$D$8:$D$33,消耗中转!$T$8:$T$33)</f>
        <v>[{"ItemId":70002,"Num":25}]</v>
      </c>
      <c r="G327" s="1" t="str" cm="1">
        <f t="array" ref="G327">IF(D327=0,"{}",_xlfn.XLOOKUP(D327,属性中转!$D$20:$D$44,_xlfn.XLOOKUP($E327,属性中转!$AG$18:$AX$18,属性中转!$AG$20:$AX$44)))</f>
        <v>{"HpRate":0.2405,"AtkRate":0.2414,"PhysDefRate":0.1202,"MagicDefRate":0.1757,"HealInc":0.2034}</v>
      </c>
      <c r="H327" s="1" t="s">
        <v>28</v>
      </c>
      <c r="I327" s="1">
        <f t="shared" si="44"/>
        <v>3</v>
      </c>
      <c r="J327" s="1">
        <f t="shared" si="43"/>
        <v>3</v>
      </c>
    </row>
    <row r="328" spans="1:10">
      <c r="A328" s="1">
        <f t="shared" si="48"/>
        <v>14010911</v>
      </c>
      <c r="B328" s="1">
        <f t="shared" si="49"/>
        <v>14010911</v>
      </c>
      <c r="C328" s="1">
        <f t="shared" si="50"/>
        <v>140109</v>
      </c>
      <c r="D328" s="1">
        <v>11</v>
      </c>
      <c r="E328" s="1">
        <f>_xlfn.XLOOKUP(C328,[1]配置!$B$5:$B$1000,[1]配置!$N$5:$N$1000)</f>
        <v>3</v>
      </c>
      <c r="F328" s="1" t="str">
        <f>_xlfn.XLOOKUP(D328,消耗中转!$D$8:$D$33,消耗中转!$T$8:$T$33)</f>
        <v>[{"ItemId":70002,"Num":30}]</v>
      </c>
      <c r="G328" s="1" t="str" cm="1">
        <f t="array" ref="G328">IF(D328=0,"{}",_xlfn.XLOOKUP(D328,属性中转!$D$20:$D$44,_xlfn.XLOOKUP($E328,属性中转!$AG$18:$AX$18,属性中转!$AG$20:$AX$44)))</f>
        <v>{"HpRate":0.26,"AtkRate":0.261,"PhysDefRate":0.13,"MagicDefRate":0.19,"HealInc":0.2034}</v>
      </c>
      <c r="H328" s="1" t="s">
        <v>28</v>
      </c>
      <c r="I328" s="1">
        <f t="shared" si="44"/>
        <v>3</v>
      </c>
      <c r="J328" s="1">
        <f t="shared" si="43"/>
        <v>3</v>
      </c>
    </row>
    <row r="329" spans="1:10">
      <c r="A329" s="1">
        <f t="shared" si="48"/>
        <v>14010912</v>
      </c>
      <c r="B329" s="1">
        <f t="shared" si="49"/>
        <v>14010912</v>
      </c>
      <c r="C329" s="1">
        <f t="shared" si="50"/>
        <v>140109</v>
      </c>
      <c r="D329" s="1">
        <v>12</v>
      </c>
      <c r="E329" s="1">
        <f>_xlfn.XLOOKUP(C329,[1]配置!$B$5:$B$1000,[1]配置!$N$5:$N$1000)</f>
        <v>3</v>
      </c>
      <c r="F329" s="1" t="str">
        <f>_xlfn.XLOOKUP(D329,消耗中转!$D$8:$D$33,消耗中转!$T$8:$T$33)</f>
        <v>[{"ItemId":70002,"Num":35}]</v>
      </c>
      <c r="G329" s="1" t="str" cm="1">
        <f t="array" ref="G329">IF(D329=0,"{}",_xlfn.XLOOKUP(D329,属性中转!$D$20:$D$44,_xlfn.XLOOKUP($E329,属性中转!$AG$18:$AX$18,属性中转!$AG$20:$AX$44)))</f>
        <v>{"HpRate":0.2795,"AtkRate":0.2805,"PhysDefRate":0.1397,"MagicDefRate":0.2042,"HealInc":0.2034}</v>
      </c>
      <c r="H329" s="1" t="s">
        <v>28</v>
      </c>
      <c r="I329" s="1">
        <f t="shared" si="44"/>
        <v>3</v>
      </c>
      <c r="J329" s="1">
        <f t="shared" si="43"/>
        <v>3</v>
      </c>
    </row>
    <row r="330" spans="1:10">
      <c r="A330" s="1">
        <f t="shared" si="48"/>
        <v>14010913</v>
      </c>
      <c r="B330" s="1">
        <f t="shared" si="49"/>
        <v>14010913</v>
      </c>
      <c r="C330" s="1">
        <f t="shared" si="50"/>
        <v>140109</v>
      </c>
      <c r="D330" s="1">
        <v>13</v>
      </c>
      <c r="E330" s="1">
        <f>_xlfn.XLOOKUP(C330,[1]配置!$B$5:$B$1000,[1]配置!$N$5:$N$1000)</f>
        <v>3</v>
      </c>
      <c r="F330" s="1" t="str">
        <f>_xlfn.XLOOKUP(D330,消耗中转!$D$8:$D$33,消耗中转!$T$8:$T$33)</f>
        <v>[{"ItemId":70002,"Num":40}]</v>
      </c>
      <c r="G330" s="1" t="str" cm="1">
        <f t="array" ref="G330">IF(D330=0,"{}",_xlfn.XLOOKUP(D330,属性中转!$D$20:$D$44,_xlfn.XLOOKUP($E330,属性中转!$AG$18:$AX$18,属性中转!$AG$20:$AX$44)))</f>
        <v>{"HpRate":0.299,"AtkRate":0.3001,"PhysDefRate":0.1495,"MagicDefRate":0.2185,"HealInc":0.2034}</v>
      </c>
      <c r="H330" s="1" t="s">
        <v>28</v>
      </c>
      <c r="I330" s="1">
        <f t="shared" si="44"/>
        <v>3</v>
      </c>
      <c r="J330" s="1">
        <f t="shared" si="43"/>
        <v>3</v>
      </c>
    </row>
    <row r="331" spans="1:10">
      <c r="A331" s="1">
        <f t="shared" si="48"/>
        <v>14010914</v>
      </c>
      <c r="B331" s="1">
        <f t="shared" si="49"/>
        <v>14010914</v>
      </c>
      <c r="C331" s="1">
        <f t="shared" si="50"/>
        <v>140109</v>
      </c>
      <c r="D331" s="1">
        <v>14</v>
      </c>
      <c r="E331" s="1">
        <f>_xlfn.XLOOKUP(C331,[1]配置!$B$5:$B$1000,[1]配置!$N$5:$N$1000)</f>
        <v>3</v>
      </c>
      <c r="F331" s="1" t="str">
        <f>_xlfn.XLOOKUP(D331,消耗中转!$D$8:$D$33,消耗中转!$T$8:$T$33)</f>
        <v>[{"ItemId":70002,"Num":45}]</v>
      </c>
      <c r="G331" s="1" t="str" cm="1">
        <f t="array" ref="G331">IF(D331=0,"{}",_xlfn.XLOOKUP(D331,属性中转!$D$20:$D$44,_xlfn.XLOOKUP($E331,属性中转!$AG$18:$AX$18,属性中转!$AG$20:$AX$44)))</f>
        <v>{"HpRate":0.3185,"AtkRate":0.3197,"PhysDefRate":0.1592,"MagicDefRate":0.2327,"HealInc":0.2034}</v>
      </c>
      <c r="H331" s="1" t="s">
        <v>28</v>
      </c>
      <c r="I331" s="1">
        <f t="shared" si="44"/>
        <v>3</v>
      </c>
      <c r="J331" s="1">
        <f t="shared" si="43"/>
        <v>3</v>
      </c>
    </row>
    <row r="332" spans="1:10">
      <c r="A332" s="1">
        <f t="shared" si="48"/>
        <v>14010915</v>
      </c>
      <c r="B332" s="1">
        <f t="shared" si="49"/>
        <v>14010915</v>
      </c>
      <c r="C332" s="1">
        <f t="shared" si="50"/>
        <v>140109</v>
      </c>
      <c r="D332" s="1">
        <v>15</v>
      </c>
      <c r="E332" s="1">
        <f>_xlfn.XLOOKUP(C332,[1]配置!$B$5:$B$1000,[1]配置!$N$5:$N$1000)</f>
        <v>3</v>
      </c>
      <c r="F332" s="1" t="str">
        <f>_xlfn.XLOOKUP(D332,消耗中转!$D$8:$D$33,消耗中转!$T$8:$T$33)</f>
        <v>[{"ItemId":70002,"Num":50}]</v>
      </c>
      <c r="G332" s="1" t="str" cm="1">
        <f t="array" ref="G332">IF(D332=0,"{}",_xlfn.XLOOKUP(D332,属性中转!$D$20:$D$44,_xlfn.XLOOKUP($E332,属性中转!$AG$18:$AX$18,属性中转!$AG$20:$AX$44)))</f>
        <v>{"HpRate":0.338,"AtkRate":0.3393,"PhysDefRate":0.169,"MagicDefRate":0.247,"HealInc":0.2034}</v>
      </c>
      <c r="H332" s="1" t="s">
        <v>28</v>
      </c>
      <c r="I332" s="1">
        <f t="shared" si="44"/>
        <v>4</v>
      </c>
      <c r="J332" s="1">
        <f t="shared" si="43"/>
        <v>4</v>
      </c>
    </row>
    <row r="333" spans="1:10">
      <c r="A333" s="1">
        <f t="shared" si="48"/>
        <v>14010916</v>
      </c>
      <c r="B333" s="1">
        <f t="shared" si="49"/>
        <v>14010916</v>
      </c>
      <c r="C333" s="1">
        <f t="shared" si="50"/>
        <v>140109</v>
      </c>
      <c r="D333" s="1">
        <v>16</v>
      </c>
      <c r="E333" s="1">
        <f>_xlfn.XLOOKUP(C333,[1]配置!$B$5:$B$1000,[1]配置!$N$5:$N$1000)</f>
        <v>3</v>
      </c>
      <c r="F333" s="1" t="str">
        <f>_xlfn.XLOOKUP(D333,消耗中转!$D$8:$D$33,消耗中转!$T$8:$T$33)</f>
        <v>[{"ItemId":70003,"Num":25}]</v>
      </c>
      <c r="G333" s="1" t="str" cm="1">
        <f t="array" ref="G333">IF(D333=0,"{}",_xlfn.XLOOKUP(D333,属性中转!$D$20:$D$44,_xlfn.XLOOKUP($E333,属性中转!$AG$18:$AX$18,属性中转!$AG$20:$AX$44)))</f>
        <v>{"HpRate":0.3575,"AtkRate":0.3588,"PhysDefRate":0.1787,"MagicDefRate":0.2612,"HealInc":0.2249}</v>
      </c>
      <c r="H333" s="1" t="s">
        <v>28</v>
      </c>
      <c r="I333" s="1">
        <f t="shared" si="44"/>
        <v>4</v>
      </c>
      <c r="J333" s="1">
        <f t="shared" si="43"/>
        <v>4</v>
      </c>
    </row>
    <row r="334" spans="1:10">
      <c r="A334" s="1">
        <f t="shared" si="48"/>
        <v>14010917</v>
      </c>
      <c r="B334" s="1">
        <f t="shared" si="49"/>
        <v>14010917</v>
      </c>
      <c r="C334" s="1">
        <f t="shared" si="50"/>
        <v>140109</v>
      </c>
      <c r="D334" s="1">
        <v>17</v>
      </c>
      <c r="E334" s="1">
        <f>_xlfn.XLOOKUP(C334,[1]配置!$B$5:$B$1000,[1]配置!$N$5:$N$1000)</f>
        <v>3</v>
      </c>
      <c r="F334" s="1" t="str">
        <f>_xlfn.XLOOKUP(D334,消耗中转!$D$8:$D$33,消耗中转!$T$8:$T$33)</f>
        <v>[{"ItemId":70003,"Num":25}]</v>
      </c>
      <c r="G334" s="1" t="str" cm="1">
        <f t="array" ref="G334">IF(D334=0,"{}",_xlfn.XLOOKUP(D334,属性中转!$D$20:$D$44,_xlfn.XLOOKUP($E334,属性中转!$AG$18:$AX$18,属性中转!$AG$20:$AX$44)))</f>
        <v>{"HpRate":0.377,"AtkRate":0.3784,"PhysDefRate":0.1885,"MagicDefRate":0.2755,"HealInc":0.2463}</v>
      </c>
      <c r="H334" s="1" t="s">
        <v>28</v>
      </c>
      <c r="I334" s="1">
        <f t="shared" si="44"/>
        <v>4</v>
      </c>
      <c r="J334" s="1">
        <f t="shared" si="43"/>
        <v>4</v>
      </c>
    </row>
    <row r="335" spans="1:10">
      <c r="A335" s="1">
        <f t="shared" si="48"/>
        <v>14010918</v>
      </c>
      <c r="B335" s="1">
        <f t="shared" si="49"/>
        <v>14010918</v>
      </c>
      <c r="C335" s="1">
        <f t="shared" si="50"/>
        <v>140109</v>
      </c>
      <c r="D335" s="1">
        <v>18</v>
      </c>
      <c r="E335" s="1">
        <f>_xlfn.XLOOKUP(C335,[1]配置!$B$5:$B$1000,[1]配置!$N$5:$N$1000)</f>
        <v>3</v>
      </c>
      <c r="F335" s="1" t="str">
        <f>_xlfn.XLOOKUP(D335,消耗中转!$D$8:$D$33,消耗中转!$T$8:$T$33)</f>
        <v>[{"ItemId":70003,"Num":25}]</v>
      </c>
      <c r="G335" s="1" t="str" cm="1">
        <f t="array" ref="G335">IF(D335=0,"{}",_xlfn.XLOOKUP(D335,属性中转!$D$20:$D$44,_xlfn.XLOOKUP($E335,属性中转!$AG$18:$AX$18,属性中转!$AG$20:$AX$44)))</f>
        <v>{"HpRate":0.3965,"AtkRate":0.398,"PhysDefRate":0.1982,"MagicDefRate":0.2897,"HealInc":0.2677}</v>
      </c>
      <c r="H335" s="1" t="s">
        <v>28</v>
      </c>
      <c r="I335" s="1">
        <f t="shared" si="44"/>
        <v>4</v>
      </c>
      <c r="J335" s="1">
        <f t="shared" si="43"/>
        <v>4</v>
      </c>
    </row>
    <row r="336" spans="1:10">
      <c r="A336" s="1">
        <f t="shared" si="48"/>
        <v>14010919</v>
      </c>
      <c r="B336" s="1">
        <f t="shared" si="49"/>
        <v>14010919</v>
      </c>
      <c r="C336" s="1">
        <f t="shared" si="50"/>
        <v>140109</v>
      </c>
      <c r="D336" s="1">
        <v>19</v>
      </c>
      <c r="E336" s="1">
        <f>_xlfn.XLOOKUP(C336,[1]配置!$B$5:$B$1000,[1]配置!$N$5:$N$1000)</f>
        <v>3</v>
      </c>
      <c r="F336" s="1" t="str">
        <f>_xlfn.XLOOKUP(D336,消耗中转!$D$8:$D$33,消耗中转!$T$8:$T$33)</f>
        <v>[{"ItemId":70003,"Num":25}]</v>
      </c>
      <c r="G336" s="1" t="str" cm="1">
        <f t="array" ref="G336">IF(D336=0,"{}",_xlfn.XLOOKUP(D336,属性中转!$D$20:$D$44,_xlfn.XLOOKUP($E336,属性中转!$AG$18:$AX$18,属性中转!$AG$20:$AX$44)))</f>
        <v>{"HpRate":0.416,"AtkRate":0.4176,"PhysDefRate":0.208,"MagicDefRate":0.304,"HealInc":0.2891}</v>
      </c>
      <c r="H336" s="1" t="s">
        <v>28</v>
      </c>
      <c r="I336" s="1">
        <f t="shared" si="44"/>
        <v>4</v>
      </c>
      <c r="J336" s="1">
        <f t="shared" si="43"/>
        <v>4</v>
      </c>
    </row>
    <row r="337" spans="1:10">
      <c r="A337" s="1">
        <f t="shared" si="48"/>
        <v>14010920</v>
      </c>
      <c r="B337" s="1">
        <f t="shared" si="49"/>
        <v>14010920</v>
      </c>
      <c r="C337" s="1">
        <f t="shared" si="50"/>
        <v>140109</v>
      </c>
      <c r="D337" s="1">
        <v>20</v>
      </c>
      <c r="E337" s="1">
        <f>_xlfn.XLOOKUP(C337,[1]配置!$B$5:$B$1000,[1]配置!$N$5:$N$1000)</f>
        <v>3</v>
      </c>
      <c r="F337" s="1" t="str">
        <f>_xlfn.XLOOKUP(D337,消耗中转!$D$8:$D$33,消耗中转!$T$8:$T$33)</f>
        <v>[{"ItemId":70003,"Num":25}]</v>
      </c>
      <c r="G337" s="1" t="str" cm="1">
        <f t="array" ref="G337">IF(D337=0,"{}",_xlfn.XLOOKUP(D337,属性中转!$D$20:$D$44,_xlfn.XLOOKUP($E337,属性中转!$AG$18:$AX$18,属性中转!$AG$20:$AX$44)))</f>
        <v>{"HpRate":0.4355,"AtkRate":0.4371,"PhysDefRate":0.2177,"MagicDefRate":0.3182,"HealInc":0.3105}</v>
      </c>
      <c r="H337" s="1" t="s">
        <v>28</v>
      </c>
      <c r="I337" s="1">
        <f t="shared" si="44"/>
        <v>4</v>
      </c>
      <c r="J337" s="1">
        <f t="shared" si="43"/>
        <v>4</v>
      </c>
    </row>
    <row r="338" spans="1:10">
      <c r="A338" s="1">
        <f t="shared" si="48"/>
        <v>14010921</v>
      </c>
      <c r="B338" s="1">
        <f t="shared" si="49"/>
        <v>14010921</v>
      </c>
      <c r="C338" s="1">
        <f t="shared" si="50"/>
        <v>140109</v>
      </c>
      <c r="D338" s="1">
        <v>21</v>
      </c>
      <c r="E338" s="1">
        <f>_xlfn.XLOOKUP(C338,[1]配置!$B$5:$B$1000,[1]配置!$N$5:$N$1000)</f>
        <v>3</v>
      </c>
      <c r="F338" s="1" t="str">
        <f>_xlfn.XLOOKUP(D338,消耗中转!$D$8:$D$33,消耗中转!$T$8:$T$33)</f>
        <v>[{"ItemId":70003,"Num":50}]</v>
      </c>
      <c r="G338" s="1" t="str" cm="1">
        <f t="array" ref="G338">IF(D338=0,"{}",_xlfn.XLOOKUP(D338,属性中转!$D$20:$D$44,_xlfn.XLOOKUP($E338,属性中转!$AG$18:$AX$18,属性中转!$AG$20:$AX$44)))</f>
        <v>{"HpRate":0.455,"AtkRate":0.4567,"PhysDefRate":0.2275,"MagicDefRate":0.3325,"HealInc":0.332}</v>
      </c>
      <c r="H338" s="1" t="s">
        <v>28</v>
      </c>
      <c r="I338" s="1">
        <f t="shared" si="44"/>
        <v>4</v>
      </c>
      <c r="J338" s="1">
        <f t="shared" si="43"/>
        <v>4</v>
      </c>
    </row>
    <row r="339" spans="1:10">
      <c r="A339" s="1">
        <f t="shared" si="48"/>
        <v>14010922</v>
      </c>
      <c r="B339" s="1">
        <f t="shared" si="49"/>
        <v>14010922</v>
      </c>
      <c r="C339" s="1">
        <f t="shared" si="50"/>
        <v>140109</v>
      </c>
      <c r="D339" s="1">
        <v>22</v>
      </c>
      <c r="E339" s="1">
        <f>_xlfn.XLOOKUP(C339,[1]配置!$B$5:$B$1000,[1]配置!$N$5:$N$1000)</f>
        <v>3</v>
      </c>
      <c r="F339" s="1" t="str">
        <f>_xlfn.XLOOKUP(D339,消耗中转!$D$8:$D$33,消耗中转!$T$8:$T$33)</f>
        <v>[{"ItemId":70003,"Num":75}]</v>
      </c>
      <c r="G339" s="1" t="str" cm="1">
        <f t="array" ref="G339">IF(D339=0,"{}",_xlfn.XLOOKUP(D339,属性中转!$D$20:$D$44,_xlfn.XLOOKUP($E339,属性中转!$AG$18:$AX$18,属性中转!$AG$20:$AX$44)))</f>
        <v>{"HpRate":0.4745,"AtkRate":0.4763,"PhysDefRate":0.2372,"MagicDefRate":0.3467,"HealInc":0.3534}</v>
      </c>
      <c r="H339" s="1" t="s">
        <v>28</v>
      </c>
      <c r="I339" s="1">
        <f t="shared" si="44"/>
        <v>4</v>
      </c>
      <c r="J339" s="1">
        <f t="shared" si="43"/>
        <v>4</v>
      </c>
    </row>
    <row r="340" spans="1:10">
      <c r="A340" s="1">
        <f t="shared" si="48"/>
        <v>14010923</v>
      </c>
      <c r="B340" s="1">
        <f t="shared" si="49"/>
        <v>14010923</v>
      </c>
      <c r="C340" s="1">
        <f t="shared" si="50"/>
        <v>140109</v>
      </c>
      <c r="D340" s="1">
        <v>23</v>
      </c>
      <c r="E340" s="1">
        <f>_xlfn.XLOOKUP(C340,[1]配置!$B$5:$B$1000,[1]配置!$N$5:$N$1000)</f>
        <v>3</v>
      </c>
      <c r="F340" s="1" t="str">
        <f>_xlfn.XLOOKUP(D340,消耗中转!$D$8:$D$33,消耗中转!$T$8:$T$33)</f>
        <v>[{"ItemId":70003,"Num":100}]</v>
      </c>
      <c r="G340" s="1" t="str" cm="1">
        <f t="array" ref="G340">IF(D340=0,"{}",_xlfn.XLOOKUP(D340,属性中转!$D$20:$D$44,_xlfn.XLOOKUP($E340,属性中转!$AG$18:$AX$18,属性中转!$AG$20:$AX$44)))</f>
        <v>{"HpRate":0.494,"AtkRate":0.4959,"PhysDefRate":0.247,"MagicDefRate":0.361,"HealInc":0.3748}</v>
      </c>
      <c r="H340" s="1" t="s">
        <v>28</v>
      </c>
      <c r="I340" s="1">
        <f t="shared" si="44"/>
        <v>4</v>
      </c>
      <c r="J340" s="1">
        <f t="shared" si="43"/>
        <v>4</v>
      </c>
    </row>
    <row r="341" spans="1:10">
      <c r="A341" s="1">
        <f t="shared" si="48"/>
        <v>14010924</v>
      </c>
      <c r="B341" s="1">
        <f t="shared" si="49"/>
        <v>14010924</v>
      </c>
      <c r="C341" s="1">
        <f t="shared" si="50"/>
        <v>140109</v>
      </c>
      <c r="D341" s="1">
        <v>24</v>
      </c>
      <c r="E341" s="1">
        <f>_xlfn.XLOOKUP(C341,[1]配置!$B$5:$B$1000,[1]配置!$N$5:$N$1000)</f>
        <v>3</v>
      </c>
      <c r="F341" s="1" t="str">
        <f>_xlfn.XLOOKUP(D341,消耗中转!$D$8:$D$33,消耗中转!$T$8:$T$33)</f>
        <v>[{"ItemId":70003,"Num":125}]</v>
      </c>
      <c r="G341" s="1" t="str" cm="1">
        <f t="array" ref="G341">IF(D341=0,"{}",_xlfn.XLOOKUP(D341,属性中转!$D$20:$D$44,_xlfn.XLOOKUP($E341,属性中转!$AG$18:$AX$18,属性中转!$AG$20:$AX$44)))</f>
        <v>{"HpRate":0.5135,"AtkRate":0.5154,"PhysDefRate":0.2567,"MagicDefRate":0.3752,"HealInc":0.3962}</v>
      </c>
      <c r="H341" s="1" t="s">
        <v>28</v>
      </c>
      <c r="I341" s="1">
        <f t="shared" si="44"/>
        <v>4</v>
      </c>
      <c r="J341" s="1">
        <f t="shared" si="43"/>
        <v>4</v>
      </c>
    </row>
    <row r="342" spans="1:10">
      <c r="A342" s="1">
        <f t="shared" si="48"/>
        <v>14010925</v>
      </c>
      <c r="B342" s="1">
        <f t="shared" si="49"/>
        <v>14010925</v>
      </c>
      <c r="C342" s="1">
        <f t="shared" si="50"/>
        <v>140109</v>
      </c>
      <c r="D342" s="1">
        <v>25</v>
      </c>
      <c r="E342" s="1">
        <f>_xlfn.XLOOKUP(C342,[1]配置!$B$5:$B$1000,[1]配置!$N$5:$N$1000)</f>
        <v>3</v>
      </c>
      <c r="F342" s="1" t="str">
        <f>_xlfn.XLOOKUP(D342,消耗中转!$D$8:$D$33,消耗中转!$T$8:$T$33)</f>
        <v>[{"ItemId":70003,"Num":150}]</v>
      </c>
      <c r="G342" s="1" t="str" cm="1">
        <f t="array" ref="G342">IF(D342=0,"{}",_xlfn.XLOOKUP(D342,属性中转!$D$20:$D$44,_xlfn.XLOOKUP($E342,属性中转!$AG$18:$AX$18,属性中转!$AG$20:$AX$44)))</f>
        <v>{"HpRate":0.533,"AtkRate":0.535,"PhysDefRate":0.2665,"MagicDefRate":0.3895,"HealInc":0.4176}</v>
      </c>
      <c r="H342" s="1" t="s">
        <v>28</v>
      </c>
      <c r="I342" s="1">
        <f t="shared" si="44"/>
        <v>4</v>
      </c>
      <c r="J342" s="1">
        <f t="shared" si="43"/>
        <v>4</v>
      </c>
    </row>
    <row r="343" spans="1:10">
      <c r="A343" s="1">
        <f t="shared" si="48"/>
        <v>14011000</v>
      </c>
      <c r="B343" s="1">
        <f t="shared" si="49"/>
        <v>14011000</v>
      </c>
      <c r="C343" s="1">
        <f>C317+1</f>
        <v>140110</v>
      </c>
      <c r="D343" s="1">
        <v>0</v>
      </c>
      <c r="E343" s="1">
        <f>_xlfn.XLOOKUP(C343,[1]配置!$B$5:$B$1000,[1]配置!$N$5:$N$1000)</f>
        <v>2</v>
      </c>
      <c r="F343" s="1" t="str">
        <f>_xlfn.XLOOKUP(D343,消耗中转!$D$8:$D$33,消耗中转!$T$8:$T$33)</f>
        <v>[]</v>
      </c>
      <c r="G343" s="1" t="str" cm="1">
        <f t="array" ref="G343">IF(D343=0,"{}",_xlfn.XLOOKUP(D343,属性中转!$D$20:$D$44,_xlfn.XLOOKUP($E343,属性中转!$AG$18:$AX$18,属性中转!$AG$20:$AX$44)))</f>
        <v>{}</v>
      </c>
      <c r="H343" s="1" t="s">
        <v>28</v>
      </c>
      <c r="I343" s="1">
        <f t="shared" si="44"/>
        <v>0</v>
      </c>
      <c r="J343" s="1">
        <f t="shared" si="43"/>
        <v>0</v>
      </c>
    </row>
    <row r="344" spans="1:10">
      <c r="A344" s="1">
        <f t="shared" ref="A344:A369" si="51">B344</f>
        <v>14011001</v>
      </c>
      <c r="B344" s="1">
        <f t="shared" ref="B344:B369" si="52">C344*100+D344</f>
        <v>14011001</v>
      </c>
      <c r="C344" s="1">
        <f>C343</f>
        <v>140110</v>
      </c>
      <c r="D344" s="1">
        <v>1</v>
      </c>
      <c r="E344" s="1">
        <f>_xlfn.XLOOKUP(C344,[1]配置!$B$5:$B$1000,[1]配置!$N$5:$N$1000)</f>
        <v>2</v>
      </c>
      <c r="F344" s="1" t="str">
        <f>_xlfn.XLOOKUP(D344,消耗中转!$D$8:$D$33,消耗中转!$T$8:$T$33)</f>
        <v>[{"ItemId":70001,"Num":10}]</v>
      </c>
      <c r="G344" s="1" t="str" cm="1">
        <f t="array" ref="G344">IF(D344=0,"{}",_xlfn.XLOOKUP(D344,属性中转!$D$20:$D$44,_xlfn.XLOOKUP($E344,属性中转!$AG$18:$AX$18,属性中转!$AG$20:$AX$44)))</f>
        <v>{"HpRate":0.11,"AtkRate":0.0585,"PhysDefRate":0.045,"MagicDefRate":0.04,"OnHealInc":0.051}</v>
      </c>
      <c r="H344" s="1" t="s">
        <v>28</v>
      </c>
      <c r="I344" s="1">
        <f t="shared" si="44"/>
        <v>1</v>
      </c>
      <c r="J344" s="1">
        <f t="shared" si="43"/>
        <v>1</v>
      </c>
    </row>
    <row r="345" spans="1:10">
      <c r="A345" s="1">
        <f t="shared" si="51"/>
        <v>14011002</v>
      </c>
      <c r="B345" s="1">
        <f t="shared" si="52"/>
        <v>14011002</v>
      </c>
      <c r="C345" s="1">
        <f t="shared" ref="C345:C368" si="53">C344</f>
        <v>140110</v>
      </c>
      <c r="D345" s="1">
        <v>2</v>
      </c>
      <c r="E345" s="1">
        <f>_xlfn.XLOOKUP(C345,[1]配置!$B$5:$B$1000,[1]配置!$N$5:$N$1000)</f>
        <v>2</v>
      </c>
      <c r="F345" s="1" t="str">
        <f>_xlfn.XLOOKUP(D345,消耗中转!$D$8:$D$33,消耗中转!$T$8:$T$33)</f>
        <v>[{"ItemId":70001,"Num":20}]</v>
      </c>
      <c r="G345" s="1" t="str" cm="1">
        <f t="array" ref="G345">IF(D345=0,"{}",_xlfn.XLOOKUP(D345,属性中转!$D$20:$D$44,_xlfn.XLOOKUP($E345,属性中转!$AG$18:$AX$18,属性中转!$AG$20:$AX$44)))</f>
        <v>{"HpRate":0.143,"AtkRate":0.076,"PhysDefRate":0.0585,"MagicDefRate":0.052,"OnHealInc":0.0714}</v>
      </c>
      <c r="H345" s="1" t="s">
        <v>28</v>
      </c>
      <c r="I345" s="1">
        <f t="shared" si="44"/>
        <v>1</v>
      </c>
      <c r="J345" s="1">
        <f t="shared" si="43"/>
        <v>1</v>
      </c>
    </row>
    <row r="346" spans="1:10">
      <c r="A346" s="1">
        <f t="shared" si="51"/>
        <v>14011003</v>
      </c>
      <c r="B346" s="1">
        <f t="shared" si="52"/>
        <v>14011003</v>
      </c>
      <c r="C346" s="1">
        <f t="shared" si="53"/>
        <v>140110</v>
      </c>
      <c r="D346" s="1">
        <v>3</v>
      </c>
      <c r="E346" s="1">
        <f>_xlfn.XLOOKUP(C346,[1]配置!$B$5:$B$1000,[1]配置!$N$5:$N$1000)</f>
        <v>2</v>
      </c>
      <c r="F346" s="1" t="str">
        <f>_xlfn.XLOOKUP(D346,消耗中转!$D$8:$D$33,消耗中转!$T$8:$T$33)</f>
        <v>[{"ItemId":70001,"Num":30}]</v>
      </c>
      <c r="G346" s="1" t="str" cm="1">
        <f t="array" ref="G346">IF(D346=0,"{}",_xlfn.XLOOKUP(D346,属性中转!$D$20:$D$44,_xlfn.XLOOKUP($E346,属性中转!$AG$18:$AX$18,属性中转!$AG$20:$AX$44)))</f>
        <v>{"HpRate":0.176,"AtkRate":0.0936,"PhysDefRate":0.072,"MagicDefRate":0.064,"OnHealInc":0.0918}</v>
      </c>
      <c r="H346" s="1" t="s">
        <v>28</v>
      </c>
      <c r="I346" s="1">
        <f t="shared" si="44"/>
        <v>1</v>
      </c>
      <c r="J346" s="1">
        <f t="shared" si="43"/>
        <v>1</v>
      </c>
    </row>
    <row r="347" spans="1:10">
      <c r="A347" s="1">
        <f t="shared" si="51"/>
        <v>14011004</v>
      </c>
      <c r="B347" s="1">
        <f t="shared" si="52"/>
        <v>14011004</v>
      </c>
      <c r="C347" s="1">
        <f t="shared" si="53"/>
        <v>140110</v>
      </c>
      <c r="D347" s="1">
        <v>4</v>
      </c>
      <c r="E347" s="1">
        <f>_xlfn.XLOOKUP(C347,[1]配置!$B$5:$B$1000,[1]配置!$N$5:$N$1000)</f>
        <v>2</v>
      </c>
      <c r="F347" s="1" t="str">
        <f>_xlfn.XLOOKUP(D347,消耗中转!$D$8:$D$33,消耗中转!$T$8:$T$33)</f>
        <v>[{"ItemId":70001,"Num":40}]</v>
      </c>
      <c r="G347" s="1" t="str" cm="1">
        <f t="array" ref="G347">IF(D347=0,"{}",_xlfn.XLOOKUP(D347,属性中转!$D$20:$D$44,_xlfn.XLOOKUP($E347,属性中转!$AG$18:$AX$18,属性中转!$AG$20:$AX$44)))</f>
        <v>{"HpRate":0.209,"AtkRate":0.1111,"PhysDefRate":0.0855,"MagicDefRate":0.076,"OnHealInc":0.1122}</v>
      </c>
      <c r="H347" s="1" t="s">
        <v>28</v>
      </c>
      <c r="I347" s="1">
        <f t="shared" si="44"/>
        <v>1</v>
      </c>
      <c r="J347" s="1">
        <f t="shared" si="43"/>
        <v>1</v>
      </c>
    </row>
    <row r="348" spans="1:10">
      <c r="A348" s="1">
        <f t="shared" si="51"/>
        <v>14011005</v>
      </c>
      <c r="B348" s="1">
        <f t="shared" si="52"/>
        <v>14011005</v>
      </c>
      <c r="C348" s="1">
        <f t="shared" si="53"/>
        <v>140110</v>
      </c>
      <c r="D348" s="1">
        <v>5</v>
      </c>
      <c r="E348" s="1">
        <f>_xlfn.XLOOKUP(C348,[1]配置!$B$5:$B$1000,[1]配置!$N$5:$N$1000)</f>
        <v>2</v>
      </c>
      <c r="F348" s="1" t="str">
        <f>_xlfn.XLOOKUP(D348,消耗中转!$D$8:$D$33,消耗中转!$T$8:$T$33)</f>
        <v>[{"ItemId":70001,"Num":50}]</v>
      </c>
      <c r="G348" s="1" t="str" cm="1">
        <f t="array" ref="G348">IF(D348=0,"{}",_xlfn.XLOOKUP(D348,属性中转!$D$20:$D$44,_xlfn.XLOOKUP($E348,属性中转!$AG$18:$AX$18,属性中转!$AG$20:$AX$44)))</f>
        <v>{"HpRate":0.242,"AtkRate":0.1287,"PhysDefRate":0.099,"MagicDefRate":0.088,"OnHealInc":0.1326}</v>
      </c>
      <c r="H348" s="1" t="s">
        <v>28</v>
      </c>
      <c r="I348" s="1">
        <f t="shared" si="44"/>
        <v>2</v>
      </c>
      <c r="J348" s="1">
        <f t="shared" si="43"/>
        <v>2</v>
      </c>
    </row>
    <row r="349" spans="1:10">
      <c r="A349" s="1">
        <f t="shared" si="51"/>
        <v>14011006</v>
      </c>
      <c r="B349" s="1">
        <f t="shared" si="52"/>
        <v>14011006</v>
      </c>
      <c r="C349" s="1">
        <f t="shared" si="53"/>
        <v>140110</v>
      </c>
      <c r="D349" s="1">
        <v>6</v>
      </c>
      <c r="E349" s="1">
        <f>_xlfn.XLOOKUP(C349,[1]配置!$B$5:$B$1000,[1]配置!$N$5:$N$1000)</f>
        <v>2</v>
      </c>
      <c r="F349" s="1" t="str">
        <f>_xlfn.XLOOKUP(D349,消耗中转!$D$8:$D$33,消耗中转!$T$8:$T$33)</f>
        <v>[{"ItemId":70002,"Num":5}]</v>
      </c>
      <c r="G349" s="1" t="str" cm="1">
        <f t="array" ref="G349">IF(D349=0,"{}",_xlfn.XLOOKUP(D349,属性中转!$D$20:$D$44,_xlfn.XLOOKUP($E349,属性中转!$AG$18:$AX$18,属性中转!$AG$20:$AX$44)))</f>
        <v>{"HpRate":0.275,"AtkRate":0.1462,"PhysDefRate":0.1125,"MagicDefRate":0.1,"OnHealInc":0.153}</v>
      </c>
      <c r="H349" s="1" t="s">
        <v>28</v>
      </c>
      <c r="I349" s="1">
        <f t="shared" si="44"/>
        <v>2</v>
      </c>
      <c r="J349" s="1">
        <f t="shared" si="43"/>
        <v>2</v>
      </c>
    </row>
    <row r="350" spans="1:10">
      <c r="A350" s="1">
        <f t="shared" si="51"/>
        <v>14011007</v>
      </c>
      <c r="B350" s="1">
        <f t="shared" si="52"/>
        <v>14011007</v>
      </c>
      <c r="C350" s="1">
        <f t="shared" si="53"/>
        <v>140110</v>
      </c>
      <c r="D350" s="1">
        <v>7</v>
      </c>
      <c r="E350" s="1">
        <f>_xlfn.XLOOKUP(C350,[1]配置!$B$5:$B$1000,[1]配置!$N$5:$N$1000)</f>
        <v>2</v>
      </c>
      <c r="F350" s="1" t="str">
        <f>_xlfn.XLOOKUP(D350,消耗中转!$D$8:$D$33,消耗中转!$T$8:$T$33)</f>
        <v>[{"ItemId":70002,"Num":10}]</v>
      </c>
      <c r="G350" s="1" t="str" cm="1">
        <f t="array" ref="G350">IF(D350=0,"{}",_xlfn.XLOOKUP(D350,属性中转!$D$20:$D$44,_xlfn.XLOOKUP($E350,属性中转!$AG$18:$AX$18,属性中转!$AG$20:$AX$44)))</f>
        <v>{"HpRate":0.308,"AtkRate":0.1638,"PhysDefRate":0.126,"MagicDefRate":0.112,"OnHealInc":0.1734}</v>
      </c>
      <c r="H350" s="1" t="s">
        <v>28</v>
      </c>
      <c r="I350" s="1">
        <f t="shared" si="44"/>
        <v>2</v>
      </c>
      <c r="J350" s="1">
        <f t="shared" si="43"/>
        <v>2</v>
      </c>
    </row>
    <row r="351" spans="1:10">
      <c r="A351" s="1">
        <f t="shared" si="51"/>
        <v>14011008</v>
      </c>
      <c r="B351" s="1">
        <f t="shared" si="52"/>
        <v>14011008</v>
      </c>
      <c r="C351" s="1">
        <f t="shared" si="53"/>
        <v>140110</v>
      </c>
      <c r="D351" s="1">
        <v>8</v>
      </c>
      <c r="E351" s="1">
        <f>_xlfn.XLOOKUP(C351,[1]配置!$B$5:$B$1000,[1]配置!$N$5:$N$1000)</f>
        <v>2</v>
      </c>
      <c r="F351" s="1" t="str">
        <f>_xlfn.XLOOKUP(D351,消耗中转!$D$8:$D$33,消耗中转!$T$8:$T$33)</f>
        <v>[{"ItemId":70002,"Num":15}]</v>
      </c>
      <c r="G351" s="1" t="str" cm="1">
        <f t="array" ref="G351">IF(D351=0,"{}",_xlfn.XLOOKUP(D351,属性中转!$D$20:$D$44,_xlfn.XLOOKUP($E351,属性中转!$AG$18:$AX$18,属性中转!$AG$20:$AX$44)))</f>
        <v>{"HpRate":0.341,"AtkRate":0.1813,"PhysDefRate":0.1395,"MagicDefRate":0.124,"OnHealInc":0.1938}</v>
      </c>
      <c r="H351" s="1" t="s">
        <v>28</v>
      </c>
      <c r="I351" s="1">
        <f t="shared" si="44"/>
        <v>2</v>
      </c>
      <c r="J351" s="1">
        <f t="shared" ref="J351:J414" si="54">J325</f>
        <v>2</v>
      </c>
    </row>
    <row r="352" spans="1:10">
      <c r="A352" s="1">
        <f t="shared" si="51"/>
        <v>14011009</v>
      </c>
      <c r="B352" s="1">
        <f t="shared" si="52"/>
        <v>14011009</v>
      </c>
      <c r="C352" s="1">
        <f t="shared" si="53"/>
        <v>140110</v>
      </c>
      <c r="D352" s="1">
        <v>9</v>
      </c>
      <c r="E352" s="1">
        <f>_xlfn.XLOOKUP(C352,[1]配置!$B$5:$B$1000,[1]配置!$N$5:$N$1000)</f>
        <v>2</v>
      </c>
      <c r="F352" s="1" t="str">
        <f>_xlfn.XLOOKUP(D352,消耗中转!$D$8:$D$33,消耗中转!$T$8:$T$33)</f>
        <v>[{"ItemId":70002,"Num":20}]</v>
      </c>
      <c r="G352" s="1" t="str" cm="1">
        <f t="array" ref="G352">IF(D352=0,"{}",_xlfn.XLOOKUP(D352,属性中转!$D$20:$D$44,_xlfn.XLOOKUP($E352,属性中转!$AG$18:$AX$18,属性中转!$AG$20:$AX$44)))</f>
        <v>{"HpRate":0.374,"AtkRate":0.1989,"PhysDefRate":0.153,"MagicDefRate":0.136,"OnHealInc":0.1938}</v>
      </c>
      <c r="H352" s="1" t="s">
        <v>28</v>
      </c>
      <c r="I352" s="1">
        <f t="shared" ref="I352:I415" si="55">I326</f>
        <v>2</v>
      </c>
      <c r="J352" s="1">
        <f t="shared" si="54"/>
        <v>2</v>
      </c>
    </row>
    <row r="353" spans="1:10">
      <c r="A353" s="1">
        <f t="shared" si="51"/>
        <v>14011010</v>
      </c>
      <c r="B353" s="1">
        <f t="shared" si="52"/>
        <v>14011010</v>
      </c>
      <c r="C353" s="1">
        <f t="shared" si="53"/>
        <v>140110</v>
      </c>
      <c r="D353" s="1">
        <v>10</v>
      </c>
      <c r="E353" s="1">
        <f>_xlfn.XLOOKUP(C353,[1]配置!$B$5:$B$1000,[1]配置!$N$5:$N$1000)</f>
        <v>2</v>
      </c>
      <c r="F353" s="1" t="str">
        <f>_xlfn.XLOOKUP(D353,消耗中转!$D$8:$D$33,消耗中转!$T$8:$T$33)</f>
        <v>[{"ItemId":70002,"Num":25}]</v>
      </c>
      <c r="G353" s="1" t="str" cm="1">
        <f t="array" ref="G353">IF(D353=0,"{}",_xlfn.XLOOKUP(D353,属性中转!$D$20:$D$44,_xlfn.XLOOKUP($E353,属性中转!$AG$18:$AX$18,属性中转!$AG$20:$AX$44)))</f>
        <v>{"HpRate":0.407,"AtkRate":0.2164,"PhysDefRate":0.1665,"MagicDefRate":0.148,"OnHealInc":0.1938}</v>
      </c>
      <c r="H353" s="1" t="s">
        <v>28</v>
      </c>
      <c r="I353" s="1">
        <f t="shared" si="55"/>
        <v>3</v>
      </c>
      <c r="J353" s="1">
        <f t="shared" si="54"/>
        <v>3</v>
      </c>
    </row>
    <row r="354" spans="1:10">
      <c r="A354" s="1">
        <f t="shared" si="51"/>
        <v>14011011</v>
      </c>
      <c r="B354" s="1">
        <f t="shared" si="52"/>
        <v>14011011</v>
      </c>
      <c r="C354" s="1">
        <f t="shared" si="53"/>
        <v>140110</v>
      </c>
      <c r="D354" s="1">
        <v>11</v>
      </c>
      <c r="E354" s="1">
        <f>_xlfn.XLOOKUP(C354,[1]配置!$B$5:$B$1000,[1]配置!$N$5:$N$1000)</f>
        <v>2</v>
      </c>
      <c r="F354" s="1" t="str">
        <f>_xlfn.XLOOKUP(D354,消耗中转!$D$8:$D$33,消耗中转!$T$8:$T$33)</f>
        <v>[{"ItemId":70002,"Num":30}]</v>
      </c>
      <c r="G354" s="1" t="str" cm="1">
        <f t="array" ref="G354">IF(D354=0,"{}",_xlfn.XLOOKUP(D354,属性中转!$D$20:$D$44,_xlfn.XLOOKUP($E354,属性中转!$AG$18:$AX$18,属性中转!$AG$20:$AX$44)))</f>
        <v>{"HpRate":0.44,"AtkRate":0.234,"PhysDefRate":0.18,"MagicDefRate":0.16,"OnHealInc":0.1938}</v>
      </c>
      <c r="H354" s="1" t="s">
        <v>28</v>
      </c>
      <c r="I354" s="1">
        <f t="shared" si="55"/>
        <v>3</v>
      </c>
      <c r="J354" s="1">
        <f t="shared" si="54"/>
        <v>3</v>
      </c>
    </row>
    <row r="355" spans="1:10">
      <c r="A355" s="1">
        <f t="shared" si="51"/>
        <v>14011012</v>
      </c>
      <c r="B355" s="1">
        <f t="shared" si="52"/>
        <v>14011012</v>
      </c>
      <c r="C355" s="1">
        <f t="shared" si="53"/>
        <v>140110</v>
      </c>
      <c r="D355" s="1">
        <v>12</v>
      </c>
      <c r="E355" s="1">
        <f>_xlfn.XLOOKUP(C355,[1]配置!$B$5:$B$1000,[1]配置!$N$5:$N$1000)</f>
        <v>2</v>
      </c>
      <c r="F355" s="1" t="str">
        <f>_xlfn.XLOOKUP(D355,消耗中转!$D$8:$D$33,消耗中转!$T$8:$T$33)</f>
        <v>[{"ItemId":70002,"Num":35}]</v>
      </c>
      <c r="G355" s="1" t="str" cm="1">
        <f t="array" ref="G355">IF(D355=0,"{}",_xlfn.XLOOKUP(D355,属性中转!$D$20:$D$44,_xlfn.XLOOKUP($E355,属性中转!$AG$18:$AX$18,属性中转!$AG$20:$AX$44)))</f>
        <v>{"HpRate":0.473,"AtkRate":0.2515,"PhysDefRate":0.1935,"MagicDefRate":0.172,"OnHealInc":0.1938}</v>
      </c>
      <c r="H355" s="1" t="s">
        <v>28</v>
      </c>
      <c r="I355" s="1">
        <f t="shared" si="55"/>
        <v>3</v>
      </c>
      <c r="J355" s="1">
        <f t="shared" si="54"/>
        <v>3</v>
      </c>
    </row>
    <row r="356" spans="1:10">
      <c r="A356" s="1">
        <f t="shared" si="51"/>
        <v>14011013</v>
      </c>
      <c r="B356" s="1">
        <f t="shared" si="52"/>
        <v>14011013</v>
      </c>
      <c r="C356" s="1">
        <f t="shared" si="53"/>
        <v>140110</v>
      </c>
      <c r="D356" s="1">
        <v>13</v>
      </c>
      <c r="E356" s="1">
        <f>_xlfn.XLOOKUP(C356,[1]配置!$B$5:$B$1000,[1]配置!$N$5:$N$1000)</f>
        <v>2</v>
      </c>
      <c r="F356" s="1" t="str">
        <f>_xlfn.XLOOKUP(D356,消耗中转!$D$8:$D$33,消耗中转!$T$8:$T$33)</f>
        <v>[{"ItemId":70002,"Num":40}]</v>
      </c>
      <c r="G356" s="1" t="str" cm="1">
        <f t="array" ref="G356">IF(D356=0,"{}",_xlfn.XLOOKUP(D356,属性中转!$D$20:$D$44,_xlfn.XLOOKUP($E356,属性中转!$AG$18:$AX$18,属性中转!$AG$20:$AX$44)))</f>
        <v>{"HpRate":0.506,"AtkRate":0.2691,"PhysDefRate":0.207,"MagicDefRate":0.184,"OnHealInc":0.1938}</v>
      </c>
      <c r="H356" s="1" t="s">
        <v>28</v>
      </c>
      <c r="I356" s="1">
        <f t="shared" si="55"/>
        <v>3</v>
      </c>
      <c r="J356" s="1">
        <f t="shared" si="54"/>
        <v>3</v>
      </c>
    </row>
    <row r="357" spans="1:10">
      <c r="A357" s="1">
        <f t="shared" si="51"/>
        <v>14011014</v>
      </c>
      <c r="B357" s="1">
        <f t="shared" si="52"/>
        <v>14011014</v>
      </c>
      <c r="C357" s="1">
        <f t="shared" si="53"/>
        <v>140110</v>
      </c>
      <c r="D357" s="1">
        <v>14</v>
      </c>
      <c r="E357" s="1">
        <f>_xlfn.XLOOKUP(C357,[1]配置!$B$5:$B$1000,[1]配置!$N$5:$N$1000)</f>
        <v>2</v>
      </c>
      <c r="F357" s="1" t="str">
        <f>_xlfn.XLOOKUP(D357,消耗中转!$D$8:$D$33,消耗中转!$T$8:$T$33)</f>
        <v>[{"ItemId":70002,"Num":45}]</v>
      </c>
      <c r="G357" s="1" t="str" cm="1">
        <f t="array" ref="G357">IF(D357=0,"{}",_xlfn.XLOOKUP(D357,属性中转!$D$20:$D$44,_xlfn.XLOOKUP($E357,属性中转!$AG$18:$AX$18,属性中转!$AG$20:$AX$44)))</f>
        <v>{"HpRate":0.539,"AtkRate":0.2866,"PhysDefRate":0.2205,"MagicDefRate":0.196,"OnHealInc":0.1938}</v>
      </c>
      <c r="H357" s="1" t="s">
        <v>28</v>
      </c>
      <c r="I357" s="1">
        <f t="shared" si="55"/>
        <v>3</v>
      </c>
      <c r="J357" s="1">
        <f t="shared" si="54"/>
        <v>3</v>
      </c>
    </row>
    <row r="358" spans="1:10">
      <c r="A358" s="1">
        <f t="shared" si="51"/>
        <v>14011015</v>
      </c>
      <c r="B358" s="1">
        <f t="shared" si="52"/>
        <v>14011015</v>
      </c>
      <c r="C358" s="1">
        <f t="shared" si="53"/>
        <v>140110</v>
      </c>
      <c r="D358" s="1">
        <v>15</v>
      </c>
      <c r="E358" s="1">
        <f>_xlfn.XLOOKUP(C358,[1]配置!$B$5:$B$1000,[1]配置!$N$5:$N$1000)</f>
        <v>2</v>
      </c>
      <c r="F358" s="1" t="str">
        <f>_xlfn.XLOOKUP(D358,消耗中转!$D$8:$D$33,消耗中转!$T$8:$T$33)</f>
        <v>[{"ItemId":70002,"Num":50}]</v>
      </c>
      <c r="G358" s="1" t="str" cm="1">
        <f t="array" ref="G358">IF(D358=0,"{}",_xlfn.XLOOKUP(D358,属性中转!$D$20:$D$44,_xlfn.XLOOKUP($E358,属性中转!$AG$18:$AX$18,属性中转!$AG$20:$AX$44)))</f>
        <v>{"HpRate":0.572,"AtkRate":0.3042,"PhysDefRate":0.234,"MagicDefRate":0.208,"OnHealInc":0.1938}</v>
      </c>
      <c r="H358" s="1" t="s">
        <v>28</v>
      </c>
      <c r="I358" s="1">
        <f t="shared" si="55"/>
        <v>4</v>
      </c>
      <c r="J358" s="1">
        <f t="shared" si="54"/>
        <v>4</v>
      </c>
    </row>
    <row r="359" spans="1:10">
      <c r="A359" s="1">
        <f t="shared" si="51"/>
        <v>14011016</v>
      </c>
      <c r="B359" s="1">
        <f t="shared" si="52"/>
        <v>14011016</v>
      </c>
      <c r="C359" s="1">
        <f t="shared" si="53"/>
        <v>140110</v>
      </c>
      <c r="D359" s="1">
        <v>16</v>
      </c>
      <c r="E359" s="1">
        <f>_xlfn.XLOOKUP(C359,[1]配置!$B$5:$B$1000,[1]配置!$N$5:$N$1000)</f>
        <v>2</v>
      </c>
      <c r="F359" s="1" t="str">
        <f>_xlfn.XLOOKUP(D359,消耗中转!$D$8:$D$33,消耗中转!$T$8:$T$33)</f>
        <v>[{"ItemId":70003,"Num":25}]</v>
      </c>
      <c r="G359" s="1" t="str" cm="1">
        <f t="array" ref="G359">IF(D359=0,"{}",_xlfn.XLOOKUP(D359,属性中转!$D$20:$D$44,_xlfn.XLOOKUP($E359,属性中转!$AG$18:$AX$18,属性中转!$AG$20:$AX$44)))</f>
        <v>{"HpRate":0.605,"AtkRate":0.3217,"PhysDefRate":0.2475,"MagicDefRate":0.22,"OnHealInc":0.2142}</v>
      </c>
      <c r="H359" s="1" t="s">
        <v>28</v>
      </c>
      <c r="I359" s="1">
        <f t="shared" si="55"/>
        <v>4</v>
      </c>
      <c r="J359" s="1">
        <f t="shared" si="54"/>
        <v>4</v>
      </c>
    </row>
    <row r="360" spans="1:10">
      <c r="A360" s="1">
        <f t="shared" si="51"/>
        <v>14011017</v>
      </c>
      <c r="B360" s="1">
        <f t="shared" si="52"/>
        <v>14011017</v>
      </c>
      <c r="C360" s="1">
        <f t="shared" si="53"/>
        <v>140110</v>
      </c>
      <c r="D360" s="1">
        <v>17</v>
      </c>
      <c r="E360" s="1">
        <f>_xlfn.XLOOKUP(C360,[1]配置!$B$5:$B$1000,[1]配置!$N$5:$N$1000)</f>
        <v>2</v>
      </c>
      <c r="F360" s="1" t="str">
        <f>_xlfn.XLOOKUP(D360,消耗中转!$D$8:$D$33,消耗中转!$T$8:$T$33)</f>
        <v>[{"ItemId":70003,"Num":25}]</v>
      </c>
      <c r="G360" s="1" t="str" cm="1">
        <f t="array" ref="G360">IF(D360=0,"{}",_xlfn.XLOOKUP(D360,属性中转!$D$20:$D$44,_xlfn.XLOOKUP($E360,属性中转!$AG$18:$AX$18,属性中转!$AG$20:$AX$44)))</f>
        <v>{"HpRate":0.638,"AtkRate":0.3393,"PhysDefRate":0.261,"MagicDefRate":0.232,"OnHealInc":0.2346}</v>
      </c>
      <c r="H360" s="1" t="s">
        <v>28</v>
      </c>
      <c r="I360" s="1">
        <f t="shared" si="55"/>
        <v>4</v>
      </c>
      <c r="J360" s="1">
        <f t="shared" si="54"/>
        <v>4</v>
      </c>
    </row>
    <row r="361" spans="1:10">
      <c r="A361" s="1">
        <f t="shared" si="51"/>
        <v>14011018</v>
      </c>
      <c r="B361" s="1">
        <f t="shared" si="52"/>
        <v>14011018</v>
      </c>
      <c r="C361" s="1">
        <f t="shared" si="53"/>
        <v>140110</v>
      </c>
      <c r="D361" s="1">
        <v>18</v>
      </c>
      <c r="E361" s="1">
        <f>_xlfn.XLOOKUP(C361,[1]配置!$B$5:$B$1000,[1]配置!$N$5:$N$1000)</f>
        <v>2</v>
      </c>
      <c r="F361" s="1" t="str">
        <f>_xlfn.XLOOKUP(D361,消耗中转!$D$8:$D$33,消耗中转!$T$8:$T$33)</f>
        <v>[{"ItemId":70003,"Num":25}]</v>
      </c>
      <c r="G361" s="1" t="str" cm="1">
        <f t="array" ref="G361">IF(D361=0,"{}",_xlfn.XLOOKUP(D361,属性中转!$D$20:$D$44,_xlfn.XLOOKUP($E361,属性中转!$AG$18:$AX$18,属性中转!$AG$20:$AX$44)))</f>
        <v>{"HpRate":0.671,"AtkRate":0.3568,"PhysDefRate":0.2745,"MagicDefRate":0.244,"OnHealInc":0.255}</v>
      </c>
      <c r="H361" s="1" t="s">
        <v>28</v>
      </c>
      <c r="I361" s="1">
        <f t="shared" si="55"/>
        <v>4</v>
      </c>
      <c r="J361" s="1">
        <f t="shared" si="54"/>
        <v>4</v>
      </c>
    </row>
    <row r="362" spans="1:10">
      <c r="A362" s="1">
        <f t="shared" si="51"/>
        <v>14011019</v>
      </c>
      <c r="B362" s="1">
        <f t="shared" si="52"/>
        <v>14011019</v>
      </c>
      <c r="C362" s="1">
        <f t="shared" si="53"/>
        <v>140110</v>
      </c>
      <c r="D362" s="1">
        <v>19</v>
      </c>
      <c r="E362" s="1">
        <f>_xlfn.XLOOKUP(C362,[1]配置!$B$5:$B$1000,[1]配置!$N$5:$N$1000)</f>
        <v>2</v>
      </c>
      <c r="F362" s="1" t="str">
        <f>_xlfn.XLOOKUP(D362,消耗中转!$D$8:$D$33,消耗中转!$T$8:$T$33)</f>
        <v>[{"ItemId":70003,"Num":25}]</v>
      </c>
      <c r="G362" s="1" t="str" cm="1">
        <f t="array" ref="G362">IF(D362=0,"{}",_xlfn.XLOOKUP(D362,属性中转!$D$20:$D$44,_xlfn.XLOOKUP($E362,属性中转!$AG$18:$AX$18,属性中转!$AG$20:$AX$44)))</f>
        <v>{"HpRate":0.704,"AtkRate":0.3744,"PhysDefRate":0.288,"MagicDefRate":0.256,"OnHealInc":0.2754}</v>
      </c>
      <c r="H362" s="1" t="s">
        <v>28</v>
      </c>
      <c r="I362" s="1">
        <f t="shared" si="55"/>
        <v>4</v>
      </c>
      <c r="J362" s="1">
        <f t="shared" si="54"/>
        <v>4</v>
      </c>
    </row>
    <row r="363" spans="1:10">
      <c r="A363" s="1">
        <f t="shared" si="51"/>
        <v>14011020</v>
      </c>
      <c r="B363" s="1">
        <f t="shared" si="52"/>
        <v>14011020</v>
      </c>
      <c r="C363" s="1">
        <f t="shared" si="53"/>
        <v>140110</v>
      </c>
      <c r="D363" s="1">
        <v>20</v>
      </c>
      <c r="E363" s="1">
        <f>_xlfn.XLOOKUP(C363,[1]配置!$B$5:$B$1000,[1]配置!$N$5:$N$1000)</f>
        <v>2</v>
      </c>
      <c r="F363" s="1" t="str">
        <f>_xlfn.XLOOKUP(D363,消耗中转!$D$8:$D$33,消耗中转!$T$8:$T$33)</f>
        <v>[{"ItemId":70003,"Num":25}]</v>
      </c>
      <c r="G363" s="1" t="str" cm="1">
        <f t="array" ref="G363">IF(D363=0,"{}",_xlfn.XLOOKUP(D363,属性中转!$D$20:$D$44,_xlfn.XLOOKUP($E363,属性中转!$AG$18:$AX$18,属性中转!$AG$20:$AX$44)))</f>
        <v>{"HpRate":0.737,"AtkRate":0.3919,"PhysDefRate":0.3015,"MagicDefRate":0.268,"OnHealInc":0.2958}</v>
      </c>
      <c r="H363" s="1" t="s">
        <v>28</v>
      </c>
      <c r="I363" s="1">
        <f t="shared" si="55"/>
        <v>4</v>
      </c>
      <c r="J363" s="1">
        <f t="shared" si="54"/>
        <v>4</v>
      </c>
    </row>
    <row r="364" spans="1:10">
      <c r="A364" s="1">
        <f t="shared" si="51"/>
        <v>14011021</v>
      </c>
      <c r="B364" s="1">
        <f t="shared" si="52"/>
        <v>14011021</v>
      </c>
      <c r="C364" s="1">
        <f t="shared" si="53"/>
        <v>140110</v>
      </c>
      <c r="D364" s="1">
        <v>21</v>
      </c>
      <c r="E364" s="1">
        <f>_xlfn.XLOOKUP(C364,[1]配置!$B$5:$B$1000,[1]配置!$N$5:$N$1000)</f>
        <v>2</v>
      </c>
      <c r="F364" s="1" t="str">
        <f>_xlfn.XLOOKUP(D364,消耗中转!$D$8:$D$33,消耗中转!$T$8:$T$33)</f>
        <v>[{"ItemId":70003,"Num":50}]</v>
      </c>
      <c r="G364" s="1" t="str" cm="1">
        <f t="array" ref="G364">IF(D364=0,"{}",_xlfn.XLOOKUP(D364,属性中转!$D$20:$D$44,_xlfn.XLOOKUP($E364,属性中转!$AG$18:$AX$18,属性中转!$AG$20:$AX$44)))</f>
        <v>{"HpRate":0.77,"AtkRate":0.4095,"PhysDefRate":0.315,"MagicDefRate":0.28,"OnHealInc":0.3162}</v>
      </c>
      <c r="H364" s="1" t="s">
        <v>28</v>
      </c>
      <c r="I364" s="1">
        <f t="shared" si="55"/>
        <v>4</v>
      </c>
      <c r="J364" s="1">
        <f t="shared" si="54"/>
        <v>4</v>
      </c>
    </row>
    <row r="365" spans="1:10">
      <c r="A365" s="1">
        <f t="shared" si="51"/>
        <v>14011022</v>
      </c>
      <c r="B365" s="1">
        <f t="shared" si="52"/>
        <v>14011022</v>
      </c>
      <c r="C365" s="1">
        <f t="shared" si="53"/>
        <v>140110</v>
      </c>
      <c r="D365" s="1">
        <v>22</v>
      </c>
      <c r="E365" s="1">
        <f>_xlfn.XLOOKUP(C365,[1]配置!$B$5:$B$1000,[1]配置!$N$5:$N$1000)</f>
        <v>2</v>
      </c>
      <c r="F365" s="1" t="str">
        <f>_xlfn.XLOOKUP(D365,消耗中转!$D$8:$D$33,消耗中转!$T$8:$T$33)</f>
        <v>[{"ItemId":70003,"Num":75}]</v>
      </c>
      <c r="G365" s="1" t="str" cm="1">
        <f t="array" ref="G365">IF(D365=0,"{}",_xlfn.XLOOKUP(D365,属性中转!$D$20:$D$44,_xlfn.XLOOKUP($E365,属性中转!$AG$18:$AX$18,属性中转!$AG$20:$AX$44)))</f>
        <v>{"HpRate":0.803,"AtkRate":0.427,"PhysDefRate":0.3285,"MagicDefRate":0.292,"OnHealInc":0.3366}</v>
      </c>
      <c r="H365" s="1" t="s">
        <v>28</v>
      </c>
      <c r="I365" s="1">
        <f t="shared" si="55"/>
        <v>4</v>
      </c>
      <c r="J365" s="1">
        <f t="shared" si="54"/>
        <v>4</v>
      </c>
    </row>
    <row r="366" spans="1:10">
      <c r="A366" s="1">
        <f t="shared" si="51"/>
        <v>14011023</v>
      </c>
      <c r="B366" s="1">
        <f t="shared" si="52"/>
        <v>14011023</v>
      </c>
      <c r="C366" s="1">
        <f t="shared" si="53"/>
        <v>140110</v>
      </c>
      <c r="D366" s="1">
        <v>23</v>
      </c>
      <c r="E366" s="1">
        <f>_xlfn.XLOOKUP(C366,[1]配置!$B$5:$B$1000,[1]配置!$N$5:$N$1000)</f>
        <v>2</v>
      </c>
      <c r="F366" s="1" t="str">
        <f>_xlfn.XLOOKUP(D366,消耗中转!$D$8:$D$33,消耗中转!$T$8:$T$33)</f>
        <v>[{"ItemId":70003,"Num":100}]</v>
      </c>
      <c r="G366" s="1" t="str" cm="1">
        <f t="array" ref="G366">IF(D366=0,"{}",_xlfn.XLOOKUP(D366,属性中转!$D$20:$D$44,_xlfn.XLOOKUP($E366,属性中转!$AG$18:$AX$18,属性中转!$AG$20:$AX$44)))</f>
        <v>{"HpRate":0.836,"AtkRate":0.4446,"PhysDefRate":0.342,"MagicDefRate":0.304,"OnHealInc":0.357}</v>
      </c>
      <c r="H366" s="1" t="s">
        <v>28</v>
      </c>
      <c r="I366" s="1">
        <f t="shared" si="55"/>
        <v>4</v>
      </c>
      <c r="J366" s="1">
        <f t="shared" si="54"/>
        <v>4</v>
      </c>
    </row>
    <row r="367" spans="1:10">
      <c r="A367" s="1">
        <f t="shared" si="51"/>
        <v>14011024</v>
      </c>
      <c r="B367" s="1">
        <f t="shared" si="52"/>
        <v>14011024</v>
      </c>
      <c r="C367" s="1">
        <f t="shared" si="53"/>
        <v>140110</v>
      </c>
      <c r="D367" s="1">
        <v>24</v>
      </c>
      <c r="E367" s="1">
        <f>_xlfn.XLOOKUP(C367,[1]配置!$B$5:$B$1000,[1]配置!$N$5:$N$1000)</f>
        <v>2</v>
      </c>
      <c r="F367" s="1" t="str">
        <f>_xlfn.XLOOKUP(D367,消耗中转!$D$8:$D$33,消耗中转!$T$8:$T$33)</f>
        <v>[{"ItemId":70003,"Num":125}]</v>
      </c>
      <c r="G367" s="1" t="str" cm="1">
        <f t="array" ref="G367">IF(D367=0,"{}",_xlfn.XLOOKUP(D367,属性中转!$D$20:$D$44,_xlfn.XLOOKUP($E367,属性中转!$AG$18:$AX$18,属性中转!$AG$20:$AX$44)))</f>
        <v>{"HpRate":0.869,"AtkRate":0.4621,"PhysDefRate":0.3555,"MagicDefRate":0.316,"OnHealInc":0.3774}</v>
      </c>
      <c r="H367" s="1" t="s">
        <v>28</v>
      </c>
      <c r="I367" s="1">
        <f t="shared" si="55"/>
        <v>4</v>
      </c>
      <c r="J367" s="1">
        <f t="shared" si="54"/>
        <v>4</v>
      </c>
    </row>
    <row r="368" spans="1:10">
      <c r="A368" s="1">
        <f t="shared" si="51"/>
        <v>14011025</v>
      </c>
      <c r="B368" s="1">
        <f t="shared" si="52"/>
        <v>14011025</v>
      </c>
      <c r="C368" s="1">
        <f t="shared" si="53"/>
        <v>140110</v>
      </c>
      <c r="D368" s="1">
        <v>25</v>
      </c>
      <c r="E368" s="1">
        <f>_xlfn.XLOOKUP(C368,[1]配置!$B$5:$B$1000,[1]配置!$N$5:$N$1000)</f>
        <v>2</v>
      </c>
      <c r="F368" s="1" t="str">
        <f>_xlfn.XLOOKUP(D368,消耗中转!$D$8:$D$33,消耗中转!$T$8:$T$33)</f>
        <v>[{"ItemId":70003,"Num":150}]</v>
      </c>
      <c r="G368" s="1" t="str" cm="1">
        <f t="array" ref="G368">IF(D368=0,"{}",_xlfn.XLOOKUP(D368,属性中转!$D$20:$D$44,_xlfn.XLOOKUP($E368,属性中转!$AG$18:$AX$18,属性中转!$AG$20:$AX$44)))</f>
        <v>{"HpRate":0.902,"AtkRate":0.4797,"PhysDefRate":0.369,"MagicDefRate":0.328,"OnHealInc":0.3978}</v>
      </c>
      <c r="H368" s="1" t="s">
        <v>28</v>
      </c>
      <c r="I368" s="1">
        <f t="shared" si="55"/>
        <v>4</v>
      </c>
      <c r="J368" s="1">
        <f t="shared" si="54"/>
        <v>4</v>
      </c>
    </row>
    <row r="369" spans="1:10">
      <c r="A369" s="1">
        <f t="shared" si="51"/>
        <v>14011100</v>
      </c>
      <c r="B369" s="1">
        <f t="shared" si="52"/>
        <v>14011100</v>
      </c>
      <c r="C369" s="1">
        <f>C343+1</f>
        <v>140111</v>
      </c>
      <c r="D369" s="1">
        <v>0</v>
      </c>
      <c r="E369" s="1">
        <f>_xlfn.XLOOKUP(C369,[1]配置!$B$5:$B$1000,[1]配置!$N$5:$N$1000)</f>
        <v>1</v>
      </c>
      <c r="F369" s="1" t="str">
        <f>_xlfn.XLOOKUP(D369,消耗中转!$D$8:$D$33,消耗中转!$T$8:$T$33)</f>
        <v>[]</v>
      </c>
      <c r="G369" s="1" t="str" cm="1">
        <f t="array" ref="G369">IF(D369=0,"{}",_xlfn.XLOOKUP(D369,属性中转!$D$20:$D$44,_xlfn.XLOOKUP($E369,属性中转!$AG$18:$AX$18,属性中转!$AG$20:$AX$44)))</f>
        <v>{}</v>
      </c>
      <c r="H369" s="1" t="s">
        <v>28</v>
      </c>
      <c r="I369" s="1">
        <f t="shared" si="55"/>
        <v>0</v>
      </c>
      <c r="J369" s="1">
        <f t="shared" si="54"/>
        <v>0</v>
      </c>
    </row>
    <row r="370" spans="1:10">
      <c r="A370" s="1">
        <f t="shared" ref="A370:A395" si="56">B370</f>
        <v>14011101</v>
      </c>
      <c r="B370" s="1">
        <f t="shared" ref="B370:B395" si="57">C370*100+D370</f>
        <v>14011101</v>
      </c>
      <c r="C370" s="1">
        <f>C369</f>
        <v>140111</v>
      </c>
      <c r="D370" s="1">
        <v>1</v>
      </c>
      <c r="E370" s="1">
        <f>_xlfn.XLOOKUP(C370,[1]配置!$B$5:$B$1000,[1]配置!$N$5:$N$1000)</f>
        <v>1</v>
      </c>
      <c r="F370" s="1" t="str">
        <f>_xlfn.XLOOKUP(D370,消耗中转!$D$8:$D$33,消耗中转!$T$8:$T$33)</f>
        <v>[{"ItemId":70001,"Num":10}]</v>
      </c>
      <c r="G370" s="1" t="str" cm="1">
        <f t="array" ref="G370">IF(D370=0,"{}",_xlfn.XLOOKUP(D370,属性中转!$D$20:$D$44,_xlfn.XLOOKUP($E370,属性中转!$AG$18:$AX$18,属性中转!$AG$20:$AX$44)))</f>
        <v>{"HpRate":0.0625,"AtkRate":0.072,"AtkSpeed":0.03,"Cri":0.0256,"DefBreak":0.0352}</v>
      </c>
      <c r="H370" s="1" t="s">
        <v>28</v>
      </c>
      <c r="I370" s="1">
        <f t="shared" si="55"/>
        <v>1</v>
      </c>
      <c r="J370" s="1">
        <f t="shared" si="54"/>
        <v>1</v>
      </c>
    </row>
    <row r="371" spans="1:10">
      <c r="A371" s="1">
        <f t="shared" si="56"/>
        <v>14011102</v>
      </c>
      <c r="B371" s="1">
        <f t="shared" si="57"/>
        <v>14011102</v>
      </c>
      <c r="C371" s="1">
        <f t="shared" ref="C371:C394" si="58">C370</f>
        <v>140111</v>
      </c>
      <c r="D371" s="1">
        <v>2</v>
      </c>
      <c r="E371" s="1">
        <f>_xlfn.XLOOKUP(C371,[1]配置!$B$5:$B$1000,[1]配置!$N$5:$N$1000)</f>
        <v>1</v>
      </c>
      <c r="F371" s="1" t="str">
        <f>_xlfn.XLOOKUP(D371,消耗中转!$D$8:$D$33,消耗中转!$T$8:$T$33)</f>
        <v>[{"ItemId":70001,"Num":20}]</v>
      </c>
      <c r="G371" s="1" t="str" cm="1">
        <f t="array" ref="G371">IF(D371=0,"{}",_xlfn.XLOOKUP(D371,属性中转!$D$20:$D$44,_xlfn.XLOOKUP($E371,属性中转!$AG$18:$AX$18,属性中转!$AG$20:$AX$44)))</f>
        <v>{"HpRate":0.0812,"AtkRate":0.0936,"AtkSpeed":0.042,"Cri":0.0359,"DefBreak":0.0493}</v>
      </c>
      <c r="H371" s="1" t="s">
        <v>28</v>
      </c>
      <c r="I371" s="1">
        <f t="shared" si="55"/>
        <v>1</v>
      </c>
      <c r="J371" s="1">
        <f t="shared" si="54"/>
        <v>1</v>
      </c>
    </row>
    <row r="372" spans="1:10">
      <c r="A372" s="1">
        <f t="shared" si="56"/>
        <v>14011103</v>
      </c>
      <c r="B372" s="1">
        <f t="shared" si="57"/>
        <v>14011103</v>
      </c>
      <c r="C372" s="1">
        <f t="shared" si="58"/>
        <v>140111</v>
      </c>
      <c r="D372" s="1">
        <v>3</v>
      </c>
      <c r="E372" s="1">
        <f>_xlfn.XLOOKUP(C372,[1]配置!$B$5:$B$1000,[1]配置!$N$5:$N$1000)</f>
        <v>1</v>
      </c>
      <c r="F372" s="1" t="str">
        <f>_xlfn.XLOOKUP(D372,消耗中转!$D$8:$D$33,消耗中转!$T$8:$T$33)</f>
        <v>[{"ItemId":70001,"Num":30}]</v>
      </c>
      <c r="G372" s="1" t="str" cm="1">
        <f t="array" ref="G372">IF(D372=0,"{}",_xlfn.XLOOKUP(D372,属性中转!$D$20:$D$44,_xlfn.XLOOKUP($E372,属性中转!$AG$18:$AX$18,属性中转!$AG$20:$AX$44)))</f>
        <v>{"HpRate":0.1,"AtkRate":0.1152,"AtkSpeed":0.054,"Cri":0.0462,"DefBreak":0.0635}</v>
      </c>
      <c r="H372" s="1" t="s">
        <v>28</v>
      </c>
      <c r="I372" s="1">
        <f t="shared" si="55"/>
        <v>1</v>
      </c>
      <c r="J372" s="1">
        <f t="shared" si="54"/>
        <v>1</v>
      </c>
    </row>
    <row r="373" spans="1:10">
      <c r="A373" s="1">
        <f t="shared" si="56"/>
        <v>14011104</v>
      </c>
      <c r="B373" s="1">
        <f t="shared" si="57"/>
        <v>14011104</v>
      </c>
      <c r="C373" s="1">
        <f t="shared" si="58"/>
        <v>140111</v>
      </c>
      <c r="D373" s="1">
        <v>4</v>
      </c>
      <c r="E373" s="1">
        <f>_xlfn.XLOOKUP(C373,[1]配置!$B$5:$B$1000,[1]配置!$N$5:$N$1000)</f>
        <v>1</v>
      </c>
      <c r="F373" s="1" t="str">
        <f>_xlfn.XLOOKUP(D373,消耗中转!$D$8:$D$33,消耗中转!$T$8:$T$33)</f>
        <v>[{"ItemId":70001,"Num":40}]</v>
      </c>
      <c r="G373" s="1" t="str" cm="1">
        <f t="array" ref="G373">IF(D373=0,"{}",_xlfn.XLOOKUP(D373,属性中转!$D$20:$D$44,_xlfn.XLOOKUP($E373,属性中转!$AG$18:$AX$18,属性中转!$AG$20:$AX$44)))</f>
        <v>{"HpRate":0.1187,"AtkRate":0.1368,"AtkSpeed":0.066,"Cri":0.0564,"DefBreak":0.0776}</v>
      </c>
      <c r="H373" s="1" t="s">
        <v>28</v>
      </c>
      <c r="I373" s="1">
        <f t="shared" si="55"/>
        <v>1</v>
      </c>
      <c r="J373" s="1">
        <f t="shared" si="54"/>
        <v>1</v>
      </c>
    </row>
    <row r="374" spans="1:10">
      <c r="A374" s="1">
        <f t="shared" si="56"/>
        <v>14011105</v>
      </c>
      <c r="B374" s="1">
        <f t="shared" si="57"/>
        <v>14011105</v>
      </c>
      <c r="C374" s="1">
        <f t="shared" si="58"/>
        <v>140111</v>
      </c>
      <c r="D374" s="1">
        <v>5</v>
      </c>
      <c r="E374" s="1">
        <f>_xlfn.XLOOKUP(C374,[1]配置!$B$5:$B$1000,[1]配置!$N$5:$N$1000)</f>
        <v>1</v>
      </c>
      <c r="F374" s="1" t="str">
        <f>_xlfn.XLOOKUP(D374,消耗中转!$D$8:$D$33,消耗中转!$T$8:$T$33)</f>
        <v>[{"ItemId":70001,"Num":50}]</v>
      </c>
      <c r="G374" s="1" t="str" cm="1">
        <f t="array" ref="G374">IF(D374=0,"{}",_xlfn.XLOOKUP(D374,属性中转!$D$20:$D$44,_xlfn.XLOOKUP($E374,属性中转!$AG$18:$AX$18,属性中转!$AG$20:$AX$44)))</f>
        <v>{"HpRate":0.1375,"AtkRate":0.1584,"AtkSpeed":0.078,"Cri":0.0667,"DefBreak":0.0917}</v>
      </c>
      <c r="H374" s="1" t="s">
        <v>28</v>
      </c>
      <c r="I374" s="1">
        <f t="shared" si="55"/>
        <v>2</v>
      </c>
      <c r="J374" s="1">
        <f t="shared" si="54"/>
        <v>2</v>
      </c>
    </row>
    <row r="375" spans="1:10">
      <c r="A375" s="1">
        <f t="shared" si="56"/>
        <v>14011106</v>
      </c>
      <c r="B375" s="1">
        <f t="shared" si="57"/>
        <v>14011106</v>
      </c>
      <c r="C375" s="1">
        <f t="shared" si="58"/>
        <v>140111</v>
      </c>
      <c r="D375" s="1">
        <v>6</v>
      </c>
      <c r="E375" s="1">
        <f>_xlfn.XLOOKUP(C375,[1]配置!$B$5:$B$1000,[1]配置!$N$5:$N$1000)</f>
        <v>1</v>
      </c>
      <c r="F375" s="1" t="str">
        <f>_xlfn.XLOOKUP(D375,消耗中转!$D$8:$D$33,消耗中转!$T$8:$T$33)</f>
        <v>[{"ItemId":70002,"Num":5}]</v>
      </c>
      <c r="G375" s="1" t="str" cm="1">
        <f t="array" ref="G375">IF(D375=0,"{}",_xlfn.XLOOKUP(D375,属性中转!$D$20:$D$44,_xlfn.XLOOKUP($E375,属性中转!$AG$18:$AX$18,属性中转!$AG$20:$AX$44)))</f>
        <v>{"HpRate":0.1562,"AtkRate":0.18,"AtkSpeed":0.09,"Cri":0.077,"DefBreak":0.1058}</v>
      </c>
      <c r="H375" s="1" t="s">
        <v>28</v>
      </c>
      <c r="I375" s="1">
        <f t="shared" si="55"/>
        <v>2</v>
      </c>
      <c r="J375" s="1">
        <f t="shared" si="54"/>
        <v>2</v>
      </c>
    </row>
    <row r="376" spans="1:10">
      <c r="A376" s="1">
        <f t="shared" si="56"/>
        <v>14011107</v>
      </c>
      <c r="B376" s="1">
        <f t="shared" si="57"/>
        <v>14011107</v>
      </c>
      <c r="C376" s="1">
        <f t="shared" si="58"/>
        <v>140111</v>
      </c>
      <c r="D376" s="1">
        <v>7</v>
      </c>
      <c r="E376" s="1">
        <f>_xlfn.XLOOKUP(C376,[1]配置!$B$5:$B$1000,[1]配置!$N$5:$N$1000)</f>
        <v>1</v>
      </c>
      <c r="F376" s="1" t="str">
        <f>_xlfn.XLOOKUP(D376,消耗中转!$D$8:$D$33,消耗中转!$T$8:$T$33)</f>
        <v>[{"ItemId":70002,"Num":10}]</v>
      </c>
      <c r="G376" s="1" t="str" cm="1">
        <f t="array" ref="G376">IF(D376=0,"{}",_xlfn.XLOOKUP(D376,属性中转!$D$20:$D$44,_xlfn.XLOOKUP($E376,属性中转!$AG$18:$AX$18,属性中转!$AG$20:$AX$44)))</f>
        <v>{"HpRate":0.175,"AtkRate":0.2016,"AtkSpeed":0.102,"Cri":0.0873,"DefBreak":0.1199}</v>
      </c>
      <c r="H376" s="1" t="s">
        <v>28</v>
      </c>
      <c r="I376" s="1">
        <f t="shared" si="55"/>
        <v>2</v>
      </c>
      <c r="J376" s="1">
        <f t="shared" si="54"/>
        <v>2</v>
      </c>
    </row>
    <row r="377" spans="1:10">
      <c r="A377" s="1">
        <f t="shared" si="56"/>
        <v>14011108</v>
      </c>
      <c r="B377" s="1">
        <f t="shared" si="57"/>
        <v>14011108</v>
      </c>
      <c r="C377" s="1">
        <f t="shared" si="58"/>
        <v>140111</v>
      </c>
      <c r="D377" s="1">
        <v>8</v>
      </c>
      <c r="E377" s="1">
        <f>_xlfn.XLOOKUP(C377,[1]配置!$B$5:$B$1000,[1]配置!$N$5:$N$1000)</f>
        <v>1</v>
      </c>
      <c r="F377" s="1" t="str">
        <f>_xlfn.XLOOKUP(D377,消耗中转!$D$8:$D$33,消耗中转!$T$8:$T$33)</f>
        <v>[{"ItemId":70002,"Num":15}]</v>
      </c>
      <c r="G377" s="1" t="str" cm="1">
        <f t="array" ref="G377">IF(D377=0,"{}",_xlfn.XLOOKUP(D377,属性中转!$D$20:$D$44,_xlfn.XLOOKUP($E377,属性中转!$AG$18:$AX$18,属性中转!$AG$20:$AX$44)))</f>
        <v>{"HpRate":0.1937,"AtkRate":0.2232,"AtkSpeed":0.114,"Cri":0.0975,"DefBreak":0.134}</v>
      </c>
      <c r="H377" s="1" t="s">
        <v>28</v>
      </c>
      <c r="I377" s="1">
        <f t="shared" si="55"/>
        <v>2</v>
      </c>
      <c r="J377" s="1">
        <f t="shared" si="54"/>
        <v>2</v>
      </c>
    </row>
    <row r="378" spans="1:10">
      <c r="A378" s="1">
        <f t="shared" si="56"/>
        <v>14011109</v>
      </c>
      <c r="B378" s="1">
        <f t="shared" si="57"/>
        <v>14011109</v>
      </c>
      <c r="C378" s="1">
        <f t="shared" si="58"/>
        <v>140111</v>
      </c>
      <c r="D378" s="1">
        <v>9</v>
      </c>
      <c r="E378" s="1">
        <f>_xlfn.XLOOKUP(C378,[1]配置!$B$5:$B$1000,[1]配置!$N$5:$N$1000)</f>
        <v>1</v>
      </c>
      <c r="F378" s="1" t="str">
        <f>_xlfn.XLOOKUP(D378,消耗中转!$D$8:$D$33,消耗中转!$T$8:$T$33)</f>
        <v>[{"ItemId":70002,"Num":20}]</v>
      </c>
      <c r="G378" s="1" t="str" cm="1">
        <f t="array" ref="G378">IF(D378=0,"{}",_xlfn.XLOOKUP(D378,属性中转!$D$20:$D$44,_xlfn.XLOOKUP($E378,属性中转!$AG$18:$AX$18,属性中转!$AG$20:$AX$44)))</f>
        <v>{"HpRate":0.2125,"AtkRate":0.2448,"AtkSpeed":0.114,"Cri":0.0975,"DefBreak":0.134}</v>
      </c>
      <c r="H378" s="1" t="s">
        <v>28</v>
      </c>
      <c r="I378" s="1">
        <f t="shared" si="55"/>
        <v>2</v>
      </c>
      <c r="J378" s="1">
        <f t="shared" si="54"/>
        <v>2</v>
      </c>
    </row>
    <row r="379" spans="1:10">
      <c r="A379" s="1">
        <f t="shared" si="56"/>
        <v>14011110</v>
      </c>
      <c r="B379" s="1">
        <f t="shared" si="57"/>
        <v>14011110</v>
      </c>
      <c r="C379" s="1">
        <f t="shared" si="58"/>
        <v>140111</v>
      </c>
      <c r="D379" s="1">
        <v>10</v>
      </c>
      <c r="E379" s="1">
        <f>_xlfn.XLOOKUP(C379,[1]配置!$B$5:$B$1000,[1]配置!$N$5:$N$1000)</f>
        <v>1</v>
      </c>
      <c r="F379" s="1" t="str">
        <f>_xlfn.XLOOKUP(D379,消耗中转!$D$8:$D$33,消耗中转!$T$8:$T$33)</f>
        <v>[{"ItemId":70002,"Num":25}]</v>
      </c>
      <c r="G379" s="1" t="str" cm="1">
        <f t="array" ref="G379">IF(D379=0,"{}",_xlfn.XLOOKUP(D379,属性中转!$D$20:$D$44,_xlfn.XLOOKUP($E379,属性中转!$AG$18:$AX$18,属性中转!$AG$20:$AX$44)))</f>
        <v>{"HpRate":0.2312,"AtkRate":0.2664,"AtkSpeed":0.114,"Cri":0.0975,"DefBreak":0.134}</v>
      </c>
      <c r="H379" s="1" t="s">
        <v>28</v>
      </c>
      <c r="I379" s="1">
        <f t="shared" si="55"/>
        <v>3</v>
      </c>
      <c r="J379" s="1">
        <f t="shared" si="54"/>
        <v>3</v>
      </c>
    </row>
    <row r="380" spans="1:10">
      <c r="A380" s="1">
        <f t="shared" si="56"/>
        <v>14011111</v>
      </c>
      <c r="B380" s="1">
        <f t="shared" si="57"/>
        <v>14011111</v>
      </c>
      <c r="C380" s="1">
        <f t="shared" si="58"/>
        <v>140111</v>
      </c>
      <c r="D380" s="1">
        <v>11</v>
      </c>
      <c r="E380" s="1">
        <f>_xlfn.XLOOKUP(C380,[1]配置!$B$5:$B$1000,[1]配置!$N$5:$N$1000)</f>
        <v>1</v>
      </c>
      <c r="F380" s="1" t="str">
        <f>_xlfn.XLOOKUP(D380,消耗中转!$D$8:$D$33,消耗中转!$T$8:$T$33)</f>
        <v>[{"ItemId":70002,"Num":30}]</v>
      </c>
      <c r="G380" s="1" t="str" cm="1">
        <f t="array" ref="G380">IF(D380=0,"{}",_xlfn.XLOOKUP(D380,属性中转!$D$20:$D$44,_xlfn.XLOOKUP($E380,属性中转!$AG$18:$AX$18,属性中转!$AG$20:$AX$44)))</f>
        <v>{"HpRate":0.25,"AtkRate":0.288,"AtkSpeed":0.114,"Cri":0.0975,"DefBreak":0.134}</v>
      </c>
      <c r="H380" s="1" t="s">
        <v>28</v>
      </c>
      <c r="I380" s="1">
        <f t="shared" si="55"/>
        <v>3</v>
      </c>
      <c r="J380" s="1">
        <f t="shared" si="54"/>
        <v>3</v>
      </c>
    </row>
    <row r="381" spans="1:10">
      <c r="A381" s="1">
        <f t="shared" si="56"/>
        <v>14011112</v>
      </c>
      <c r="B381" s="1">
        <f t="shared" si="57"/>
        <v>14011112</v>
      </c>
      <c r="C381" s="1">
        <f t="shared" si="58"/>
        <v>140111</v>
      </c>
      <c r="D381" s="1">
        <v>12</v>
      </c>
      <c r="E381" s="1">
        <f>_xlfn.XLOOKUP(C381,[1]配置!$B$5:$B$1000,[1]配置!$N$5:$N$1000)</f>
        <v>1</v>
      </c>
      <c r="F381" s="1" t="str">
        <f>_xlfn.XLOOKUP(D381,消耗中转!$D$8:$D$33,消耗中转!$T$8:$T$33)</f>
        <v>[{"ItemId":70002,"Num":35}]</v>
      </c>
      <c r="G381" s="1" t="str" cm="1">
        <f t="array" ref="G381">IF(D381=0,"{}",_xlfn.XLOOKUP(D381,属性中转!$D$20:$D$44,_xlfn.XLOOKUP($E381,属性中转!$AG$18:$AX$18,属性中转!$AG$20:$AX$44)))</f>
        <v>{"HpRate":0.2687,"AtkRate":0.3096,"AtkSpeed":0.114,"Cri":0.0975,"DefBreak":0.134}</v>
      </c>
      <c r="H381" s="1" t="s">
        <v>28</v>
      </c>
      <c r="I381" s="1">
        <f t="shared" si="55"/>
        <v>3</v>
      </c>
      <c r="J381" s="1">
        <f t="shared" si="54"/>
        <v>3</v>
      </c>
    </row>
    <row r="382" spans="1:10">
      <c r="A382" s="1">
        <f t="shared" si="56"/>
        <v>14011113</v>
      </c>
      <c r="B382" s="1">
        <f t="shared" si="57"/>
        <v>14011113</v>
      </c>
      <c r="C382" s="1">
        <f t="shared" si="58"/>
        <v>140111</v>
      </c>
      <c r="D382" s="1">
        <v>13</v>
      </c>
      <c r="E382" s="1">
        <f>_xlfn.XLOOKUP(C382,[1]配置!$B$5:$B$1000,[1]配置!$N$5:$N$1000)</f>
        <v>1</v>
      </c>
      <c r="F382" s="1" t="str">
        <f>_xlfn.XLOOKUP(D382,消耗中转!$D$8:$D$33,消耗中转!$T$8:$T$33)</f>
        <v>[{"ItemId":70002,"Num":40}]</v>
      </c>
      <c r="G382" s="1" t="str" cm="1">
        <f t="array" ref="G382">IF(D382=0,"{}",_xlfn.XLOOKUP(D382,属性中转!$D$20:$D$44,_xlfn.XLOOKUP($E382,属性中转!$AG$18:$AX$18,属性中转!$AG$20:$AX$44)))</f>
        <v>{"HpRate":0.2875,"AtkRate":0.3312,"AtkSpeed":0.114,"Cri":0.0975,"DefBreak":0.134}</v>
      </c>
      <c r="H382" s="1" t="s">
        <v>28</v>
      </c>
      <c r="I382" s="1">
        <f t="shared" si="55"/>
        <v>3</v>
      </c>
      <c r="J382" s="1">
        <f t="shared" si="54"/>
        <v>3</v>
      </c>
    </row>
    <row r="383" spans="1:10">
      <c r="A383" s="1">
        <f t="shared" si="56"/>
        <v>14011114</v>
      </c>
      <c r="B383" s="1">
        <f t="shared" si="57"/>
        <v>14011114</v>
      </c>
      <c r="C383" s="1">
        <f t="shared" si="58"/>
        <v>140111</v>
      </c>
      <c r="D383" s="1">
        <v>14</v>
      </c>
      <c r="E383" s="1">
        <f>_xlfn.XLOOKUP(C383,[1]配置!$B$5:$B$1000,[1]配置!$N$5:$N$1000)</f>
        <v>1</v>
      </c>
      <c r="F383" s="1" t="str">
        <f>_xlfn.XLOOKUP(D383,消耗中转!$D$8:$D$33,消耗中转!$T$8:$T$33)</f>
        <v>[{"ItemId":70002,"Num":45}]</v>
      </c>
      <c r="G383" s="1" t="str" cm="1">
        <f t="array" ref="G383">IF(D383=0,"{}",_xlfn.XLOOKUP(D383,属性中转!$D$20:$D$44,_xlfn.XLOOKUP($E383,属性中转!$AG$18:$AX$18,属性中转!$AG$20:$AX$44)))</f>
        <v>{"HpRate":0.3062,"AtkRate":0.3528,"AtkSpeed":0.114,"Cri":0.0975,"DefBreak":0.134}</v>
      </c>
      <c r="H383" s="1" t="s">
        <v>28</v>
      </c>
      <c r="I383" s="1">
        <f t="shared" si="55"/>
        <v>3</v>
      </c>
      <c r="J383" s="1">
        <f t="shared" si="54"/>
        <v>3</v>
      </c>
    </row>
    <row r="384" spans="1:10">
      <c r="A384" s="1">
        <f t="shared" si="56"/>
        <v>14011115</v>
      </c>
      <c r="B384" s="1">
        <f t="shared" si="57"/>
        <v>14011115</v>
      </c>
      <c r="C384" s="1">
        <f t="shared" si="58"/>
        <v>140111</v>
      </c>
      <c r="D384" s="1">
        <v>15</v>
      </c>
      <c r="E384" s="1">
        <f>_xlfn.XLOOKUP(C384,[1]配置!$B$5:$B$1000,[1]配置!$N$5:$N$1000)</f>
        <v>1</v>
      </c>
      <c r="F384" s="1" t="str">
        <f>_xlfn.XLOOKUP(D384,消耗中转!$D$8:$D$33,消耗中转!$T$8:$T$33)</f>
        <v>[{"ItemId":70002,"Num":50}]</v>
      </c>
      <c r="G384" s="1" t="str" cm="1">
        <f t="array" ref="G384">IF(D384=0,"{}",_xlfn.XLOOKUP(D384,属性中转!$D$20:$D$44,_xlfn.XLOOKUP($E384,属性中转!$AG$18:$AX$18,属性中转!$AG$20:$AX$44)))</f>
        <v>{"HpRate":0.325,"AtkRate":0.3744,"AtkSpeed":0.114,"Cri":0.0975,"DefBreak":0.134}</v>
      </c>
      <c r="H384" s="1" t="s">
        <v>28</v>
      </c>
      <c r="I384" s="1">
        <f t="shared" si="55"/>
        <v>4</v>
      </c>
      <c r="J384" s="1">
        <f t="shared" si="54"/>
        <v>4</v>
      </c>
    </row>
    <row r="385" spans="1:10">
      <c r="A385" s="1">
        <f t="shared" si="56"/>
        <v>14011116</v>
      </c>
      <c r="B385" s="1">
        <f t="shared" si="57"/>
        <v>14011116</v>
      </c>
      <c r="C385" s="1">
        <f t="shared" si="58"/>
        <v>140111</v>
      </c>
      <c r="D385" s="1">
        <v>16</v>
      </c>
      <c r="E385" s="1">
        <f>_xlfn.XLOOKUP(C385,[1]配置!$B$5:$B$1000,[1]配置!$N$5:$N$1000)</f>
        <v>1</v>
      </c>
      <c r="F385" s="1" t="str">
        <f>_xlfn.XLOOKUP(D385,消耗中转!$D$8:$D$33,消耗中转!$T$8:$T$33)</f>
        <v>[{"ItemId":70003,"Num":25}]</v>
      </c>
      <c r="G385" s="1" t="str" cm="1">
        <f t="array" ref="G385">IF(D385=0,"{}",_xlfn.XLOOKUP(D385,属性中转!$D$20:$D$44,_xlfn.XLOOKUP($E385,属性中转!$AG$18:$AX$18,属性中转!$AG$20:$AX$44)))</f>
        <v>{"HpRate":0.3437,"AtkRate":0.396,"AtkSpeed":0.126,"Cri":0.1078,"DefBreak":0.1481}</v>
      </c>
      <c r="H385" s="1" t="s">
        <v>28</v>
      </c>
      <c r="I385" s="1">
        <f t="shared" si="55"/>
        <v>4</v>
      </c>
      <c r="J385" s="1">
        <f t="shared" si="54"/>
        <v>4</v>
      </c>
    </row>
    <row r="386" spans="1:10">
      <c r="A386" s="1">
        <f t="shared" si="56"/>
        <v>14011117</v>
      </c>
      <c r="B386" s="1">
        <f t="shared" si="57"/>
        <v>14011117</v>
      </c>
      <c r="C386" s="1">
        <f t="shared" si="58"/>
        <v>140111</v>
      </c>
      <c r="D386" s="1">
        <v>17</v>
      </c>
      <c r="E386" s="1">
        <f>_xlfn.XLOOKUP(C386,[1]配置!$B$5:$B$1000,[1]配置!$N$5:$N$1000)</f>
        <v>1</v>
      </c>
      <c r="F386" s="1" t="str">
        <f>_xlfn.XLOOKUP(D386,消耗中转!$D$8:$D$33,消耗中转!$T$8:$T$33)</f>
        <v>[{"ItemId":70003,"Num":25}]</v>
      </c>
      <c r="G386" s="1" t="str" cm="1">
        <f t="array" ref="G386">IF(D386=0,"{}",_xlfn.XLOOKUP(D386,属性中转!$D$20:$D$44,_xlfn.XLOOKUP($E386,属性中转!$AG$18:$AX$18,属性中转!$AG$20:$AX$44)))</f>
        <v>{"HpRate":0.3625,"AtkRate":0.4176,"AtkSpeed":0.138,"Cri":0.1181,"DefBreak":0.1622}</v>
      </c>
      <c r="H386" s="1" t="s">
        <v>28</v>
      </c>
      <c r="I386" s="1">
        <f t="shared" si="55"/>
        <v>4</v>
      </c>
      <c r="J386" s="1">
        <f t="shared" si="54"/>
        <v>4</v>
      </c>
    </row>
    <row r="387" spans="1:10">
      <c r="A387" s="1">
        <f t="shared" si="56"/>
        <v>14011118</v>
      </c>
      <c r="B387" s="1">
        <f t="shared" si="57"/>
        <v>14011118</v>
      </c>
      <c r="C387" s="1">
        <f t="shared" si="58"/>
        <v>140111</v>
      </c>
      <c r="D387" s="1">
        <v>18</v>
      </c>
      <c r="E387" s="1">
        <f>_xlfn.XLOOKUP(C387,[1]配置!$B$5:$B$1000,[1]配置!$N$5:$N$1000)</f>
        <v>1</v>
      </c>
      <c r="F387" s="1" t="str">
        <f>_xlfn.XLOOKUP(D387,消耗中转!$D$8:$D$33,消耗中转!$T$8:$T$33)</f>
        <v>[{"ItemId":70003,"Num":25}]</v>
      </c>
      <c r="G387" s="1" t="str" cm="1">
        <f t="array" ref="G387">IF(D387=0,"{}",_xlfn.XLOOKUP(D387,属性中转!$D$20:$D$44,_xlfn.XLOOKUP($E387,属性中转!$AG$18:$AX$18,属性中转!$AG$20:$AX$44)))</f>
        <v>{"HpRate":0.3812,"AtkRate":0.4392,"AtkSpeed":0.15,"Cri":0.1284,"DefBreak":0.1764}</v>
      </c>
      <c r="H387" s="1" t="s">
        <v>28</v>
      </c>
      <c r="I387" s="1">
        <f t="shared" si="55"/>
        <v>4</v>
      </c>
      <c r="J387" s="1">
        <f t="shared" si="54"/>
        <v>4</v>
      </c>
    </row>
    <row r="388" spans="1:10">
      <c r="A388" s="1">
        <f t="shared" si="56"/>
        <v>14011119</v>
      </c>
      <c r="B388" s="1">
        <f t="shared" si="57"/>
        <v>14011119</v>
      </c>
      <c r="C388" s="1">
        <f t="shared" si="58"/>
        <v>140111</v>
      </c>
      <c r="D388" s="1">
        <v>19</v>
      </c>
      <c r="E388" s="1">
        <f>_xlfn.XLOOKUP(C388,[1]配置!$B$5:$B$1000,[1]配置!$N$5:$N$1000)</f>
        <v>1</v>
      </c>
      <c r="F388" s="1" t="str">
        <f>_xlfn.XLOOKUP(D388,消耗中转!$D$8:$D$33,消耗中转!$T$8:$T$33)</f>
        <v>[{"ItemId":70003,"Num":25}]</v>
      </c>
      <c r="G388" s="1" t="str" cm="1">
        <f t="array" ref="G388">IF(D388=0,"{}",_xlfn.XLOOKUP(D388,属性中转!$D$20:$D$44,_xlfn.XLOOKUP($E388,属性中转!$AG$18:$AX$18,属性中转!$AG$20:$AX$44)))</f>
        <v>{"HpRate":0.4,"AtkRate":0.4608,"AtkSpeed":0.162,"Cri":0.1386,"DefBreak":0.1905}</v>
      </c>
      <c r="H388" s="1" t="s">
        <v>28</v>
      </c>
      <c r="I388" s="1">
        <f t="shared" si="55"/>
        <v>4</v>
      </c>
      <c r="J388" s="1">
        <f t="shared" si="54"/>
        <v>4</v>
      </c>
    </row>
    <row r="389" spans="1:10">
      <c r="A389" s="1">
        <f t="shared" si="56"/>
        <v>14011120</v>
      </c>
      <c r="B389" s="1">
        <f t="shared" si="57"/>
        <v>14011120</v>
      </c>
      <c r="C389" s="1">
        <f t="shared" si="58"/>
        <v>140111</v>
      </c>
      <c r="D389" s="1">
        <v>20</v>
      </c>
      <c r="E389" s="1">
        <f>_xlfn.XLOOKUP(C389,[1]配置!$B$5:$B$1000,[1]配置!$N$5:$N$1000)</f>
        <v>1</v>
      </c>
      <c r="F389" s="1" t="str">
        <f>_xlfn.XLOOKUP(D389,消耗中转!$D$8:$D$33,消耗中转!$T$8:$T$33)</f>
        <v>[{"ItemId":70003,"Num":25}]</v>
      </c>
      <c r="G389" s="1" t="str" cm="1">
        <f t="array" ref="G389">IF(D389=0,"{}",_xlfn.XLOOKUP(D389,属性中转!$D$20:$D$44,_xlfn.XLOOKUP($E389,属性中转!$AG$18:$AX$18,属性中转!$AG$20:$AX$44)))</f>
        <v>{"HpRate":0.4187,"AtkRate":0.4824,"AtkSpeed":0.174,"Cri":0.1489,"DefBreak":0.2046}</v>
      </c>
      <c r="H389" s="1" t="s">
        <v>28</v>
      </c>
      <c r="I389" s="1">
        <f t="shared" si="55"/>
        <v>4</v>
      </c>
      <c r="J389" s="1">
        <f t="shared" si="54"/>
        <v>4</v>
      </c>
    </row>
    <row r="390" spans="1:10">
      <c r="A390" s="1">
        <f t="shared" si="56"/>
        <v>14011121</v>
      </c>
      <c r="B390" s="1">
        <f t="shared" si="57"/>
        <v>14011121</v>
      </c>
      <c r="C390" s="1">
        <f t="shared" si="58"/>
        <v>140111</v>
      </c>
      <c r="D390" s="1">
        <v>21</v>
      </c>
      <c r="E390" s="1">
        <f>_xlfn.XLOOKUP(C390,[1]配置!$B$5:$B$1000,[1]配置!$N$5:$N$1000)</f>
        <v>1</v>
      </c>
      <c r="F390" s="1" t="str">
        <f>_xlfn.XLOOKUP(D390,消耗中转!$D$8:$D$33,消耗中转!$T$8:$T$33)</f>
        <v>[{"ItemId":70003,"Num":50}]</v>
      </c>
      <c r="G390" s="1" t="str" cm="1">
        <f t="array" ref="G390">IF(D390=0,"{}",_xlfn.XLOOKUP(D390,属性中转!$D$20:$D$44,_xlfn.XLOOKUP($E390,属性中转!$AG$18:$AX$18,属性中转!$AG$20:$AX$44)))</f>
        <v>{"HpRate":0.4375,"AtkRate":0.504,"AtkSpeed":0.186,"Cri":0.1592,"DefBreak":0.2187}</v>
      </c>
      <c r="H390" s="1" t="s">
        <v>28</v>
      </c>
      <c r="I390" s="1">
        <f t="shared" si="55"/>
        <v>4</v>
      </c>
      <c r="J390" s="1">
        <f t="shared" si="54"/>
        <v>4</v>
      </c>
    </row>
    <row r="391" spans="1:10">
      <c r="A391" s="1">
        <f t="shared" si="56"/>
        <v>14011122</v>
      </c>
      <c r="B391" s="1">
        <f t="shared" si="57"/>
        <v>14011122</v>
      </c>
      <c r="C391" s="1">
        <f t="shared" si="58"/>
        <v>140111</v>
      </c>
      <c r="D391" s="1">
        <v>22</v>
      </c>
      <c r="E391" s="1">
        <f>_xlfn.XLOOKUP(C391,[1]配置!$B$5:$B$1000,[1]配置!$N$5:$N$1000)</f>
        <v>1</v>
      </c>
      <c r="F391" s="1" t="str">
        <f>_xlfn.XLOOKUP(D391,消耗中转!$D$8:$D$33,消耗中转!$T$8:$T$33)</f>
        <v>[{"ItemId":70003,"Num":75}]</v>
      </c>
      <c r="G391" s="1" t="str" cm="1">
        <f t="array" ref="G391">IF(D391=0,"{}",_xlfn.XLOOKUP(D391,属性中转!$D$20:$D$44,_xlfn.XLOOKUP($E391,属性中转!$AG$18:$AX$18,属性中转!$AG$20:$AX$44)))</f>
        <v>{"HpRate":0.4562,"AtkRate":0.5256,"AtkSpeed":0.198,"Cri":0.1694,"DefBreak":0.2328}</v>
      </c>
      <c r="H391" s="1" t="s">
        <v>28</v>
      </c>
      <c r="I391" s="1">
        <f t="shared" si="55"/>
        <v>4</v>
      </c>
      <c r="J391" s="1">
        <f t="shared" si="54"/>
        <v>4</v>
      </c>
    </row>
    <row r="392" spans="1:10">
      <c r="A392" s="1">
        <f t="shared" si="56"/>
        <v>14011123</v>
      </c>
      <c r="B392" s="1">
        <f t="shared" si="57"/>
        <v>14011123</v>
      </c>
      <c r="C392" s="1">
        <f t="shared" si="58"/>
        <v>140111</v>
      </c>
      <c r="D392" s="1">
        <v>23</v>
      </c>
      <c r="E392" s="1">
        <f>_xlfn.XLOOKUP(C392,[1]配置!$B$5:$B$1000,[1]配置!$N$5:$N$1000)</f>
        <v>1</v>
      </c>
      <c r="F392" s="1" t="str">
        <f>_xlfn.XLOOKUP(D392,消耗中转!$D$8:$D$33,消耗中转!$T$8:$T$33)</f>
        <v>[{"ItemId":70003,"Num":100}]</v>
      </c>
      <c r="G392" s="1" t="str" cm="1">
        <f t="array" ref="G392">IF(D392=0,"{}",_xlfn.XLOOKUP(D392,属性中转!$D$20:$D$44,_xlfn.XLOOKUP($E392,属性中转!$AG$18:$AX$18,属性中转!$AG$20:$AX$44)))</f>
        <v>{"HpRate":0.475,"AtkRate":0.5472,"AtkSpeed":0.21,"Cri":0.1797,"DefBreak":0.2469}</v>
      </c>
      <c r="H392" s="1" t="s">
        <v>28</v>
      </c>
      <c r="I392" s="1">
        <f t="shared" si="55"/>
        <v>4</v>
      </c>
      <c r="J392" s="1">
        <f t="shared" si="54"/>
        <v>4</v>
      </c>
    </row>
    <row r="393" spans="1:10">
      <c r="A393" s="1">
        <f t="shared" si="56"/>
        <v>14011124</v>
      </c>
      <c r="B393" s="1">
        <f t="shared" si="57"/>
        <v>14011124</v>
      </c>
      <c r="C393" s="1">
        <f t="shared" si="58"/>
        <v>140111</v>
      </c>
      <c r="D393" s="1">
        <v>24</v>
      </c>
      <c r="E393" s="1">
        <f>_xlfn.XLOOKUP(C393,[1]配置!$B$5:$B$1000,[1]配置!$N$5:$N$1000)</f>
        <v>1</v>
      </c>
      <c r="F393" s="1" t="str">
        <f>_xlfn.XLOOKUP(D393,消耗中转!$D$8:$D$33,消耗中转!$T$8:$T$33)</f>
        <v>[{"ItemId":70003,"Num":125}]</v>
      </c>
      <c r="G393" s="1" t="str" cm="1">
        <f t="array" ref="G393">IF(D393=0,"{}",_xlfn.XLOOKUP(D393,属性中转!$D$20:$D$44,_xlfn.XLOOKUP($E393,属性中转!$AG$18:$AX$18,属性中转!$AG$20:$AX$44)))</f>
        <v>{"HpRate":0.4937,"AtkRate":0.5688,"AtkSpeed":0.222,"Cri":0.19,"DefBreak":0.261}</v>
      </c>
      <c r="H393" s="1" t="s">
        <v>28</v>
      </c>
      <c r="I393" s="1">
        <f t="shared" si="55"/>
        <v>4</v>
      </c>
      <c r="J393" s="1">
        <f t="shared" si="54"/>
        <v>4</v>
      </c>
    </row>
    <row r="394" spans="1:10">
      <c r="A394" s="1">
        <f t="shared" si="56"/>
        <v>14011125</v>
      </c>
      <c r="B394" s="1">
        <f t="shared" si="57"/>
        <v>14011125</v>
      </c>
      <c r="C394" s="1">
        <f t="shared" si="58"/>
        <v>140111</v>
      </c>
      <c r="D394" s="1">
        <v>25</v>
      </c>
      <c r="E394" s="1">
        <f>_xlfn.XLOOKUP(C394,[1]配置!$B$5:$B$1000,[1]配置!$N$5:$N$1000)</f>
        <v>1</v>
      </c>
      <c r="F394" s="1" t="str">
        <f>_xlfn.XLOOKUP(D394,消耗中转!$D$8:$D$33,消耗中转!$T$8:$T$33)</f>
        <v>[{"ItemId":70003,"Num":150}]</v>
      </c>
      <c r="G394" s="1" t="str" cm="1">
        <f t="array" ref="G394">IF(D394=0,"{}",_xlfn.XLOOKUP(D394,属性中转!$D$20:$D$44,_xlfn.XLOOKUP($E394,属性中转!$AG$18:$AX$18,属性中转!$AG$20:$AX$44)))</f>
        <v>{"HpRate":0.5125,"AtkRate":0.5904,"AtkSpeed":0.234,"Cri":0.2003,"DefBreak":0.2751}</v>
      </c>
      <c r="H394" s="1" t="s">
        <v>28</v>
      </c>
      <c r="I394" s="1">
        <f t="shared" si="55"/>
        <v>4</v>
      </c>
      <c r="J394" s="1">
        <f t="shared" si="54"/>
        <v>4</v>
      </c>
    </row>
    <row r="395" spans="1:10">
      <c r="A395" s="1">
        <f t="shared" si="56"/>
        <v>14011200</v>
      </c>
      <c r="B395" s="1">
        <f t="shared" si="57"/>
        <v>14011200</v>
      </c>
      <c r="C395" s="1">
        <f>C369+1</f>
        <v>140112</v>
      </c>
      <c r="D395" s="1">
        <v>0</v>
      </c>
      <c r="E395" s="1">
        <f>_xlfn.XLOOKUP(C395,[1]配置!$B$5:$B$1000,[1]配置!$N$5:$N$1000)</f>
        <v>2</v>
      </c>
      <c r="F395" s="1" t="str">
        <f>_xlfn.XLOOKUP(D395,消耗中转!$D$8:$D$33,消耗中转!$T$8:$T$33)</f>
        <v>[]</v>
      </c>
      <c r="G395" s="1" t="str" cm="1">
        <f t="array" ref="G395">IF(D395=0,"{}",_xlfn.XLOOKUP(D395,属性中转!$D$20:$D$44,_xlfn.XLOOKUP($E395,属性中转!$AG$18:$AX$18,属性中转!$AG$20:$AX$44)))</f>
        <v>{}</v>
      </c>
      <c r="H395" s="1" t="s">
        <v>28</v>
      </c>
      <c r="I395" s="1">
        <f t="shared" si="55"/>
        <v>0</v>
      </c>
      <c r="J395" s="1">
        <f t="shared" si="54"/>
        <v>0</v>
      </c>
    </row>
    <row r="396" spans="1:10">
      <c r="A396" s="1">
        <f t="shared" ref="A396:A421" si="59">B396</f>
        <v>14011201</v>
      </c>
      <c r="B396" s="1">
        <f t="shared" ref="B396:B421" si="60">C396*100+D396</f>
        <v>14011201</v>
      </c>
      <c r="C396" s="1">
        <f>C395</f>
        <v>140112</v>
      </c>
      <c r="D396" s="1">
        <v>1</v>
      </c>
      <c r="E396" s="1">
        <f>_xlfn.XLOOKUP(C396,[1]配置!$B$5:$B$1000,[1]配置!$N$5:$N$1000)</f>
        <v>2</v>
      </c>
      <c r="F396" s="1" t="str">
        <f>_xlfn.XLOOKUP(D396,消耗中转!$D$8:$D$33,消耗中转!$T$8:$T$33)</f>
        <v>[{"ItemId":70001,"Num":10}]</v>
      </c>
      <c r="G396" s="1" t="str" cm="1">
        <f t="array" ref="G396">IF(D396=0,"{}",_xlfn.XLOOKUP(D396,属性中转!$D$20:$D$44,_xlfn.XLOOKUP($E396,属性中转!$AG$18:$AX$18,属性中转!$AG$20:$AX$44)))</f>
        <v>{"HpRate":0.11,"AtkRate":0.0585,"PhysDefRate":0.045,"MagicDefRate":0.04,"OnHealInc":0.051}</v>
      </c>
      <c r="H396" s="1" t="s">
        <v>28</v>
      </c>
      <c r="I396" s="1">
        <f t="shared" si="55"/>
        <v>1</v>
      </c>
      <c r="J396" s="1">
        <f t="shared" si="54"/>
        <v>1</v>
      </c>
    </row>
    <row r="397" spans="1:10">
      <c r="A397" s="1">
        <f t="shared" si="59"/>
        <v>14011202</v>
      </c>
      <c r="B397" s="1">
        <f t="shared" si="60"/>
        <v>14011202</v>
      </c>
      <c r="C397" s="1">
        <f t="shared" ref="C397:C420" si="61">C396</f>
        <v>140112</v>
      </c>
      <c r="D397" s="1">
        <v>2</v>
      </c>
      <c r="E397" s="1">
        <f>_xlfn.XLOOKUP(C397,[1]配置!$B$5:$B$1000,[1]配置!$N$5:$N$1000)</f>
        <v>2</v>
      </c>
      <c r="F397" s="1" t="str">
        <f>_xlfn.XLOOKUP(D397,消耗中转!$D$8:$D$33,消耗中转!$T$8:$T$33)</f>
        <v>[{"ItemId":70001,"Num":20}]</v>
      </c>
      <c r="G397" s="1" t="str" cm="1">
        <f t="array" ref="G397">IF(D397=0,"{}",_xlfn.XLOOKUP(D397,属性中转!$D$20:$D$44,_xlfn.XLOOKUP($E397,属性中转!$AG$18:$AX$18,属性中转!$AG$20:$AX$44)))</f>
        <v>{"HpRate":0.143,"AtkRate":0.076,"PhysDefRate":0.0585,"MagicDefRate":0.052,"OnHealInc":0.0714}</v>
      </c>
      <c r="H397" s="1" t="s">
        <v>28</v>
      </c>
      <c r="I397" s="1">
        <f t="shared" si="55"/>
        <v>1</v>
      </c>
      <c r="J397" s="1">
        <f t="shared" si="54"/>
        <v>1</v>
      </c>
    </row>
    <row r="398" spans="1:10">
      <c r="A398" s="1">
        <f t="shared" si="59"/>
        <v>14011203</v>
      </c>
      <c r="B398" s="1">
        <f t="shared" si="60"/>
        <v>14011203</v>
      </c>
      <c r="C398" s="1">
        <f t="shared" si="61"/>
        <v>140112</v>
      </c>
      <c r="D398" s="1">
        <v>3</v>
      </c>
      <c r="E398" s="1">
        <f>_xlfn.XLOOKUP(C398,[1]配置!$B$5:$B$1000,[1]配置!$N$5:$N$1000)</f>
        <v>2</v>
      </c>
      <c r="F398" s="1" t="str">
        <f>_xlfn.XLOOKUP(D398,消耗中转!$D$8:$D$33,消耗中转!$T$8:$T$33)</f>
        <v>[{"ItemId":70001,"Num":30}]</v>
      </c>
      <c r="G398" s="1" t="str" cm="1">
        <f t="array" ref="G398">IF(D398=0,"{}",_xlfn.XLOOKUP(D398,属性中转!$D$20:$D$44,_xlfn.XLOOKUP($E398,属性中转!$AG$18:$AX$18,属性中转!$AG$20:$AX$44)))</f>
        <v>{"HpRate":0.176,"AtkRate":0.0936,"PhysDefRate":0.072,"MagicDefRate":0.064,"OnHealInc":0.0918}</v>
      </c>
      <c r="H398" s="1" t="s">
        <v>28</v>
      </c>
      <c r="I398" s="1">
        <f t="shared" si="55"/>
        <v>1</v>
      </c>
      <c r="J398" s="1">
        <f t="shared" si="54"/>
        <v>1</v>
      </c>
    </row>
    <row r="399" spans="1:10">
      <c r="A399" s="1">
        <f t="shared" si="59"/>
        <v>14011204</v>
      </c>
      <c r="B399" s="1">
        <f t="shared" si="60"/>
        <v>14011204</v>
      </c>
      <c r="C399" s="1">
        <f t="shared" si="61"/>
        <v>140112</v>
      </c>
      <c r="D399" s="1">
        <v>4</v>
      </c>
      <c r="E399" s="1">
        <f>_xlfn.XLOOKUP(C399,[1]配置!$B$5:$B$1000,[1]配置!$N$5:$N$1000)</f>
        <v>2</v>
      </c>
      <c r="F399" s="1" t="str">
        <f>_xlfn.XLOOKUP(D399,消耗中转!$D$8:$D$33,消耗中转!$T$8:$T$33)</f>
        <v>[{"ItemId":70001,"Num":40}]</v>
      </c>
      <c r="G399" s="1" t="str" cm="1">
        <f t="array" ref="G399">IF(D399=0,"{}",_xlfn.XLOOKUP(D399,属性中转!$D$20:$D$44,_xlfn.XLOOKUP($E399,属性中转!$AG$18:$AX$18,属性中转!$AG$20:$AX$44)))</f>
        <v>{"HpRate":0.209,"AtkRate":0.1111,"PhysDefRate":0.0855,"MagicDefRate":0.076,"OnHealInc":0.1122}</v>
      </c>
      <c r="H399" s="1" t="s">
        <v>28</v>
      </c>
      <c r="I399" s="1">
        <f t="shared" si="55"/>
        <v>1</v>
      </c>
      <c r="J399" s="1">
        <f t="shared" si="54"/>
        <v>1</v>
      </c>
    </row>
    <row r="400" spans="1:10">
      <c r="A400" s="1">
        <f t="shared" si="59"/>
        <v>14011205</v>
      </c>
      <c r="B400" s="1">
        <f t="shared" si="60"/>
        <v>14011205</v>
      </c>
      <c r="C400" s="1">
        <f t="shared" si="61"/>
        <v>140112</v>
      </c>
      <c r="D400" s="1">
        <v>5</v>
      </c>
      <c r="E400" s="1">
        <f>_xlfn.XLOOKUP(C400,[1]配置!$B$5:$B$1000,[1]配置!$N$5:$N$1000)</f>
        <v>2</v>
      </c>
      <c r="F400" s="1" t="str">
        <f>_xlfn.XLOOKUP(D400,消耗中转!$D$8:$D$33,消耗中转!$T$8:$T$33)</f>
        <v>[{"ItemId":70001,"Num":50}]</v>
      </c>
      <c r="G400" s="1" t="str" cm="1">
        <f t="array" ref="G400">IF(D400=0,"{}",_xlfn.XLOOKUP(D400,属性中转!$D$20:$D$44,_xlfn.XLOOKUP($E400,属性中转!$AG$18:$AX$18,属性中转!$AG$20:$AX$44)))</f>
        <v>{"HpRate":0.242,"AtkRate":0.1287,"PhysDefRate":0.099,"MagicDefRate":0.088,"OnHealInc":0.1326}</v>
      </c>
      <c r="H400" s="1" t="s">
        <v>28</v>
      </c>
      <c r="I400" s="1">
        <f t="shared" si="55"/>
        <v>2</v>
      </c>
      <c r="J400" s="1">
        <f t="shared" si="54"/>
        <v>2</v>
      </c>
    </row>
    <row r="401" spans="1:10">
      <c r="A401" s="1">
        <f t="shared" si="59"/>
        <v>14011206</v>
      </c>
      <c r="B401" s="1">
        <f t="shared" si="60"/>
        <v>14011206</v>
      </c>
      <c r="C401" s="1">
        <f t="shared" si="61"/>
        <v>140112</v>
      </c>
      <c r="D401" s="1">
        <v>6</v>
      </c>
      <c r="E401" s="1">
        <f>_xlfn.XLOOKUP(C401,[1]配置!$B$5:$B$1000,[1]配置!$N$5:$N$1000)</f>
        <v>2</v>
      </c>
      <c r="F401" s="1" t="str">
        <f>_xlfn.XLOOKUP(D401,消耗中转!$D$8:$D$33,消耗中转!$T$8:$T$33)</f>
        <v>[{"ItemId":70002,"Num":5}]</v>
      </c>
      <c r="G401" s="1" t="str" cm="1">
        <f t="array" ref="G401">IF(D401=0,"{}",_xlfn.XLOOKUP(D401,属性中转!$D$20:$D$44,_xlfn.XLOOKUP($E401,属性中转!$AG$18:$AX$18,属性中转!$AG$20:$AX$44)))</f>
        <v>{"HpRate":0.275,"AtkRate":0.1462,"PhysDefRate":0.1125,"MagicDefRate":0.1,"OnHealInc":0.153}</v>
      </c>
      <c r="H401" s="1" t="s">
        <v>28</v>
      </c>
      <c r="I401" s="1">
        <f t="shared" si="55"/>
        <v>2</v>
      </c>
      <c r="J401" s="1">
        <f t="shared" si="54"/>
        <v>2</v>
      </c>
    </row>
    <row r="402" spans="1:10">
      <c r="A402" s="1">
        <f t="shared" si="59"/>
        <v>14011207</v>
      </c>
      <c r="B402" s="1">
        <f t="shared" si="60"/>
        <v>14011207</v>
      </c>
      <c r="C402" s="1">
        <f t="shared" si="61"/>
        <v>140112</v>
      </c>
      <c r="D402" s="1">
        <v>7</v>
      </c>
      <c r="E402" s="1">
        <f>_xlfn.XLOOKUP(C402,[1]配置!$B$5:$B$1000,[1]配置!$N$5:$N$1000)</f>
        <v>2</v>
      </c>
      <c r="F402" s="1" t="str">
        <f>_xlfn.XLOOKUP(D402,消耗中转!$D$8:$D$33,消耗中转!$T$8:$T$33)</f>
        <v>[{"ItemId":70002,"Num":10}]</v>
      </c>
      <c r="G402" s="1" t="str" cm="1">
        <f t="array" ref="G402">IF(D402=0,"{}",_xlfn.XLOOKUP(D402,属性中转!$D$20:$D$44,_xlfn.XLOOKUP($E402,属性中转!$AG$18:$AX$18,属性中转!$AG$20:$AX$44)))</f>
        <v>{"HpRate":0.308,"AtkRate":0.1638,"PhysDefRate":0.126,"MagicDefRate":0.112,"OnHealInc":0.1734}</v>
      </c>
      <c r="H402" s="1" t="s">
        <v>28</v>
      </c>
      <c r="I402" s="1">
        <f t="shared" si="55"/>
        <v>2</v>
      </c>
      <c r="J402" s="1">
        <f t="shared" si="54"/>
        <v>2</v>
      </c>
    </row>
    <row r="403" spans="1:10">
      <c r="A403" s="1">
        <f t="shared" si="59"/>
        <v>14011208</v>
      </c>
      <c r="B403" s="1">
        <f t="shared" si="60"/>
        <v>14011208</v>
      </c>
      <c r="C403" s="1">
        <f t="shared" si="61"/>
        <v>140112</v>
      </c>
      <c r="D403" s="1">
        <v>8</v>
      </c>
      <c r="E403" s="1">
        <f>_xlfn.XLOOKUP(C403,[1]配置!$B$5:$B$1000,[1]配置!$N$5:$N$1000)</f>
        <v>2</v>
      </c>
      <c r="F403" s="1" t="str">
        <f>_xlfn.XLOOKUP(D403,消耗中转!$D$8:$D$33,消耗中转!$T$8:$T$33)</f>
        <v>[{"ItemId":70002,"Num":15}]</v>
      </c>
      <c r="G403" s="1" t="str" cm="1">
        <f t="array" ref="G403">IF(D403=0,"{}",_xlfn.XLOOKUP(D403,属性中转!$D$20:$D$44,_xlfn.XLOOKUP($E403,属性中转!$AG$18:$AX$18,属性中转!$AG$20:$AX$44)))</f>
        <v>{"HpRate":0.341,"AtkRate":0.1813,"PhysDefRate":0.1395,"MagicDefRate":0.124,"OnHealInc":0.1938}</v>
      </c>
      <c r="H403" s="1" t="s">
        <v>28</v>
      </c>
      <c r="I403" s="1">
        <f t="shared" si="55"/>
        <v>2</v>
      </c>
      <c r="J403" s="1">
        <f t="shared" si="54"/>
        <v>2</v>
      </c>
    </row>
    <row r="404" spans="1:10">
      <c r="A404" s="1">
        <f t="shared" si="59"/>
        <v>14011209</v>
      </c>
      <c r="B404" s="1">
        <f t="shared" si="60"/>
        <v>14011209</v>
      </c>
      <c r="C404" s="1">
        <f t="shared" si="61"/>
        <v>140112</v>
      </c>
      <c r="D404" s="1">
        <v>9</v>
      </c>
      <c r="E404" s="1">
        <f>_xlfn.XLOOKUP(C404,[1]配置!$B$5:$B$1000,[1]配置!$N$5:$N$1000)</f>
        <v>2</v>
      </c>
      <c r="F404" s="1" t="str">
        <f>_xlfn.XLOOKUP(D404,消耗中转!$D$8:$D$33,消耗中转!$T$8:$T$33)</f>
        <v>[{"ItemId":70002,"Num":20}]</v>
      </c>
      <c r="G404" s="1" t="str" cm="1">
        <f t="array" ref="G404">IF(D404=0,"{}",_xlfn.XLOOKUP(D404,属性中转!$D$20:$D$44,_xlfn.XLOOKUP($E404,属性中转!$AG$18:$AX$18,属性中转!$AG$20:$AX$44)))</f>
        <v>{"HpRate":0.374,"AtkRate":0.1989,"PhysDefRate":0.153,"MagicDefRate":0.136,"OnHealInc":0.1938}</v>
      </c>
      <c r="H404" s="1" t="s">
        <v>28</v>
      </c>
      <c r="I404" s="1">
        <f t="shared" si="55"/>
        <v>2</v>
      </c>
      <c r="J404" s="1">
        <f t="shared" si="54"/>
        <v>2</v>
      </c>
    </row>
    <row r="405" spans="1:10">
      <c r="A405" s="1">
        <f t="shared" si="59"/>
        <v>14011210</v>
      </c>
      <c r="B405" s="1">
        <f t="shared" si="60"/>
        <v>14011210</v>
      </c>
      <c r="C405" s="1">
        <f t="shared" si="61"/>
        <v>140112</v>
      </c>
      <c r="D405" s="1">
        <v>10</v>
      </c>
      <c r="E405" s="1">
        <f>_xlfn.XLOOKUP(C405,[1]配置!$B$5:$B$1000,[1]配置!$N$5:$N$1000)</f>
        <v>2</v>
      </c>
      <c r="F405" s="1" t="str">
        <f>_xlfn.XLOOKUP(D405,消耗中转!$D$8:$D$33,消耗中转!$T$8:$T$33)</f>
        <v>[{"ItemId":70002,"Num":25}]</v>
      </c>
      <c r="G405" s="1" t="str" cm="1">
        <f t="array" ref="G405">IF(D405=0,"{}",_xlfn.XLOOKUP(D405,属性中转!$D$20:$D$44,_xlfn.XLOOKUP($E405,属性中转!$AG$18:$AX$18,属性中转!$AG$20:$AX$44)))</f>
        <v>{"HpRate":0.407,"AtkRate":0.2164,"PhysDefRate":0.1665,"MagicDefRate":0.148,"OnHealInc":0.1938}</v>
      </c>
      <c r="H405" s="1" t="s">
        <v>28</v>
      </c>
      <c r="I405" s="1">
        <f t="shared" si="55"/>
        <v>3</v>
      </c>
      <c r="J405" s="1">
        <f t="shared" si="54"/>
        <v>3</v>
      </c>
    </row>
    <row r="406" spans="1:10">
      <c r="A406" s="1">
        <f t="shared" si="59"/>
        <v>14011211</v>
      </c>
      <c r="B406" s="1">
        <f t="shared" si="60"/>
        <v>14011211</v>
      </c>
      <c r="C406" s="1">
        <f t="shared" si="61"/>
        <v>140112</v>
      </c>
      <c r="D406" s="1">
        <v>11</v>
      </c>
      <c r="E406" s="1">
        <f>_xlfn.XLOOKUP(C406,[1]配置!$B$5:$B$1000,[1]配置!$N$5:$N$1000)</f>
        <v>2</v>
      </c>
      <c r="F406" s="1" t="str">
        <f>_xlfn.XLOOKUP(D406,消耗中转!$D$8:$D$33,消耗中转!$T$8:$T$33)</f>
        <v>[{"ItemId":70002,"Num":30}]</v>
      </c>
      <c r="G406" s="1" t="str" cm="1">
        <f t="array" ref="G406">IF(D406=0,"{}",_xlfn.XLOOKUP(D406,属性中转!$D$20:$D$44,_xlfn.XLOOKUP($E406,属性中转!$AG$18:$AX$18,属性中转!$AG$20:$AX$44)))</f>
        <v>{"HpRate":0.44,"AtkRate":0.234,"PhysDefRate":0.18,"MagicDefRate":0.16,"OnHealInc":0.1938}</v>
      </c>
      <c r="H406" s="1" t="s">
        <v>28</v>
      </c>
      <c r="I406" s="1">
        <f t="shared" si="55"/>
        <v>3</v>
      </c>
      <c r="J406" s="1">
        <f t="shared" si="54"/>
        <v>3</v>
      </c>
    </row>
    <row r="407" spans="1:10">
      <c r="A407" s="1">
        <f t="shared" si="59"/>
        <v>14011212</v>
      </c>
      <c r="B407" s="1">
        <f t="shared" si="60"/>
        <v>14011212</v>
      </c>
      <c r="C407" s="1">
        <f t="shared" si="61"/>
        <v>140112</v>
      </c>
      <c r="D407" s="1">
        <v>12</v>
      </c>
      <c r="E407" s="1">
        <f>_xlfn.XLOOKUP(C407,[1]配置!$B$5:$B$1000,[1]配置!$N$5:$N$1000)</f>
        <v>2</v>
      </c>
      <c r="F407" s="1" t="str">
        <f>_xlfn.XLOOKUP(D407,消耗中转!$D$8:$D$33,消耗中转!$T$8:$T$33)</f>
        <v>[{"ItemId":70002,"Num":35}]</v>
      </c>
      <c r="G407" s="1" t="str" cm="1">
        <f t="array" ref="G407">IF(D407=0,"{}",_xlfn.XLOOKUP(D407,属性中转!$D$20:$D$44,_xlfn.XLOOKUP($E407,属性中转!$AG$18:$AX$18,属性中转!$AG$20:$AX$44)))</f>
        <v>{"HpRate":0.473,"AtkRate":0.2515,"PhysDefRate":0.1935,"MagicDefRate":0.172,"OnHealInc":0.1938}</v>
      </c>
      <c r="H407" s="1" t="s">
        <v>28</v>
      </c>
      <c r="I407" s="1">
        <f t="shared" si="55"/>
        <v>3</v>
      </c>
      <c r="J407" s="1">
        <f t="shared" si="54"/>
        <v>3</v>
      </c>
    </row>
    <row r="408" spans="1:10">
      <c r="A408" s="1">
        <f t="shared" si="59"/>
        <v>14011213</v>
      </c>
      <c r="B408" s="1">
        <f t="shared" si="60"/>
        <v>14011213</v>
      </c>
      <c r="C408" s="1">
        <f t="shared" si="61"/>
        <v>140112</v>
      </c>
      <c r="D408" s="1">
        <v>13</v>
      </c>
      <c r="E408" s="1">
        <f>_xlfn.XLOOKUP(C408,[1]配置!$B$5:$B$1000,[1]配置!$N$5:$N$1000)</f>
        <v>2</v>
      </c>
      <c r="F408" s="1" t="str">
        <f>_xlfn.XLOOKUP(D408,消耗中转!$D$8:$D$33,消耗中转!$T$8:$T$33)</f>
        <v>[{"ItemId":70002,"Num":40}]</v>
      </c>
      <c r="G408" s="1" t="str" cm="1">
        <f t="array" ref="G408">IF(D408=0,"{}",_xlfn.XLOOKUP(D408,属性中转!$D$20:$D$44,_xlfn.XLOOKUP($E408,属性中转!$AG$18:$AX$18,属性中转!$AG$20:$AX$44)))</f>
        <v>{"HpRate":0.506,"AtkRate":0.2691,"PhysDefRate":0.207,"MagicDefRate":0.184,"OnHealInc":0.1938}</v>
      </c>
      <c r="H408" s="1" t="s">
        <v>28</v>
      </c>
      <c r="I408" s="1">
        <f t="shared" si="55"/>
        <v>3</v>
      </c>
      <c r="J408" s="1">
        <f t="shared" si="54"/>
        <v>3</v>
      </c>
    </row>
    <row r="409" spans="1:10">
      <c r="A409" s="1">
        <f t="shared" si="59"/>
        <v>14011214</v>
      </c>
      <c r="B409" s="1">
        <f t="shared" si="60"/>
        <v>14011214</v>
      </c>
      <c r="C409" s="1">
        <f t="shared" si="61"/>
        <v>140112</v>
      </c>
      <c r="D409" s="1">
        <v>14</v>
      </c>
      <c r="E409" s="1">
        <f>_xlfn.XLOOKUP(C409,[1]配置!$B$5:$B$1000,[1]配置!$N$5:$N$1000)</f>
        <v>2</v>
      </c>
      <c r="F409" s="1" t="str">
        <f>_xlfn.XLOOKUP(D409,消耗中转!$D$8:$D$33,消耗中转!$T$8:$T$33)</f>
        <v>[{"ItemId":70002,"Num":45}]</v>
      </c>
      <c r="G409" s="1" t="str" cm="1">
        <f t="array" ref="G409">IF(D409=0,"{}",_xlfn.XLOOKUP(D409,属性中转!$D$20:$D$44,_xlfn.XLOOKUP($E409,属性中转!$AG$18:$AX$18,属性中转!$AG$20:$AX$44)))</f>
        <v>{"HpRate":0.539,"AtkRate":0.2866,"PhysDefRate":0.2205,"MagicDefRate":0.196,"OnHealInc":0.1938}</v>
      </c>
      <c r="H409" s="1" t="s">
        <v>28</v>
      </c>
      <c r="I409" s="1">
        <f t="shared" si="55"/>
        <v>3</v>
      </c>
      <c r="J409" s="1">
        <f t="shared" si="54"/>
        <v>3</v>
      </c>
    </row>
    <row r="410" spans="1:10">
      <c r="A410" s="1">
        <f t="shared" si="59"/>
        <v>14011215</v>
      </c>
      <c r="B410" s="1">
        <f t="shared" si="60"/>
        <v>14011215</v>
      </c>
      <c r="C410" s="1">
        <f t="shared" si="61"/>
        <v>140112</v>
      </c>
      <c r="D410" s="1">
        <v>15</v>
      </c>
      <c r="E410" s="1">
        <f>_xlfn.XLOOKUP(C410,[1]配置!$B$5:$B$1000,[1]配置!$N$5:$N$1000)</f>
        <v>2</v>
      </c>
      <c r="F410" s="1" t="str">
        <f>_xlfn.XLOOKUP(D410,消耗中转!$D$8:$D$33,消耗中转!$T$8:$T$33)</f>
        <v>[{"ItemId":70002,"Num":50}]</v>
      </c>
      <c r="G410" s="1" t="str" cm="1">
        <f t="array" ref="G410">IF(D410=0,"{}",_xlfn.XLOOKUP(D410,属性中转!$D$20:$D$44,_xlfn.XLOOKUP($E410,属性中转!$AG$18:$AX$18,属性中转!$AG$20:$AX$44)))</f>
        <v>{"HpRate":0.572,"AtkRate":0.3042,"PhysDefRate":0.234,"MagicDefRate":0.208,"OnHealInc":0.1938}</v>
      </c>
      <c r="H410" s="1" t="s">
        <v>28</v>
      </c>
      <c r="I410" s="1">
        <f t="shared" si="55"/>
        <v>4</v>
      </c>
      <c r="J410" s="1">
        <f t="shared" si="54"/>
        <v>4</v>
      </c>
    </row>
    <row r="411" spans="1:10">
      <c r="A411" s="1">
        <f t="shared" si="59"/>
        <v>14011216</v>
      </c>
      <c r="B411" s="1">
        <f t="shared" si="60"/>
        <v>14011216</v>
      </c>
      <c r="C411" s="1">
        <f t="shared" si="61"/>
        <v>140112</v>
      </c>
      <c r="D411" s="1">
        <v>16</v>
      </c>
      <c r="E411" s="1">
        <f>_xlfn.XLOOKUP(C411,[1]配置!$B$5:$B$1000,[1]配置!$N$5:$N$1000)</f>
        <v>2</v>
      </c>
      <c r="F411" s="1" t="str">
        <f>_xlfn.XLOOKUP(D411,消耗中转!$D$8:$D$33,消耗中转!$T$8:$T$33)</f>
        <v>[{"ItemId":70003,"Num":25}]</v>
      </c>
      <c r="G411" s="1" t="str" cm="1">
        <f t="array" ref="G411">IF(D411=0,"{}",_xlfn.XLOOKUP(D411,属性中转!$D$20:$D$44,_xlfn.XLOOKUP($E411,属性中转!$AG$18:$AX$18,属性中转!$AG$20:$AX$44)))</f>
        <v>{"HpRate":0.605,"AtkRate":0.3217,"PhysDefRate":0.2475,"MagicDefRate":0.22,"OnHealInc":0.2142}</v>
      </c>
      <c r="H411" s="1" t="s">
        <v>28</v>
      </c>
      <c r="I411" s="1">
        <f t="shared" si="55"/>
        <v>4</v>
      </c>
      <c r="J411" s="1">
        <f t="shared" si="54"/>
        <v>4</v>
      </c>
    </row>
    <row r="412" spans="1:10">
      <c r="A412" s="1">
        <f t="shared" si="59"/>
        <v>14011217</v>
      </c>
      <c r="B412" s="1">
        <f t="shared" si="60"/>
        <v>14011217</v>
      </c>
      <c r="C412" s="1">
        <f t="shared" si="61"/>
        <v>140112</v>
      </c>
      <c r="D412" s="1">
        <v>17</v>
      </c>
      <c r="E412" s="1">
        <f>_xlfn.XLOOKUP(C412,[1]配置!$B$5:$B$1000,[1]配置!$N$5:$N$1000)</f>
        <v>2</v>
      </c>
      <c r="F412" s="1" t="str">
        <f>_xlfn.XLOOKUP(D412,消耗中转!$D$8:$D$33,消耗中转!$T$8:$T$33)</f>
        <v>[{"ItemId":70003,"Num":25}]</v>
      </c>
      <c r="G412" s="1" t="str" cm="1">
        <f t="array" ref="G412">IF(D412=0,"{}",_xlfn.XLOOKUP(D412,属性中转!$D$20:$D$44,_xlfn.XLOOKUP($E412,属性中转!$AG$18:$AX$18,属性中转!$AG$20:$AX$44)))</f>
        <v>{"HpRate":0.638,"AtkRate":0.3393,"PhysDefRate":0.261,"MagicDefRate":0.232,"OnHealInc":0.2346}</v>
      </c>
      <c r="H412" s="1" t="s">
        <v>28</v>
      </c>
      <c r="I412" s="1">
        <f t="shared" si="55"/>
        <v>4</v>
      </c>
      <c r="J412" s="1">
        <f t="shared" si="54"/>
        <v>4</v>
      </c>
    </row>
    <row r="413" spans="1:10">
      <c r="A413" s="1">
        <f t="shared" si="59"/>
        <v>14011218</v>
      </c>
      <c r="B413" s="1">
        <f t="shared" si="60"/>
        <v>14011218</v>
      </c>
      <c r="C413" s="1">
        <f t="shared" si="61"/>
        <v>140112</v>
      </c>
      <c r="D413" s="1">
        <v>18</v>
      </c>
      <c r="E413" s="1">
        <f>_xlfn.XLOOKUP(C413,[1]配置!$B$5:$B$1000,[1]配置!$N$5:$N$1000)</f>
        <v>2</v>
      </c>
      <c r="F413" s="1" t="str">
        <f>_xlfn.XLOOKUP(D413,消耗中转!$D$8:$D$33,消耗中转!$T$8:$T$33)</f>
        <v>[{"ItemId":70003,"Num":25}]</v>
      </c>
      <c r="G413" s="1" t="str" cm="1">
        <f t="array" ref="G413">IF(D413=0,"{}",_xlfn.XLOOKUP(D413,属性中转!$D$20:$D$44,_xlfn.XLOOKUP($E413,属性中转!$AG$18:$AX$18,属性中转!$AG$20:$AX$44)))</f>
        <v>{"HpRate":0.671,"AtkRate":0.3568,"PhysDefRate":0.2745,"MagicDefRate":0.244,"OnHealInc":0.255}</v>
      </c>
      <c r="H413" s="1" t="s">
        <v>28</v>
      </c>
      <c r="I413" s="1">
        <f t="shared" si="55"/>
        <v>4</v>
      </c>
      <c r="J413" s="1">
        <f t="shared" si="54"/>
        <v>4</v>
      </c>
    </row>
    <row r="414" spans="1:10">
      <c r="A414" s="1">
        <f t="shared" si="59"/>
        <v>14011219</v>
      </c>
      <c r="B414" s="1">
        <f t="shared" si="60"/>
        <v>14011219</v>
      </c>
      <c r="C414" s="1">
        <f t="shared" si="61"/>
        <v>140112</v>
      </c>
      <c r="D414" s="1">
        <v>19</v>
      </c>
      <c r="E414" s="1">
        <f>_xlfn.XLOOKUP(C414,[1]配置!$B$5:$B$1000,[1]配置!$N$5:$N$1000)</f>
        <v>2</v>
      </c>
      <c r="F414" s="1" t="str">
        <f>_xlfn.XLOOKUP(D414,消耗中转!$D$8:$D$33,消耗中转!$T$8:$T$33)</f>
        <v>[{"ItemId":70003,"Num":25}]</v>
      </c>
      <c r="G414" s="1" t="str" cm="1">
        <f t="array" ref="G414">IF(D414=0,"{}",_xlfn.XLOOKUP(D414,属性中转!$D$20:$D$44,_xlfn.XLOOKUP($E414,属性中转!$AG$18:$AX$18,属性中转!$AG$20:$AX$44)))</f>
        <v>{"HpRate":0.704,"AtkRate":0.3744,"PhysDefRate":0.288,"MagicDefRate":0.256,"OnHealInc":0.2754}</v>
      </c>
      <c r="H414" s="1" t="s">
        <v>28</v>
      </c>
      <c r="I414" s="1">
        <f t="shared" si="55"/>
        <v>4</v>
      </c>
      <c r="J414" s="1">
        <f t="shared" si="54"/>
        <v>4</v>
      </c>
    </row>
    <row r="415" spans="1:10">
      <c r="A415" s="1">
        <f t="shared" si="59"/>
        <v>14011220</v>
      </c>
      <c r="B415" s="1">
        <f t="shared" si="60"/>
        <v>14011220</v>
      </c>
      <c r="C415" s="1">
        <f t="shared" si="61"/>
        <v>140112</v>
      </c>
      <c r="D415" s="1">
        <v>20</v>
      </c>
      <c r="E415" s="1">
        <f>_xlfn.XLOOKUP(C415,[1]配置!$B$5:$B$1000,[1]配置!$N$5:$N$1000)</f>
        <v>2</v>
      </c>
      <c r="F415" s="1" t="str">
        <f>_xlfn.XLOOKUP(D415,消耗中转!$D$8:$D$33,消耗中转!$T$8:$T$33)</f>
        <v>[{"ItemId":70003,"Num":25}]</v>
      </c>
      <c r="G415" s="1" t="str" cm="1">
        <f t="array" ref="G415">IF(D415=0,"{}",_xlfn.XLOOKUP(D415,属性中转!$D$20:$D$44,_xlfn.XLOOKUP($E415,属性中转!$AG$18:$AX$18,属性中转!$AG$20:$AX$44)))</f>
        <v>{"HpRate":0.737,"AtkRate":0.3919,"PhysDefRate":0.3015,"MagicDefRate":0.268,"OnHealInc":0.2958}</v>
      </c>
      <c r="H415" s="1" t="s">
        <v>28</v>
      </c>
      <c r="I415" s="1">
        <f t="shared" si="55"/>
        <v>4</v>
      </c>
      <c r="J415" s="1">
        <f t="shared" ref="J415:J478" si="62">J389</f>
        <v>4</v>
      </c>
    </row>
    <row r="416" spans="1:10">
      <c r="A416" s="1">
        <f t="shared" si="59"/>
        <v>14011221</v>
      </c>
      <c r="B416" s="1">
        <f t="shared" si="60"/>
        <v>14011221</v>
      </c>
      <c r="C416" s="1">
        <f t="shared" si="61"/>
        <v>140112</v>
      </c>
      <c r="D416" s="1">
        <v>21</v>
      </c>
      <c r="E416" s="1">
        <f>_xlfn.XLOOKUP(C416,[1]配置!$B$5:$B$1000,[1]配置!$N$5:$N$1000)</f>
        <v>2</v>
      </c>
      <c r="F416" s="1" t="str">
        <f>_xlfn.XLOOKUP(D416,消耗中转!$D$8:$D$33,消耗中转!$T$8:$T$33)</f>
        <v>[{"ItemId":70003,"Num":50}]</v>
      </c>
      <c r="G416" s="1" t="str" cm="1">
        <f t="array" ref="G416">IF(D416=0,"{}",_xlfn.XLOOKUP(D416,属性中转!$D$20:$D$44,_xlfn.XLOOKUP($E416,属性中转!$AG$18:$AX$18,属性中转!$AG$20:$AX$44)))</f>
        <v>{"HpRate":0.77,"AtkRate":0.4095,"PhysDefRate":0.315,"MagicDefRate":0.28,"OnHealInc":0.3162}</v>
      </c>
      <c r="H416" s="1" t="s">
        <v>28</v>
      </c>
      <c r="I416" s="1">
        <f t="shared" ref="I416:I479" si="63">I390</f>
        <v>4</v>
      </c>
      <c r="J416" s="1">
        <f t="shared" si="62"/>
        <v>4</v>
      </c>
    </row>
    <row r="417" spans="1:10">
      <c r="A417" s="1">
        <f t="shared" si="59"/>
        <v>14011222</v>
      </c>
      <c r="B417" s="1">
        <f t="shared" si="60"/>
        <v>14011222</v>
      </c>
      <c r="C417" s="1">
        <f t="shared" si="61"/>
        <v>140112</v>
      </c>
      <c r="D417" s="1">
        <v>22</v>
      </c>
      <c r="E417" s="1">
        <f>_xlfn.XLOOKUP(C417,[1]配置!$B$5:$B$1000,[1]配置!$N$5:$N$1000)</f>
        <v>2</v>
      </c>
      <c r="F417" s="1" t="str">
        <f>_xlfn.XLOOKUP(D417,消耗中转!$D$8:$D$33,消耗中转!$T$8:$T$33)</f>
        <v>[{"ItemId":70003,"Num":75}]</v>
      </c>
      <c r="G417" s="1" t="str" cm="1">
        <f t="array" ref="G417">IF(D417=0,"{}",_xlfn.XLOOKUP(D417,属性中转!$D$20:$D$44,_xlfn.XLOOKUP($E417,属性中转!$AG$18:$AX$18,属性中转!$AG$20:$AX$44)))</f>
        <v>{"HpRate":0.803,"AtkRate":0.427,"PhysDefRate":0.3285,"MagicDefRate":0.292,"OnHealInc":0.3366}</v>
      </c>
      <c r="H417" s="1" t="s">
        <v>28</v>
      </c>
      <c r="I417" s="1">
        <f t="shared" si="63"/>
        <v>4</v>
      </c>
      <c r="J417" s="1">
        <f t="shared" si="62"/>
        <v>4</v>
      </c>
    </row>
    <row r="418" spans="1:10">
      <c r="A418" s="1">
        <f t="shared" si="59"/>
        <v>14011223</v>
      </c>
      <c r="B418" s="1">
        <f t="shared" si="60"/>
        <v>14011223</v>
      </c>
      <c r="C418" s="1">
        <f t="shared" si="61"/>
        <v>140112</v>
      </c>
      <c r="D418" s="1">
        <v>23</v>
      </c>
      <c r="E418" s="1">
        <f>_xlfn.XLOOKUP(C418,[1]配置!$B$5:$B$1000,[1]配置!$N$5:$N$1000)</f>
        <v>2</v>
      </c>
      <c r="F418" s="1" t="str">
        <f>_xlfn.XLOOKUP(D418,消耗中转!$D$8:$D$33,消耗中转!$T$8:$T$33)</f>
        <v>[{"ItemId":70003,"Num":100}]</v>
      </c>
      <c r="G418" s="1" t="str" cm="1">
        <f t="array" ref="G418">IF(D418=0,"{}",_xlfn.XLOOKUP(D418,属性中转!$D$20:$D$44,_xlfn.XLOOKUP($E418,属性中转!$AG$18:$AX$18,属性中转!$AG$20:$AX$44)))</f>
        <v>{"HpRate":0.836,"AtkRate":0.4446,"PhysDefRate":0.342,"MagicDefRate":0.304,"OnHealInc":0.357}</v>
      </c>
      <c r="H418" s="1" t="s">
        <v>28</v>
      </c>
      <c r="I418" s="1">
        <f t="shared" si="63"/>
        <v>4</v>
      </c>
      <c r="J418" s="1">
        <f t="shared" si="62"/>
        <v>4</v>
      </c>
    </row>
    <row r="419" spans="1:10">
      <c r="A419" s="1">
        <f t="shared" si="59"/>
        <v>14011224</v>
      </c>
      <c r="B419" s="1">
        <f t="shared" si="60"/>
        <v>14011224</v>
      </c>
      <c r="C419" s="1">
        <f t="shared" si="61"/>
        <v>140112</v>
      </c>
      <c r="D419" s="1">
        <v>24</v>
      </c>
      <c r="E419" s="1">
        <f>_xlfn.XLOOKUP(C419,[1]配置!$B$5:$B$1000,[1]配置!$N$5:$N$1000)</f>
        <v>2</v>
      </c>
      <c r="F419" s="1" t="str">
        <f>_xlfn.XLOOKUP(D419,消耗中转!$D$8:$D$33,消耗中转!$T$8:$T$33)</f>
        <v>[{"ItemId":70003,"Num":125}]</v>
      </c>
      <c r="G419" s="1" t="str" cm="1">
        <f t="array" ref="G419">IF(D419=0,"{}",_xlfn.XLOOKUP(D419,属性中转!$D$20:$D$44,_xlfn.XLOOKUP($E419,属性中转!$AG$18:$AX$18,属性中转!$AG$20:$AX$44)))</f>
        <v>{"HpRate":0.869,"AtkRate":0.4621,"PhysDefRate":0.3555,"MagicDefRate":0.316,"OnHealInc":0.3774}</v>
      </c>
      <c r="H419" s="1" t="s">
        <v>28</v>
      </c>
      <c r="I419" s="1">
        <f t="shared" si="63"/>
        <v>4</v>
      </c>
      <c r="J419" s="1">
        <f t="shared" si="62"/>
        <v>4</v>
      </c>
    </row>
    <row r="420" spans="1:10">
      <c r="A420" s="1">
        <f t="shared" si="59"/>
        <v>14011225</v>
      </c>
      <c r="B420" s="1">
        <f t="shared" si="60"/>
        <v>14011225</v>
      </c>
      <c r="C420" s="1">
        <f t="shared" si="61"/>
        <v>140112</v>
      </c>
      <c r="D420" s="1">
        <v>25</v>
      </c>
      <c r="E420" s="1">
        <f>_xlfn.XLOOKUP(C420,[1]配置!$B$5:$B$1000,[1]配置!$N$5:$N$1000)</f>
        <v>2</v>
      </c>
      <c r="F420" s="1" t="str">
        <f>_xlfn.XLOOKUP(D420,消耗中转!$D$8:$D$33,消耗中转!$T$8:$T$33)</f>
        <v>[{"ItemId":70003,"Num":150}]</v>
      </c>
      <c r="G420" s="1" t="str" cm="1">
        <f t="array" ref="G420">IF(D420=0,"{}",_xlfn.XLOOKUP(D420,属性中转!$D$20:$D$44,_xlfn.XLOOKUP($E420,属性中转!$AG$18:$AX$18,属性中转!$AG$20:$AX$44)))</f>
        <v>{"HpRate":0.902,"AtkRate":0.4797,"PhysDefRate":0.369,"MagicDefRate":0.328,"OnHealInc":0.3978}</v>
      </c>
      <c r="H420" s="1" t="s">
        <v>28</v>
      </c>
      <c r="I420" s="1">
        <f t="shared" si="63"/>
        <v>4</v>
      </c>
      <c r="J420" s="1">
        <f t="shared" si="62"/>
        <v>4</v>
      </c>
    </row>
    <row r="421" spans="1:10">
      <c r="A421" s="1">
        <f t="shared" si="59"/>
        <v>14011300</v>
      </c>
      <c r="B421" s="1">
        <f t="shared" si="60"/>
        <v>14011300</v>
      </c>
      <c r="C421" s="1">
        <f>C395+1</f>
        <v>140113</v>
      </c>
      <c r="D421" s="1">
        <v>0</v>
      </c>
      <c r="E421" s="1">
        <f>_xlfn.XLOOKUP(C421,[1]配置!$B$5:$B$1000,[1]配置!$N$5:$N$1000)</f>
        <v>1</v>
      </c>
      <c r="F421" s="1" t="str">
        <f>_xlfn.XLOOKUP(D421,消耗中转!$D$8:$D$33,消耗中转!$T$8:$T$33)</f>
        <v>[]</v>
      </c>
      <c r="G421" s="1" t="str" cm="1">
        <f t="array" ref="G421">IF(D421=0,"{}",_xlfn.XLOOKUP(D421,属性中转!$D$20:$D$44,_xlfn.XLOOKUP($E421,属性中转!$AG$18:$AX$18,属性中转!$AG$20:$AX$44)))</f>
        <v>{}</v>
      </c>
      <c r="H421" s="1" t="s">
        <v>28</v>
      </c>
      <c r="I421" s="1">
        <f t="shared" si="63"/>
        <v>0</v>
      </c>
      <c r="J421" s="1">
        <f t="shared" si="62"/>
        <v>0</v>
      </c>
    </row>
    <row r="422" spans="1:10">
      <c r="A422" s="1">
        <f t="shared" ref="A422:A447" si="64">B422</f>
        <v>14011301</v>
      </c>
      <c r="B422" s="1">
        <f t="shared" ref="B422:B447" si="65">C422*100+D422</f>
        <v>14011301</v>
      </c>
      <c r="C422" s="1">
        <f>C421</f>
        <v>140113</v>
      </c>
      <c r="D422" s="1">
        <v>1</v>
      </c>
      <c r="E422" s="1">
        <f>_xlfn.XLOOKUP(C422,[1]配置!$B$5:$B$1000,[1]配置!$N$5:$N$1000)</f>
        <v>1</v>
      </c>
      <c r="F422" s="1" t="str">
        <f>_xlfn.XLOOKUP(D422,消耗中转!$D$8:$D$33,消耗中转!$T$8:$T$33)</f>
        <v>[{"ItemId":70001,"Num":10}]</v>
      </c>
      <c r="G422" s="1" t="str" cm="1">
        <f t="array" ref="G422">IF(D422=0,"{}",_xlfn.XLOOKUP(D422,属性中转!$D$20:$D$44,_xlfn.XLOOKUP($E422,属性中转!$AG$18:$AX$18,属性中转!$AG$20:$AX$44)))</f>
        <v>{"HpRate":0.0625,"AtkRate":0.072,"AtkSpeed":0.03,"Cri":0.0256,"DefBreak":0.0352}</v>
      </c>
      <c r="H422" s="1" t="s">
        <v>28</v>
      </c>
      <c r="I422" s="1">
        <f t="shared" si="63"/>
        <v>1</v>
      </c>
      <c r="J422" s="1">
        <f t="shared" si="62"/>
        <v>1</v>
      </c>
    </row>
    <row r="423" spans="1:10">
      <c r="A423" s="1">
        <f t="shared" si="64"/>
        <v>14011302</v>
      </c>
      <c r="B423" s="1">
        <f t="shared" si="65"/>
        <v>14011302</v>
      </c>
      <c r="C423" s="1">
        <f t="shared" ref="C423:C446" si="66">C422</f>
        <v>140113</v>
      </c>
      <c r="D423" s="1">
        <v>2</v>
      </c>
      <c r="E423" s="1">
        <f>_xlfn.XLOOKUP(C423,[1]配置!$B$5:$B$1000,[1]配置!$N$5:$N$1000)</f>
        <v>1</v>
      </c>
      <c r="F423" s="1" t="str">
        <f>_xlfn.XLOOKUP(D423,消耗中转!$D$8:$D$33,消耗中转!$T$8:$T$33)</f>
        <v>[{"ItemId":70001,"Num":20}]</v>
      </c>
      <c r="G423" s="1" t="str" cm="1">
        <f t="array" ref="G423">IF(D423=0,"{}",_xlfn.XLOOKUP(D423,属性中转!$D$20:$D$44,_xlfn.XLOOKUP($E423,属性中转!$AG$18:$AX$18,属性中转!$AG$20:$AX$44)))</f>
        <v>{"HpRate":0.0812,"AtkRate":0.0936,"AtkSpeed":0.042,"Cri":0.0359,"DefBreak":0.0493}</v>
      </c>
      <c r="H423" s="1" t="s">
        <v>28</v>
      </c>
      <c r="I423" s="1">
        <f t="shared" si="63"/>
        <v>1</v>
      </c>
      <c r="J423" s="1">
        <f t="shared" si="62"/>
        <v>1</v>
      </c>
    </row>
    <row r="424" spans="1:10">
      <c r="A424" s="1">
        <f t="shared" si="64"/>
        <v>14011303</v>
      </c>
      <c r="B424" s="1">
        <f t="shared" si="65"/>
        <v>14011303</v>
      </c>
      <c r="C424" s="1">
        <f t="shared" si="66"/>
        <v>140113</v>
      </c>
      <c r="D424" s="1">
        <v>3</v>
      </c>
      <c r="E424" s="1">
        <f>_xlfn.XLOOKUP(C424,[1]配置!$B$5:$B$1000,[1]配置!$N$5:$N$1000)</f>
        <v>1</v>
      </c>
      <c r="F424" s="1" t="str">
        <f>_xlfn.XLOOKUP(D424,消耗中转!$D$8:$D$33,消耗中转!$T$8:$T$33)</f>
        <v>[{"ItemId":70001,"Num":30}]</v>
      </c>
      <c r="G424" s="1" t="str" cm="1">
        <f t="array" ref="G424">IF(D424=0,"{}",_xlfn.XLOOKUP(D424,属性中转!$D$20:$D$44,_xlfn.XLOOKUP($E424,属性中转!$AG$18:$AX$18,属性中转!$AG$20:$AX$44)))</f>
        <v>{"HpRate":0.1,"AtkRate":0.1152,"AtkSpeed":0.054,"Cri":0.0462,"DefBreak":0.0635}</v>
      </c>
      <c r="H424" s="1" t="s">
        <v>28</v>
      </c>
      <c r="I424" s="1">
        <f t="shared" si="63"/>
        <v>1</v>
      </c>
      <c r="J424" s="1">
        <f t="shared" si="62"/>
        <v>1</v>
      </c>
    </row>
    <row r="425" spans="1:10">
      <c r="A425" s="1">
        <f t="shared" si="64"/>
        <v>14011304</v>
      </c>
      <c r="B425" s="1">
        <f t="shared" si="65"/>
        <v>14011304</v>
      </c>
      <c r="C425" s="1">
        <f t="shared" si="66"/>
        <v>140113</v>
      </c>
      <c r="D425" s="1">
        <v>4</v>
      </c>
      <c r="E425" s="1">
        <f>_xlfn.XLOOKUP(C425,[1]配置!$B$5:$B$1000,[1]配置!$N$5:$N$1000)</f>
        <v>1</v>
      </c>
      <c r="F425" s="1" t="str">
        <f>_xlfn.XLOOKUP(D425,消耗中转!$D$8:$D$33,消耗中转!$T$8:$T$33)</f>
        <v>[{"ItemId":70001,"Num":40}]</v>
      </c>
      <c r="G425" s="1" t="str" cm="1">
        <f t="array" ref="G425">IF(D425=0,"{}",_xlfn.XLOOKUP(D425,属性中转!$D$20:$D$44,_xlfn.XLOOKUP($E425,属性中转!$AG$18:$AX$18,属性中转!$AG$20:$AX$44)))</f>
        <v>{"HpRate":0.1187,"AtkRate":0.1368,"AtkSpeed":0.066,"Cri":0.0564,"DefBreak":0.0776}</v>
      </c>
      <c r="H425" s="1" t="s">
        <v>28</v>
      </c>
      <c r="I425" s="1">
        <f t="shared" si="63"/>
        <v>1</v>
      </c>
      <c r="J425" s="1">
        <f t="shared" si="62"/>
        <v>1</v>
      </c>
    </row>
    <row r="426" spans="1:10">
      <c r="A426" s="1">
        <f t="shared" si="64"/>
        <v>14011305</v>
      </c>
      <c r="B426" s="1">
        <f t="shared" si="65"/>
        <v>14011305</v>
      </c>
      <c r="C426" s="1">
        <f t="shared" si="66"/>
        <v>140113</v>
      </c>
      <c r="D426" s="1">
        <v>5</v>
      </c>
      <c r="E426" s="1">
        <f>_xlfn.XLOOKUP(C426,[1]配置!$B$5:$B$1000,[1]配置!$N$5:$N$1000)</f>
        <v>1</v>
      </c>
      <c r="F426" s="1" t="str">
        <f>_xlfn.XLOOKUP(D426,消耗中转!$D$8:$D$33,消耗中转!$T$8:$T$33)</f>
        <v>[{"ItemId":70001,"Num":50}]</v>
      </c>
      <c r="G426" s="1" t="str" cm="1">
        <f t="array" ref="G426">IF(D426=0,"{}",_xlfn.XLOOKUP(D426,属性中转!$D$20:$D$44,_xlfn.XLOOKUP($E426,属性中转!$AG$18:$AX$18,属性中转!$AG$20:$AX$44)))</f>
        <v>{"HpRate":0.1375,"AtkRate":0.1584,"AtkSpeed":0.078,"Cri":0.0667,"DefBreak":0.0917}</v>
      </c>
      <c r="H426" s="1" t="s">
        <v>28</v>
      </c>
      <c r="I426" s="1">
        <f t="shared" si="63"/>
        <v>2</v>
      </c>
      <c r="J426" s="1">
        <f t="shared" si="62"/>
        <v>2</v>
      </c>
    </row>
    <row r="427" spans="1:10">
      <c r="A427" s="1">
        <f t="shared" si="64"/>
        <v>14011306</v>
      </c>
      <c r="B427" s="1">
        <f t="shared" si="65"/>
        <v>14011306</v>
      </c>
      <c r="C427" s="1">
        <f t="shared" si="66"/>
        <v>140113</v>
      </c>
      <c r="D427" s="1">
        <v>6</v>
      </c>
      <c r="E427" s="1">
        <f>_xlfn.XLOOKUP(C427,[1]配置!$B$5:$B$1000,[1]配置!$N$5:$N$1000)</f>
        <v>1</v>
      </c>
      <c r="F427" s="1" t="str">
        <f>_xlfn.XLOOKUP(D427,消耗中转!$D$8:$D$33,消耗中转!$T$8:$T$33)</f>
        <v>[{"ItemId":70002,"Num":5}]</v>
      </c>
      <c r="G427" s="1" t="str" cm="1">
        <f t="array" ref="G427">IF(D427=0,"{}",_xlfn.XLOOKUP(D427,属性中转!$D$20:$D$44,_xlfn.XLOOKUP($E427,属性中转!$AG$18:$AX$18,属性中转!$AG$20:$AX$44)))</f>
        <v>{"HpRate":0.1562,"AtkRate":0.18,"AtkSpeed":0.09,"Cri":0.077,"DefBreak":0.1058}</v>
      </c>
      <c r="H427" s="1" t="s">
        <v>28</v>
      </c>
      <c r="I427" s="1">
        <f t="shared" si="63"/>
        <v>2</v>
      </c>
      <c r="J427" s="1">
        <f t="shared" si="62"/>
        <v>2</v>
      </c>
    </row>
    <row r="428" spans="1:10">
      <c r="A428" s="1">
        <f t="shared" si="64"/>
        <v>14011307</v>
      </c>
      <c r="B428" s="1">
        <f t="shared" si="65"/>
        <v>14011307</v>
      </c>
      <c r="C428" s="1">
        <f t="shared" si="66"/>
        <v>140113</v>
      </c>
      <c r="D428" s="1">
        <v>7</v>
      </c>
      <c r="E428" s="1">
        <f>_xlfn.XLOOKUP(C428,[1]配置!$B$5:$B$1000,[1]配置!$N$5:$N$1000)</f>
        <v>1</v>
      </c>
      <c r="F428" s="1" t="str">
        <f>_xlfn.XLOOKUP(D428,消耗中转!$D$8:$D$33,消耗中转!$T$8:$T$33)</f>
        <v>[{"ItemId":70002,"Num":10}]</v>
      </c>
      <c r="G428" s="1" t="str" cm="1">
        <f t="array" ref="G428">IF(D428=0,"{}",_xlfn.XLOOKUP(D428,属性中转!$D$20:$D$44,_xlfn.XLOOKUP($E428,属性中转!$AG$18:$AX$18,属性中转!$AG$20:$AX$44)))</f>
        <v>{"HpRate":0.175,"AtkRate":0.2016,"AtkSpeed":0.102,"Cri":0.0873,"DefBreak":0.1199}</v>
      </c>
      <c r="H428" s="1" t="s">
        <v>28</v>
      </c>
      <c r="I428" s="1">
        <f t="shared" si="63"/>
        <v>2</v>
      </c>
      <c r="J428" s="1">
        <f t="shared" si="62"/>
        <v>2</v>
      </c>
    </row>
    <row r="429" spans="1:10">
      <c r="A429" s="1">
        <f t="shared" si="64"/>
        <v>14011308</v>
      </c>
      <c r="B429" s="1">
        <f t="shared" si="65"/>
        <v>14011308</v>
      </c>
      <c r="C429" s="1">
        <f t="shared" si="66"/>
        <v>140113</v>
      </c>
      <c r="D429" s="1">
        <v>8</v>
      </c>
      <c r="E429" s="1">
        <f>_xlfn.XLOOKUP(C429,[1]配置!$B$5:$B$1000,[1]配置!$N$5:$N$1000)</f>
        <v>1</v>
      </c>
      <c r="F429" s="1" t="str">
        <f>_xlfn.XLOOKUP(D429,消耗中转!$D$8:$D$33,消耗中转!$T$8:$T$33)</f>
        <v>[{"ItemId":70002,"Num":15}]</v>
      </c>
      <c r="G429" s="1" t="str" cm="1">
        <f t="array" ref="G429">IF(D429=0,"{}",_xlfn.XLOOKUP(D429,属性中转!$D$20:$D$44,_xlfn.XLOOKUP($E429,属性中转!$AG$18:$AX$18,属性中转!$AG$20:$AX$44)))</f>
        <v>{"HpRate":0.1937,"AtkRate":0.2232,"AtkSpeed":0.114,"Cri":0.0975,"DefBreak":0.134}</v>
      </c>
      <c r="H429" s="1" t="s">
        <v>28</v>
      </c>
      <c r="I429" s="1">
        <f t="shared" si="63"/>
        <v>2</v>
      </c>
      <c r="J429" s="1">
        <f t="shared" si="62"/>
        <v>2</v>
      </c>
    </row>
    <row r="430" spans="1:10">
      <c r="A430" s="1">
        <f t="shared" si="64"/>
        <v>14011309</v>
      </c>
      <c r="B430" s="1">
        <f t="shared" si="65"/>
        <v>14011309</v>
      </c>
      <c r="C430" s="1">
        <f t="shared" si="66"/>
        <v>140113</v>
      </c>
      <c r="D430" s="1">
        <v>9</v>
      </c>
      <c r="E430" s="1">
        <f>_xlfn.XLOOKUP(C430,[1]配置!$B$5:$B$1000,[1]配置!$N$5:$N$1000)</f>
        <v>1</v>
      </c>
      <c r="F430" s="1" t="str">
        <f>_xlfn.XLOOKUP(D430,消耗中转!$D$8:$D$33,消耗中转!$T$8:$T$33)</f>
        <v>[{"ItemId":70002,"Num":20}]</v>
      </c>
      <c r="G430" s="1" t="str" cm="1">
        <f t="array" ref="G430">IF(D430=0,"{}",_xlfn.XLOOKUP(D430,属性中转!$D$20:$D$44,_xlfn.XLOOKUP($E430,属性中转!$AG$18:$AX$18,属性中转!$AG$20:$AX$44)))</f>
        <v>{"HpRate":0.2125,"AtkRate":0.2448,"AtkSpeed":0.114,"Cri":0.0975,"DefBreak":0.134}</v>
      </c>
      <c r="H430" s="1" t="s">
        <v>28</v>
      </c>
      <c r="I430" s="1">
        <f t="shared" si="63"/>
        <v>2</v>
      </c>
      <c r="J430" s="1">
        <f t="shared" si="62"/>
        <v>2</v>
      </c>
    </row>
    <row r="431" spans="1:10">
      <c r="A431" s="1">
        <f t="shared" si="64"/>
        <v>14011310</v>
      </c>
      <c r="B431" s="1">
        <f t="shared" si="65"/>
        <v>14011310</v>
      </c>
      <c r="C431" s="1">
        <f t="shared" si="66"/>
        <v>140113</v>
      </c>
      <c r="D431" s="1">
        <v>10</v>
      </c>
      <c r="E431" s="1">
        <f>_xlfn.XLOOKUP(C431,[1]配置!$B$5:$B$1000,[1]配置!$N$5:$N$1000)</f>
        <v>1</v>
      </c>
      <c r="F431" s="1" t="str">
        <f>_xlfn.XLOOKUP(D431,消耗中转!$D$8:$D$33,消耗中转!$T$8:$T$33)</f>
        <v>[{"ItemId":70002,"Num":25}]</v>
      </c>
      <c r="G431" s="1" t="str" cm="1">
        <f t="array" ref="G431">IF(D431=0,"{}",_xlfn.XLOOKUP(D431,属性中转!$D$20:$D$44,_xlfn.XLOOKUP($E431,属性中转!$AG$18:$AX$18,属性中转!$AG$20:$AX$44)))</f>
        <v>{"HpRate":0.2312,"AtkRate":0.2664,"AtkSpeed":0.114,"Cri":0.0975,"DefBreak":0.134}</v>
      </c>
      <c r="H431" s="1" t="s">
        <v>28</v>
      </c>
      <c r="I431" s="1">
        <f t="shared" si="63"/>
        <v>3</v>
      </c>
      <c r="J431" s="1">
        <f t="shared" si="62"/>
        <v>3</v>
      </c>
    </row>
    <row r="432" spans="1:10">
      <c r="A432" s="1">
        <f t="shared" si="64"/>
        <v>14011311</v>
      </c>
      <c r="B432" s="1">
        <f t="shared" si="65"/>
        <v>14011311</v>
      </c>
      <c r="C432" s="1">
        <f t="shared" si="66"/>
        <v>140113</v>
      </c>
      <c r="D432" s="1">
        <v>11</v>
      </c>
      <c r="E432" s="1">
        <f>_xlfn.XLOOKUP(C432,[1]配置!$B$5:$B$1000,[1]配置!$N$5:$N$1000)</f>
        <v>1</v>
      </c>
      <c r="F432" s="1" t="str">
        <f>_xlfn.XLOOKUP(D432,消耗中转!$D$8:$D$33,消耗中转!$T$8:$T$33)</f>
        <v>[{"ItemId":70002,"Num":30}]</v>
      </c>
      <c r="G432" s="1" t="str" cm="1">
        <f t="array" ref="G432">IF(D432=0,"{}",_xlfn.XLOOKUP(D432,属性中转!$D$20:$D$44,_xlfn.XLOOKUP($E432,属性中转!$AG$18:$AX$18,属性中转!$AG$20:$AX$44)))</f>
        <v>{"HpRate":0.25,"AtkRate":0.288,"AtkSpeed":0.114,"Cri":0.0975,"DefBreak":0.134}</v>
      </c>
      <c r="H432" s="1" t="s">
        <v>28</v>
      </c>
      <c r="I432" s="1">
        <f t="shared" si="63"/>
        <v>3</v>
      </c>
      <c r="J432" s="1">
        <f t="shared" si="62"/>
        <v>3</v>
      </c>
    </row>
    <row r="433" spans="1:10">
      <c r="A433" s="1">
        <f t="shared" si="64"/>
        <v>14011312</v>
      </c>
      <c r="B433" s="1">
        <f t="shared" si="65"/>
        <v>14011312</v>
      </c>
      <c r="C433" s="1">
        <f t="shared" si="66"/>
        <v>140113</v>
      </c>
      <c r="D433" s="1">
        <v>12</v>
      </c>
      <c r="E433" s="1">
        <f>_xlfn.XLOOKUP(C433,[1]配置!$B$5:$B$1000,[1]配置!$N$5:$N$1000)</f>
        <v>1</v>
      </c>
      <c r="F433" s="1" t="str">
        <f>_xlfn.XLOOKUP(D433,消耗中转!$D$8:$D$33,消耗中转!$T$8:$T$33)</f>
        <v>[{"ItemId":70002,"Num":35}]</v>
      </c>
      <c r="G433" s="1" t="str" cm="1">
        <f t="array" ref="G433">IF(D433=0,"{}",_xlfn.XLOOKUP(D433,属性中转!$D$20:$D$44,_xlfn.XLOOKUP($E433,属性中转!$AG$18:$AX$18,属性中转!$AG$20:$AX$44)))</f>
        <v>{"HpRate":0.2687,"AtkRate":0.3096,"AtkSpeed":0.114,"Cri":0.0975,"DefBreak":0.134}</v>
      </c>
      <c r="H433" s="1" t="s">
        <v>28</v>
      </c>
      <c r="I433" s="1">
        <f t="shared" si="63"/>
        <v>3</v>
      </c>
      <c r="J433" s="1">
        <f t="shared" si="62"/>
        <v>3</v>
      </c>
    </row>
    <row r="434" spans="1:10">
      <c r="A434" s="1">
        <f t="shared" si="64"/>
        <v>14011313</v>
      </c>
      <c r="B434" s="1">
        <f t="shared" si="65"/>
        <v>14011313</v>
      </c>
      <c r="C434" s="1">
        <f t="shared" si="66"/>
        <v>140113</v>
      </c>
      <c r="D434" s="1">
        <v>13</v>
      </c>
      <c r="E434" s="1">
        <f>_xlfn.XLOOKUP(C434,[1]配置!$B$5:$B$1000,[1]配置!$N$5:$N$1000)</f>
        <v>1</v>
      </c>
      <c r="F434" s="1" t="str">
        <f>_xlfn.XLOOKUP(D434,消耗中转!$D$8:$D$33,消耗中转!$T$8:$T$33)</f>
        <v>[{"ItemId":70002,"Num":40}]</v>
      </c>
      <c r="G434" s="1" t="str" cm="1">
        <f t="array" ref="G434">IF(D434=0,"{}",_xlfn.XLOOKUP(D434,属性中转!$D$20:$D$44,_xlfn.XLOOKUP($E434,属性中转!$AG$18:$AX$18,属性中转!$AG$20:$AX$44)))</f>
        <v>{"HpRate":0.2875,"AtkRate":0.3312,"AtkSpeed":0.114,"Cri":0.0975,"DefBreak":0.134}</v>
      </c>
      <c r="H434" s="1" t="s">
        <v>28</v>
      </c>
      <c r="I434" s="1">
        <f t="shared" si="63"/>
        <v>3</v>
      </c>
      <c r="J434" s="1">
        <f t="shared" si="62"/>
        <v>3</v>
      </c>
    </row>
    <row r="435" spans="1:10">
      <c r="A435" s="1">
        <f t="shared" si="64"/>
        <v>14011314</v>
      </c>
      <c r="B435" s="1">
        <f t="shared" si="65"/>
        <v>14011314</v>
      </c>
      <c r="C435" s="1">
        <f t="shared" si="66"/>
        <v>140113</v>
      </c>
      <c r="D435" s="1">
        <v>14</v>
      </c>
      <c r="E435" s="1">
        <f>_xlfn.XLOOKUP(C435,[1]配置!$B$5:$B$1000,[1]配置!$N$5:$N$1000)</f>
        <v>1</v>
      </c>
      <c r="F435" s="1" t="str">
        <f>_xlfn.XLOOKUP(D435,消耗中转!$D$8:$D$33,消耗中转!$T$8:$T$33)</f>
        <v>[{"ItemId":70002,"Num":45}]</v>
      </c>
      <c r="G435" s="1" t="str" cm="1">
        <f t="array" ref="G435">IF(D435=0,"{}",_xlfn.XLOOKUP(D435,属性中转!$D$20:$D$44,_xlfn.XLOOKUP($E435,属性中转!$AG$18:$AX$18,属性中转!$AG$20:$AX$44)))</f>
        <v>{"HpRate":0.3062,"AtkRate":0.3528,"AtkSpeed":0.114,"Cri":0.0975,"DefBreak":0.134}</v>
      </c>
      <c r="H435" s="1" t="s">
        <v>28</v>
      </c>
      <c r="I435" s="1">
        <f t="shared" si="63"/>
        <v>3</v>
      </c>
      <c r="J435" s="1">
        <f t="shared" si="62"/>
        <v>3</v>
      </c>
    </row>
    <row r="436" spans="1:10">
      <c r="A436" s="1">
        <f t="shared" si="64"/>
        <v>14011315</v>
      </c>
      <c r="B436" s="1">
        <f t="shared" si="65"/>
        <v>14011315</v>
      </c>
      <c r="C436" s="1">
        <f t="shared" si="66"/>
        <v>140113</v>
      </c>
      <c r="D436" s="1">
        <v>15</v>
      </c>
      <c r="E436" s="1">
        <f>_xlfn.XLOOKUP(C436,[1]配置!$B$5:$B$1000,[1]配置!$N$5:$N$1000)</f>
        <v>1</v>
      </c>
      <c r="F436" s="1" t="str">
        <f>_xlfn.XLOOKUP(D436,消耗中转!$D$8:$D$33,消耗中转!$T$8:$T$33)</f>
        <v>[{"ItemId":70002,"Num":50}]</v>
      </c>
      <c r="G436" s="1" t="str" cm="1">
        <f t="array" ref="G436">IF(D436=0,"{}",_xlfn.XLOOKUP(D436,属性中转!$D$20:$D$44,_xlfn.XLOOKUP($E436,属性中转!$AG$18:$AX$18,属性中转!$AG$20:$AX$44)))</f>
        <v>{"HpRate":0.325,"AtkRate":0.3744,"AtkSpeed":0.114,"Cri":0.0975,"DefBreak":0.134}</v>
      </c>
      <c r="H436" s="1" t="s">
        <v>28</v>
      </c>
      <c r="I436" s="1">
        <f t="shared" si="63"/>
        <v>4</v>
      </c>
      <c r="J436" s="1">
        <f t="shared" si="62"/>
        <v>4</v>
      </c>
    </row>
    <row r="437" spans="1:10">
      <c r="A437" s="1">
        <f t="shared" si="64"/>
        <v>14011316</v>
      </c>
      <c r="B437" s="1">
        <f t="shared" si="65"/>
        <v>14011316</v>
      </c>
      <c r="C437" s="1">
        <f t="shared" si="66"/>
        <v>140113</v>
      </c>
      <c r="D437" s="1">
        <v>16</v>
      </c>
      <c r="E437" s="1">
        <f>_xlfn.XLOOKUP(C437,[1]配置!$B$5:$B$1000,[1]配置!$N$5:$N$1000)</f>
        <v>1</v>
      </c>
      <c r="F437" s="1" t="str">
        <f>_xlfn.XLOOKUP(D437,消耗中转!$D$8:$D$33,消耗中转!$T$8:$T$33)</f>
        <v>[{"ItemId":70003,"Num":25}]</v>
      </c>
      <c r="G437" s="1" t="str" cm="1">
        <f t="array" ref="G437">IF(D437=0,"{}",_xlfn.XLOOKUP(D437,属性中转!$D$20:$D$44,_xlfn.XLOOKUP($E437,属性中转!$AG$18:$AX$18,属性中转!$AG$20:$AX$44)))</f>
        <v>{"HpRate":0.3437,"AtkRate":0.396,"AtkSpeed":0.126,"Cri":0.1078,"DefBreak":0.1481}</v>
      </c>
      <c r="H437" s="1" t="s">
        <v>28</v>
      </c>
      <c r="I437" s="1">
        <f t="shared" si="63"/>
        <v>4</v>
      </c>
      <c r="J437" s="1">
        <f t="shared" si="62"/>
        <v>4</v>
      </c>
    </row>
    <row r="438" spans="1:10">
      <c r="A438" s="1">
        <f t="shared" si="64"/>
        <v>14011317</v>
      </c>
      <c r="B438" s="1">
        <f t="shared" si="65"/>
        <v>14011317</v>
      </c>
      <c r="C438" s="1">
        <f t="shared" si="66"/>
        <v>140113</v>
      </c>
      <c r="D438" s="1">
        <v>17</v>
      </c>
      <c r="E438" s="1">
        <f>_xlfn.XLOOKUP(C438,[1]配置!$B$5:$B$1000,[1]配置!$N$5:$N$1000)</f>
        <v>1</v>
      </c>
      <c r="F438" s="1" t="str">
        <f>_xlfn.XLOOKUP(D438,消耗中转!$D$8:$D$33,消耗中转!$T$8:$T$33)</f>
        <v>[{"ItemId":70003,"Num":25}]</v>
      </c>
      <c r="G438" s="1" t="str" cm="1">
        <f t="array" ref="G438">IF(D438=0,"{}",_xlfn.XLOOKUP(D438,属性中转!$D$20:$D$44,_xlfn.XLOOKUP($E438,属性中转!$AG$18:$AX$18,属性中转!$AG$20:$AX$44)))</f>
        <v>{"HpRate":0.3625,"AtkRate":0.4176,"AtkSpeed":0.138,"Cri":0.1181,"DefBreak":0.1622}</v>
      </c>
      <c r="H438" s="1" t="s">
        <v>28</v>
      </c>
      <c r="I438" s="1">
        <f t="shared" si="63"/>
        <v>4</v>
      </c>
      <c r="J438" s="1">
        <f t="shared" si="62"/>
        <v>4</v>
      </c>
    </row>
    <row r="439" spans="1:10">
      <c r="A439" s="1">
        <f t="shared" si="64"/>
        <v>14011318</v>
      </c>
      <c r="B439" s="1">
        <f t="shared" si="65"/>
        <v>14011318</v>
      </c>
      <c r="C439" s="1">
        <f t="shared" si="66"/>
        <v>140113</v>
      </c>
      <c r="D439" s="1">
        <v>18</v>
      </c>
      <c r="E439" s="1">
        <f>_xlfn.XLOOKUP(C439,[1]配置!$B$5:$B$1000,[1]配置!$N$5:$N$1000)</f>
        <v>1</v>
      </c>
      <c r="F439" s="1" t="str">
        <f>_xlfn.XLOOKUP(D439,消耗中转!$D$8:$D$33,消耗中转!$T$8:$T$33)</f>
        <v>[{"ItemId":70003,"Num":25}]</v>
      </c>
      <c r="G439" s="1" t="str" cm="1">
        <f t="array" ref="G439">IF(D439=0,"{}",_xlfn.XLOOKUP(D439,属性中转!$D$20:$D$44,_xlfn.XLOOKUP($E439,属性中转!$AG$18:$AX$18,属性中转!$AG$20:$AX$44)))</f>
        <v>{"HpRate":0.3812,"AtkRate":0.4392,"AtkSpeed":0.15,"Cri":0.1284,"DefBreak":0.1764}</v>
      </c>
      <c r="H439" s="1" t="s">
        <v>28</v>
      </c>
      <c r="I439" s="1">
        <f t="shared" si="63"/>
        <v>4</v>
      </c>
      <c r="J439" s="1">
        <f t="shared" si="62"/>
        <v>4</v>
      </c>
    </row>
    <row r="440" spans="1:10">
      <c r="A440" s="1">
        <f t="shared" si="64"/>
        <v>14011319</v>
      </c>
      <c r="B440" s="1">
        <f t="shared" si="65"/>
        <v>14011319</v>
      </c>
      <c r="C440" s="1">
        <f t="shared" si="66"/>
        <v>140113</v>
      </c>
      <c r="D440" s="1">
        <v>19</v>
      </c>
      <c r="E440" s="1">
        <f>_xlfn.XLOOKUP(C440,[1]配置!$B$5:$B$1000,[1]配置!$N$5:$N$1000)</f>
        <v>1</v>
      </c>
      <c r="F440" s="1" t="str">
        <f>_xlfn.XLOOKUP(D440,消耗中转!$D$8:$D$33,消耗中转!$T$8:$T$33)</f>
        <v>[{"ItemId":70003,"Num":25}]</v>
      </c>
      <c r="G440" s="1" t="str" cm="1">
        <f t="array" ref="G440">IF(D440=0,"{}",_xlfn.XLOOKUP(D440,属性中转!$D$20:$D$44,_xlfn.XLOOKUP($E440,属性中转!$AG$18:$AX$18,属性中转!$AG$20:$AX$44)))</f>
        <v>{"HpRate":0.4,"AtkRate":0.4608,"AtkSpeed":0.162,"Cri":0.1386,"DefBreak":0.1905}</v>
      </c>
      <c r="H440" s="1" t="s">
        <v>28</v>
      </c>
      <c r="I440" s="1">
        <f t="shared" si="63"/>
        <v>4</v>
      </c>
      <c r="J440" s="1">
        <f t="shared" si="62"/>
        <v>4</v>
      </c>
    </row>
    <row r="441" spans="1:10">
      <c r="A441" s="1">
        <f t="shared" si="64"/>
        <v>14011320</v>
      </c>
      <c r="B441" s="1">
        <f t="shared" si="65"/>
        <v>14011320</v>
      </c>
      <c r="C441" s="1">
        <f t="shared" si="66"/>
        <v>140113</v>
      </c>
      <c r="D441" s="1">
        <v>20</v>
      </c>
      <c r="E441" s="1">
        <f>_xlfn.XLOOKUP(C441,[1]配置!$B$5:$B$1000,[1]配置!$N$5:$N$1000)</f>
        <v>1</v>
      </c>
      <c r="F441" s="1" t="str">
        <f>_xlfn.XLOOKUP(D441,消耗中转!$D$8:$D$33,消耗中转!$T$8:$T$33)</f>
        <v>[{"ItemId":70003,"Num":25}]</v>
      </c>
      <c r="G441" s="1" t="str" cm="1">
        <f t="array" ref="G441">IF(D441=0,"{}",_xlfn.XLOOKUP(D441,属性中转!$D$20:$D$44,_xlfn.XLOOKUP($E441,属性中转!$AG$18:$AX$18,属性中转!$AG$20:$AX$44)))</f>
        <v>{"HpRate":0.4187,"AtkRate":0.4824,"AtkSpeed":0.174,"Cri":0.1489,"DefBreak":0.2046}</v>
      </c>
      <c r="H441" s="1" t="s">
        <v>28</v>
      </c>
      <c r="I441" s="1">
        <f t="shared" si="63"/>
        <v>4</v>
      </c>
      <c r="J441" s="1">
        <f t="shared" si="62"/>
        <v>4</v>
      </c>
    </row>
    <row r="442" spans="1:10">
      <c r="A442" s="1">
        <f t="shared" si="64"/>
        <v>14011321</v>
      </c>
      <c r="B442" s="1">
        <f t="shared" si="65"/>
        <v>14011321</v>
      </c>
      <c r="C442" s="1">
        <f t="shared" si="66"/>
        <v>140113</v>
      </c>
      <c r="D442" s="1">
        <v>21</v>
      </c>
      <c r="E442" s="1">
        <f>_xlfn.XLOOKUP(C442,[1]配置!$B$5:$B$1000,[1]配置!$N$5:$N$1000)</f>
        <v>1</v>
      </c>
      <c r="F442" s="1" t="str">
        <f>_xlfn.XLOOKUP(D442,消耗中转!$D$8:$D$33,消耗中转!$T$8:$T$33)</f>
        <v>[{"ItemId":70003,"Num":50}]</v>
      </c>
      <c r="G442" s="1" t="str" cm="1">
        <f t="array" ref="G442">IF(D442=0,"{}",_xlfn.XLOOKUP(D442,属性中转!$D$20:$D$44,_xlfn.XLOOKUP($E442,属性中转!$AG$18:$AX$18,属性中转!$AG$20:$AX$44)))</f>
        <v>{"HpRate":0.4375,"AtkRate":0.504,"AtkSpeed":0.186,"Cri":0.1592,"DefBreak":0.2187}</v>
      </c>
      <c r="H442" s="1" t="s">
        <v>28</v>
      </c>
      <c r="I442" s="1">
        <f t="shared" si="63"/>
        <v>4</v>
      </c>
      <c r="J442" s="1">
        <f t="shared" si="62"/>
        <v>4</v>
      </c>
    </row>
    <row r="443" spans="1:10">
      <c r="A443" s="1">
        <f t="shared" si="64"/>
        <v>14011322</v>
      </c>
      <c r="B443" s="1">
        <f t="shared" si="65"/>
        <v>14011322</v>
      </c>
      <c r="C443" s="1">
        <f t="shared" si="66"/>
        <v>140113</v>
      </c>
      <c r="D443" s="1">
        <v>22</v>
      </c>
      <c r="E443" s="1">
        <f>_xlfn.XLOOKUP(C443,[1]配置!$B$5:$B$1000,[1]配置!$N$5:$N$1000)</f>
        <v>1</v>
      </c>
      <c r="F443" s="1" t="str">
        <f>_xlfn.XLOOKUP(D443,消耗中转!$D$8:$D$33,消耗中转!$T$8:$T$33)</f>
        <v>[{"ItemId":70003,"Num":75}]</v>
      </c>
      <c r="G443" s="1" t="str" cm="1">
        <f t="array" ref="G443">IF(D443=0,"{}",_xlfn.XLOOKUP(D443,属性中转!$D$20:$D$44,_xlfn.XLOOKUP($E443,属性中转!$AG$18:$AX$18,属性中转!$AG$20:$AX$44)))</f>
        <v>{"HpRate":0.4562,"AtkRate":0.5256,"AtkSpeed":0.198,"Cri":0.1694,"DefBreak":0.2328}</v>
      </c>
      <c r="H443" s="1" t="s">
        <v>28</v>
      </c>
      <c r="I443" s="1">
        <f t="shared" si="63"/>
        <v>4</v>
      </c>
      <c r="J443" s="1">
        <f t="shared" si="62"/>
        <v>4</v>
      </c>
    </row>
    <row r="444" spans="1:10">
      <c r="A444" s="1">
        <f t="shared" si="64"/>
        <v>14011323</v>
      </c>
      <c r="B444" s="1">
        <f t="shared" si="65"/>
        <v>14011323</v>
      </c>
      <c r="C444" s="1">
        <f t="shared" si="66"/>
        <v>140113</v>
      </c>
      <c r="D444" s="1">
        <v>23</v>
      </c>
      <c r="E444" s="1">
        <f>_xlfn.XLOOKUP(C444,[1]配置!$B$5:$B$1000,[1]配置!$N$5:$N$1000)</f>
        <v>1</v>
      </c>
      <c r="F444" s="1" t="str">
        <f>_xlfn.XLOOKUP(D444,消耗中转!$D$8:$D$33,消耗中转!$T$8:$T$33)</f>
        <v>[{"ItemId":70003,"Num":100}]</v>
      </c>
      <c r="G444" s="1" t="str" cm="1">
        <f t="array" ref="G444">IF(D444=0,"{}",_xlfn.XLOOKUP(D444,属性中转!$D$20:$D$44,_xlfn.XLOOKUP($E444,属性中转!$AG$18:$AX$18,属性中转!$AG$20:$AX$44)))</f>
        <v>{"HpRate":0.475,"AtkRate":0.5472,"AtkSpeed":0.21,"Cri":0.1797,"DefBreak":0.2469}</v>
      </c>
      <c r="H444" s="1" t="s">
        <v>28</v>
      </c>
      <c r="I444" s="1">
        <f t="shared" si="63"/>
        <v>4</v>
      </c>
      <c r="J444" s="1">
        <f t="shared" si="62"/>
        <v>4</v>
      </c>
    </row>
    <row r="445" spans="1:10">
      <c r="A445" s="1">
        <f t="shared" si="64"/>
        <v>14011324</v>
      </c>
      <c r="B445" s="1">
        <f t="shared" si="65"/>
        <v>14011324</v>
      </c>
      <c r="C445" s="1">
        <f t="shared" si="66"/>
        <v>140113</v>
      </c>
      <c r="D445" s="1">
        <v>24</v>
      </c>
      <c r="E445" s="1">
        <f>_xlfn.XLOOKUP(C445,[1]配置!$B$5:$B$1000,[1]配置!$N$5:$N$1000)</f>
        <v>1</v>
      </c>
      <c r="F445" s="1" t="str">
        <f>_xlfn.XLOOKUP(D445,消耗中转!$D$8:$D$33,消耗中转!$T$8:$T$33)</f>
        <v>[{"ItemId":70003,"Num":125}]</v>
      </c>
      <c r="G445" s="1" t="str" cm="1">
        <f t="array" ref="G445">IF(D445=0,"{}",_xlfn.XLOOKUP(D445,属性中转!$D$20:$D$44,_xlfn.XLOOKUP($E445,属性中转!$AG$18:$AX$18,属性中转!$AG$20:$AX$44)))</f>
        <v>{"HpRate":0.4937,"AtkRate":0.5688,"AtkSpeed":0.222,"Cri":0.19,"DefBreak":0.261}</v>
      </c>
      <c r="H445" s="1" t="s">
        <v>28</v>
      </c>
      <c r="I445" s="1">
        <f t="shared" si="63"/>
        <v>4</v>
      </c>
      <c r="J445" s="1">
        <f t="shared" si="62"/>
        <v>4</v>
      </c>
    </row>
    <row r="446" spans="1:10">
      <c r="A446" s="1">
        <f t="shared" si="64"/>
        <v>14011325</v>
      </c>
      <c r="B446" s="1">
        <f t="shared" si="65"/>
        <v>14011325</v>
      </c>
      <c r="C446" s="1">
        <f t="shared" si="66"/>
        <v>140113</v>
      </c>
      <c r="D446" s="1">
        <v>25</v>
      </c>
      <c r="E446" s="1">
        <f>_xlfn.XLOOKUP(C446,[1]配置!$B$5:$B$1000,[1]配置!$N$5:$N$1000)</f>
        <v>1</v>
      </c>
      <c r="F446" s="1" t="str">
        <f>_xlfn.XLOOKUP(D446,消耗中转!$D$8:$D$33,消耗中转!$T$8:$T$33)</f>
        <v>[{"ItemId":70003,"Num":150}]</v>
      </c>
      <c r="G446" s="1" t="str" cm="1">
        <f t="array" ref="G446">IF(D446=0,"{}",_xlfn.XLOOKUP(D446,属性中转!$D$20:$D$44,_xlfn.XLOOKUP($E446,属性中转!$AG$18:$AX$18,属性中转!$AG$20:$AX$44)))</f>
        <v>{"HpRate":0.5125,"AtkRate":0.5904,"AtkSpeed":0.234,"Cri":0.2003,"DefBreak":0.2751}</v>
      </c>
      <c r="H446" s="1" t="s">
        <v>28</v>
      </c>
      <c r="I446" s="1">
        <f t="shared" si="63"/>
        <v>4</v>
      </c>
      <c r="J446" s="1">
        <f t="shared" si="62"/>
        <v>4</v>
      </c>
    </row>
    <row r="447" spans="1:10">
      <c r="A447" s="1">
        <f t="shared" si="64"/>
        <v>14011400</v>
      </c>
      <c r="B447" s="1">
        <f t="shared" si="65"/>
        <v>14011400</v>
      </c>
      <c r="C447" s="1">
        <f>C421+1</f>
        <v>140114</v>
      </c>
      <c r="D447" s="1">
        <v>0</v>
      </c>
      <c r="E447" s="1">
        <f>_xlfn.XLOOKUP(C447,[1]配置!$B$5:$B$1000,[1]配置!$N$5:$N$1000)</f>
        <v>2</v>
      </c>
      <c r="F447" s="1" t="str">
        <f>_xlfn.XLOOKUP(D447,消耗中转!$D$8:$D$33,消耗中转!$T$8:$T$33)</f>
        <v>[]</v>
      </c>
      <c r="G447" s="1" t="str" cm="1">
        <f t="array" ref="G447">IF(D447=0,"{}",_xlfn.XLOOKUP(D447,属性中转!$D$20:$D$44,_xlfn.XLOOKUP($E447,属性中转!$AG$18:$AX$18,属性中转!$AG$20:$AX$44)))</f>
        <v>{}</v>
      </c>
      <c r="H447" s="1" t="s">
        <v>28</v>
      </c>
      <c r="I447" s="1">
        <f t="shared" si="63"/>
        <v>0</v>
      </c>
      <c r="J447" s="1">
        <f t="shared" si="62"/>
        <v>0</v>
      </c>
    </row>
    <row r="448" spans="1:10">
      <c r="A448" s="1">
        <f t="shared" ref="A448:A473" si="67">B448</f>
        <v>14011401</v>
      </c>
      <c r="B448" s="1">
        <f t="shared" ref="B448:B473" si="68">C448*100+D448</f>
        <v>14011401</v>
      </c>
      <c r="C448" s="1">
        <f>C447</f>
        <v>140114</v>
      </c>
      <c r="D448" s="1">
        <v>1</v>
      </c>
      <c r="E448" s="1">
        <f>_xlfn.XLOOKUP(C448,[1]配置!$B$5:$B$1000,[1]配置!$N$5:$N$1000)</f>
        <v>2</v>
      </c>
      <c r="F448" s="1" t="str">
        <f>_xlfn.XLOOKUP(D448,消耗中转!$D$8:$D$33,消耗中转!$T$8:$T$33)</f>
        <v>[{"ItemId":70001,"Num":10}]</v>
      </c>
      <c r="G448" s="1" t="str" cm="1">
        <f t="array" ref="G448">IF(D448=0,"{}",_xlfn.XLOOKUP(D448,属性中转!$D$20:$D$44,_xlfn.XLOOKUP($E448,属性中转!$AG$18:$AX$18,属性中转!$AG$20:$AX$44)))</f>
        <v>{"HpRate":0.11,"AtkRate":0.0585,"PhysDefRate":0.045,"MagicDefRate":0.04,"OnHealInc":0.051}</v>
      </c>
      <c r="H448" s="1" t="s">
        <v>28</v>
      </c>
      <c r="I448" s="1">
        <f t="shared" si="63"/>
        <v>1</v>
      </c>
      <c r="J448" s="1">
        <f t="shared" si="62"/>
        <v>1</v>
      </c>
    </row>
    <row r="449" spans="1:10">
      <c r="A449" s="1">
        <f t="shared" si="67"/>
        <v>14011402</v>
      </c>
      <c r="B449" s="1">
        <f t="shared" si="68"/>
        <v>14011402</v>
      </c>
      <c r="C449" s="1">
        <f t="shared" ref="C449:C472" si="69">C448</f>
        <v>140114</v>
      </c>
      <c r="D449" s="1">
        <v>2</v>
      </c>
      <c r="E449" s="1">
        <f>_xlfn.XLOOKUP(C449,[1]配置!$B$5:$B$1000,[1]配置!$N$5:$N$1000)</f>
        <v>2</v>
      </c>
      <c r="F449" s="1" t="str">
        <f>_xlfn.XLOOKUP(D449,消耗中转!$D$8:$D$33,消耗中转!$T$8:$T$33)</f>
        <v>[{"ItemId":70001,"Num":20}]</v>
      </c>
      <c r="G449" s="1" t="str" cm="1">
        <f t="array" ref="G449">IF(D449=0,"{}",_xlfn.XLOOKUP(D449,属性中转!$D$20:$D$44,_xlfn.XLOOKUP($E449,属性中转!$AG$18:$AX$18,属性中转!$AG$20:$AX$44)))</f>
        <v>{"HpRate":0.143,"AtkRate":0.076,"PhysDefRate":0.0585,"MagicDefRate":0.052,"OnHealInc":0.0714}</v>
      </c>
      <c r="H449" s="1" t="s">
        <v>28</v>
      </c>
      <c r="I449" s="1">
        <f t="shared" si="63"/>
        <v>1</v>
      </c>
      <c r="J449" s="1">
        <f t="shared" si="62"/>
        <v>1</v>
      </c>
    </row>
    <row r="450" spans="1:10">
      <c r="A450" s="1">
        <f t="shared" si="67"/>
        <v>14011403</v>
      </c>
      <c r="B450" s="1">
        <f t="shared" si="68"/>
        <v>14011403</v>
      </c>
      <c r="C450" s="1">
        <f t="shared" si="69"/>
        <v>140114</v>
      </c>
      <c r="D450" s="1">
        <v>3</v>
      </c>
      <c r="E450" s="1">
        <f>_xlfn.XLOOKUP(C450,[1]配置!$B$5:$B$1000,[1]配置!$N$5:$N$1000)</f>
        <v>2</v>
      </c>
      <c r="F450" s="1" t="str">
        <f>_xlfn.XLOOKUP(D450,消耗中转!$D$8:$D$33,消耗中转!$T$8:$T$33)</f>
        <v>[{"ItemId":70001,"Num":30}]</v>
      </c>
      <c r="G450" s="1" t="str" cm="1">
        <f t="array" ref="G450">IF(D450=0,"{}",_xlfn.XLOOKUP(D450,属性中转!$D$20:$D$44,_xlfn.XLOOKUP($E450,属性中转!$AG$18:$AX$18,属性中转!$AG$20:$AX$44)))</f>
        <v>{"HpRate":0.176,"AtkRate":0.0936,"PhysDefRate":0.072,"MagicDefRate":0.064,"OnHealInc":0.0918}</v>
      </c>
      <c r="H450" s="1" t="s">
        <v>28</v>
      </c>
      <c r="I450" s="1">
        <f t="shared" si="63"/>
        <v>1</v>
      </c>
      <c r="J450" s="1">
        <f t="shared" si="62"/>
        <v>1</v>
      </c>
    </row>
    <row r="451" spans="1:10">
      <c r="A451" s="1">
        <f t="shared" si="67"/>
        <v>14011404</v>
      </c>
      <c r="B451" s="1">
        <f t="shared" si="68"/>
        <v>14011404</v>
      </c>
      <c r="C451" s="1">
        <f t="shared" si="69"/>
        <v>140114</v>
      </c>
      <c r="D451" s="1">
        <v>4</v>
      </c>
      <c r="E451" s="1">
        <f>_xlfn.XLOOKUP(C451,[1]配置!$B$5:$B$1000,[1]配置!$N$5:$N$1000)</f>
        <v>2</v>
      </c>
      <c r="F451" s="1" t="str">
        <f>_xlfn.XLOOKUP(D451,消耗中转!$D$8:$D$33,消耗中转!$T$8:$T$33)</f>
        <v>[{"ItemId":70001,"Num":40}]</v>
      </c>
      <c r="G451" s="1" t="str" cm="1">
        <f t="array" ref="G451">IF(D451=0,"{}",_xlfn.XLOOKUP(D451,属性中转!$D$20:$D$44,_xlfn.XLOOKUP($E451,属性中转!$AG$18:$AX$18,属性中转!$AG$20:$AX$44)))</f>
        <v>{"HpRate":0.209,"AtkRate":0.1111,"PhysDefRate":0.0855,"MagicDefRate":0.076,"OnHealInc":0.1122}</v>
      </c>
      <c r="H451" s="1" t="s">
        <v>28</v>
      </c>
      <c r="I451" s="1">
        <f t="shared" si="63"/>
        <v>1</v>
      </c>
      <c r="J451" s="1">
        <f t="shared" si="62"/>
        <v>1</v>
      </c>
    </row>
    <row r="452" spans="1:10">
      <c r="A452" s="1">
        <f t="shared" si="67"/>
        <v>14011405</v>
      </c>
      <c r="B452" s="1">
        <f t="shared" si="68"/>
        <v>14011405</v>
      </c>
      <c r="C452" s="1">
        <f t="shared" si="69"/>
        <v>140114</v>
      </c>
      <c r="D452" s="1">
        <v>5</v>
      </c>
      <c r="E452" s="1">
        <f>_xlfn.XLOOKUP(C452,[1]配置!$B$5:$B$1000,[1]配置!$N$5:$N$1000)</f>
        <v>2</v>
      </c>
      <c r="F452" s="1" t="str">
        <f>_xlfn.XLOOKUP(D452,消耗中转!$D$8:$D$33,消耗中转!$T$8:$T$33)</f>
        <v>[{"ItemId":70001,"Num":50}]</v>
      </c>
      <c r="G452" s="1" t="str" cm="1">
        <f t="array" ref="G452">IF(D452=0,"{}",_xlfn.XLOOKUP(D452,属性中转!$D$20:$D$44,_xlfn.XLOOKUP($E452,属性中转!$AG$18:$AX$18,属性中转!$AG$20:$AX$44)))</f>
        <v>{"HpRate":0.242,"AtkRate":0.1287,"PhysDefRate":0.099,"MagicDefRate":0.088,"OnHealInc":0.1326}</v>
      </c>
      <c r="H452" s="1" t="s">
        <v>28</v>
      </c>
      <c r="I452" s="1">
        <f t="shared" si="63"/>
        <v>2</v>
      </c>
      <c r="J452" s="1">
        <f t="shared" si="62"/>
        <v>2</v>
      </c>
    </row>
    <row r="453" spans="1:10">
      <c r="A453" s="1">
        <f t="shared" si="67"/>
        <v>14011406</v>
      </c>
      <c r="B453" s="1">
        <f t="shared" si="68"/>
        <v>14011406</v>
      </c>
      <c r="C453" s="1">
        <f t="shared" si="69"/>
        <v>140114</v>
      </c>
      <c r="D453" s="1">
        <v>6</v>
      </c>
      <c r="E453" s="1">
        <f>_xlfn.XLOOKUP(C453,[1]配置!$B$5:$B$1000,[1]配置!$N$5:$N$1000)</f>
        <v>2</v>
      </c>
      <c r="F453" s="1" t="str">
        <f>_xlfn.XLOOKUP(D453,消耗中转!$D$8:$D$33,消耗中转!$T$8:$T$33)</f>
        <v>[{"ItemId":70002,"Num":5}]</v>
      </c>
      <c r="G453" s="1" t="str" cm="1">
        <f t="array" ref="G453">IF(D453=0,"{}",_xlfn.XLOOKUP(D453,属性中转!$D$20:$D$44,_xlfn.XLOOKUP($E453,属性中转!$AG$18:$AX$18,属性中转!$AG$20:$AX$44)))</f>
        <v>{"HpRate":0.275,"AtkRate":0.1462,"PhysDefRate":0.1125,"MagicDefRate":0.1,"OnHealInc":0.153}</v>
      </c>
      <c r="H453" s="1" t="s">
        <v>28</v>
      </c>
      <c r="I453" s="1">
        <f t="shared" si="63"/>
        <v>2</v>
      </c>
      <c r="J453" s="1">
        <f t="shared" si="62"/>
        <v>2</v>
      </c>
    </row>
    <row r="454" spans="1:10">
      <c r="A454" s="1">
        <f t="shared" si="67"/>
        <v>14011407</v>
      </c>
      <c r="B454" s="1">
        <f t="shared" si="68"/>
        <v>14011407</v>
      </c>
      <c r="C454" s="1">
        <f t="shared" si="69"/>
        <v>140114</v>
      </c>
      <c r="D454" s="1">
        <v>7</v>
      </c>
      <c r="E454" s="1">
        <f>_xlfn.XLOOKUP(C454,[1]配置!$B$5:$B$1000,[1]配置!$N$5:$N$1000)</f>
        <v>2</v>
      </c>
      <c r="F454" s="1" t="str">
        <f>_xlfn.XLOOKUP(D454,消耗中转!$D$8:$D$33,消耗中转!$T$8:$T$33)</f>
        <v>[{"ItemId":70002,"Num":10}]</v>
      </c>
      <c r="G454" s="1" t="str" cm="1">
        <f t="array" ref="G454">IF(D454=0,"{}",_xlfn.XLOOKUP(D454,属性中转!$D$20:$D$44,_xlfn.XLOOKUP($E454,属性中转!$AG$18:$AX$18,属性中转!$AG$20:$AX$44)))</f>
        <v>{"HpRate":0.308,"AtkRate":0.1638,"PhysDefRate":0.126,"MagicDefRate":0.112,"OnHealInc":0.1734}</v>
      </c>
      <c r="H454" s="1" t="s">
        <v>28</v>
      </c>
      <c r="I454" s="1">
        <f t="shared" si="63"/>
        <v>2</v>
      </c>
      <c r="J454" s="1">
        <f t="shared" si="62"/>
        <v>2</v>
      </c>
    </row>
    <row r="455" spans="1:10">
      <c r="A455" s="1">
        <f t="shared" si="67"/>
        <v>14011408</v>
      </c>
      <c r="B455" s="1">
        <f t="shared" si="68"/>
        <v>14011408</v>
      </c>
      <c r="C455" s="1">
        <f t="shared" si="69"/>
        <v>140114</v>
      </c>
      <c r="D455" s="1">
        <v>8</v>
      </c>
      <c r="E455" s="1">
        <f>_xlfn.XLOOKUP(C455,[1]配置!$B$5:$B$1000,[1]配置!$N$5:$N$1000)</f>
        <v>2</v>
      </c>
      <c r="F455" s="1" t="str">
        <f>_xlfn.XLOOKUP(D455,消耗中转!$D$8:$D$33,消耗中转!$T$8:$T$33)</f>
        <v>[{"ItemId":70002,"Num":15}]</v>
      </c>
      <c r="G455" s="1" t="str" cm="1">
        <f t="array" ref="G455">IF(D455=0,"{}",_xlfn.XLOOKUP(D455,属性中转!$D$20:$D$44,_xlfn.XLOOKUP($E455,属性中转!$AG$18:$AX$18,属性中转!$AG$20:$AX$44)))</f>
        <v>{"HpRate":0.341,"AtkRate":0.1813,"PhysDefRate":0.1395,"MagicDefRate":0.124,"OnHealInc":0.1938}</v>
      </c>
      <c r="H455" s="1" t="s">
        <v>28</v>
      </c>
      <c r="I455" s="1">
        <f t="shared" si="63"/>
        <v>2</v>
      </c>
      <c r="J455" s="1">
        <f t="shared" si="62"/>
        <v>2</v>
      </c>
    </row>
    <row r="456" spans="1:10">
      <c r="A456" s="1">
        <f t="shared" si="67"/>
        <v>14011409</v>
      </c>
      <c r="B456" s="1">
        <f t="shared" si="68"/>
        <v>14011409</v>
      </c>
      <c r="C456" s="1">
        <f t="shared" si="69"/>
        <v>140114</v>
      </c>
      <c r="D456" s="1">
        <v>9</v>
      </c>
      <c r="E456" s="1">
        <f>_xlfn.XLOOKUP(C456,[1]配置!$B$5:$B$1000,[1]配置!$N$5:$N$1000)</f>
        <v>2</v>
      </c>
      <c r="F456" s="1" t="str">
        <f>_xlfn.XLOOKUP(D456,消耗中转!$D$8:$D$33,消耗中转!$T$8:$T$33)</f>
        <v>[{"ItemId":70002,"Num":20}]</v>
      </c>
      <c r="G456" s="1" t="str" cm="1">
        <f t="array" ref="G456">IF(D456=0,"{}",_xlfn.XLOOKUP(D456,属性中转!$D$20:$D$44,_xlfn.XLOOKUP($E456,属性中转!$AG$18:$AX$18,属性中转!$AG$20:$AX$44)))</f>
        <v>{"HpRate":0.374,"AtkRate":0.1989,"PhysDefRate":0.153,"MagicDefRate":0.136,"OnHealInc":0.1938}</v>
      </c>
      <c r="H456" s="1" t="s">
        <v>28</v>
      </c>
      <c r="I456" s="1">
        <f t="shared" si="63"/>
        <v>2</v>
      </c>
      <c r="J456" s="1">
        <f t="shared" si="62"/>
        <v>2</v>
      </c>
    </row>
    <row r="457" spans="1:10">
      <c r="A457" s="1">
        <f t="shared" si="67"/>
        <v>14011410</v>
      </c>
      <c r="B457" s="1">
        <f t="shared" si="68"/>
        <v>14011410</v>
      </c>
      <c r="C457" s="1">
        <f t="shared" si="69"/>
        <v>140114</v>
      </c>
      <c r="D457" s="1">
        <v>10</v>
      </c>
      <c r="E457" s="1">
        <f>_xlfn.XLOOKUP(C457,[1]配置!$B$5:$B$1000,[1]配置!$N$5:$N$1000)</f>
        <v>2</v>
      </c>
      <c r="F457" s="1" t="str">
        <f>_xlfn.XLOOKUP(D457,消耗中转!$D$8:$D$33,消耗中转!$T$8:$T$33)</f>
        <v>[{"ItemId":70002,"Num":25}]</v>
      </c>
      <c r="G457" s="1" t="str" cm="1">
        <f t="array" ref="G457">IF(D457=0,"{}",_xlfn.XLOOKUP(D457,属性中转!$D$20:$D$44,_xlfn.XLOOKUP($E457,属性中转!$AG$18:$AX$18,属性中转!$AG$20:$AX$44)))</f>
        <v>{"HpRate":0.407,"AtkRate":0.2164,"PhysDefRate":0.1665,"MagicDefRate":0.148,"OnHealInc":0.1938}</v>
      </c>
      <c r="H457" s="1" t="s">
        <v>28</v>
      </c>
      <c r="I457" s="1">
        <f t="shared" si="63"/>
        <v>3</v>
      </c>
      <c r="J457" s="1">
        <f t="shared" si="62"/>
        <v>3</v>
      </c>
    </row>
    <row r="458" spans="1:10">
      <c r="A458" s="1">
        <f t="shared" si="67"/>
        <v>14011411</v>
      </c>
      <c r="B458" s="1">
        <f t="shared" si="68"/>
        <v>14011411</v>
      </c>
      <c r="C458" s="1">
        <f t="shared" si="69"/>
        <v>140114</v>
      </c>
      <c r="D458" s="1">
        <v>11</v>
      </c>
      <c r="E458" s="1">
        <f>_xlfn.XLOOKUP(C458,[1]配置!$B$5:$B$1000,[1]配置!$N$5:$N$1000)</f>
        <v>2</v>
      </c>
      <c r="F458" s="1" t="str">
        <f>_xlfn.XLOOKUP(D458,消耗中转!$D$8:$D$33,消耗中转!$T$8:$T$33)</f>
        <v>[{"ItemId":70002,"Num":30}]</v>
      </c>
      <c r="G458" s="1" t="str" cm="1">
        <f t="array" ref="G458">IF(D458=0,"{}",_xlfn.XLOOKUP(D458,属性中转!$D$20:$D$44,_xlfn.XLOOKUP($E458,属性中转!$AG$18:$AX$18,属性中转!$AG$20:$AX$44)))</f>
        <v>{"HpRate":0.44,"AtkRate":0.234,"PhysDefRate":0.18,"MagicDefRate":0.16,"OnHealInc":0.1938}</v>
      </c>
      <c r="H458" s="1" t="s">
        <v>28</v>
      </c>
      <c r="I458" s="1">
        <f t="shared" si="63"/>
        <v>3</v>
      </c>
      <c r="J458" s="1">
        <f t="shared" si="62"/>
        <v>3</v>
      </c>
    </row>
    <row r="459" spans="1:10">
      <c r="A459" s="1">
        <f t="shared" si="67"/>
        <v>14011412</v>
      </c>
      <c r="B459" s="1">
        <f t="shared" si="68"/>
        <v>14011412</v>
      </c>
      <c r="C459" s="1">
        <f t="shared" si="69"/>
        <v>140114</v>
      </c>
      <c r="D459" s="1">
        <v>12</v>
      </c>
      <c r="E459" s="1">
        <f>_xlfn.XLOOKUP(C459,[1]配置!$B$5:$B$1000,[1]配置!$N$5:$N$1000)</f>
        <v>2</v>
      </c>
      <c r="F459" s="1" t="str">
        <f>_xlfn.XLOOKUP(D459,消耗中转!$D$8:$D$33,消耗中转!$T$8:$T$33)</f>
        <v>[{"ItemId":70002,"Num":35}]</v>
      </c>
      <c r="G459" s="1" t="str" cm="1">
        <f t="array" ref="G459">IF(D459=0,"{}",_xlfn.XLOOKUP(D459,属性中转!$D$20:$D$44,_xlfn.XLOOKUP($E459,属性中转!$AG$18:$AX$18,属性中转!$AG$20:$AX$44)))</f>
        <v>{"HpRate":0.473,"AtkRate":0.2515,"PhysDefRate":0.1935,"MagicDefRate":0.172,"OnHealInc":0.1938}</v>
      </c>
      <c r="H459" s="1" t="s">
        <v>28</v>
      </c>
      <c r="I459" s="1">
        <f t="shared" si="63"/>
        <v>3</v>
      </c>
      <c r="J459" s="1">
        <f t="shared" si="62"/>
        <v>3</v>
      </c>
    </row>
    <row r="460" spans="1:10">
      <c r="A460" s="1">
        <f t="shared" si="67"/>
        <v>14011413</v>
      </c>
      <c r="B460" s="1">
        <f t="shared" si="68"/>
        <v>14011413</v>
      </c>
      <c r="C460" s="1">
        <f t="shared" si="69"/>
        <v>140114</v>
      </c>
      <c r="D460" s="1">
        <v>13</v>
      </c>
      <c r="E460" s="1">
        <f>_xlfn.XLOOKUP(C460,[1]配置!$B$5:$B$1000,[1]配置!$N$5:$N$1000)</f>
        <v>2</v>
      </c>
      <c r="F460" s="1" t="str">
        <f>_xlfn.XLOOKUP(D460,消耗中转!$D$8:$D$33,消耗中转!$T$8:$T$33)</f>
        <v>[{"ItemId":70002,"Num":40}]</v>
      </c>
      <c r="G460" s="1" t="str" cm="1">
        <f t="array" ref="G460">IF(D460=0,"{}",_xlfn.XLOOKUP(D460,属性中转!$D$20:$D$44,_xlfn.XLOOKUP($E460,属性中转!$AG$18:$AX$18,属性中转!$AG$20:$AX$44)))</f>
        <v>{"HpRate":0.506,"AtkRate":0.2691,"PhysDefRate":0.207,"MagicDefRate":0.184,"OnHealInc":0.1938}</v>
      </c>
      <c r="H460" s="1" t="s">
        <v>28</v>
      </c>
      <c r="I460" s="1">
        <f t="shared" si="63"/>
        <v>3</v>
      </c>
      <c r="J460" s="1">
        <f t="shared" si="62"/>
        <v>3</v>
      </c>
    </row>
    <row r="461" spans="1:10">
      <c r="A461" s="1">
        <f t="shared" si="67"/>
        <v>14011414</v>
      </c>
      <c r="B461" s="1">
        <f t="shared" si="68"/>
        <v>14011414</v>
      </c>
      <c r="C461" s="1">
        <f t="shared" si="69"/>
        <v>140114</v>
      </c>
      <c r="D461" s="1">
        <v>14</v>
      </c>
      <c r="E461" s="1">
        <f>_xlfn.XLOOKUP(C461,[1]配置!$B$5:$B$1000,[1]配置!$N$5:$N$1000)</f>
        <v>2</v>
      </c>
      <c r="F461" s="1" t="str">
        <f>_xlfn.XLOOKUP(D461,消耗中转!$D$8:$D$33,消耗中转!$T$8:$T$33)</f>
        <v>[{"ItemId":70002,"Num":45}]</v>
      </c>
      <c r="G461" s="1" t="str" cm="1">
        <f t="array" ref="G461">IF(D461=0,"{}",_xlfn.XLOOKUP(D461,属性中转!$D$20:$D$44,_xlfn.XLOOKUP($E461,属性中转!$AG$18:$AX$18,属性中转!$AG$20:$AX$44)))</f>
        <v>{"HpRate":0.539,"AtkRate":0.2866,"PhysDefRate":0.2205,"MagicDefRate":0.196,"OnHealInc":0.1938}</v>
      </c>
      <c r="H461" s="1" t="s">
        <v>28</v>
      </c>
      <c r="I461" s="1">
        <f t="shared" si="63"/>
        <v>3</v>
      </c>
      <c r="J461" s="1">
        <f t="shared" si="62"/>
        <v>3</v>
      </c>
    </row>
    <row r="462" spans="1:10">
      <c r="A462" s="1">
        <f t="shared" si="67"/>
        <v>14011415</v>
      </c>
      <c r="B462" s="1">
        <f t="shared" si="68"/>
        <v>14011415</v>
      </c>
      <c r="C462" s="1">
        <f t="shared" si="69"/>
        <v>140114</v>
      </c>
      <c r="D462" s="1">
        <v>15</v>
      </c>
      <c r="E462" s="1">
        <f>_xlfn.XLOOKUP(C462,[1]配置!$B$5:$B$1000,[1]配置!$N$5:$N$1000)</f>
        <v>2</v>
      </c>
      <c r="F462" s="1" t="str">
        <f>_xlfn.XLOOKUP(D462,消耗中转!$D$8:$D$33,消耗中转!$T$8:$T$33)</f>
        <v>[{"ItemId":70002,"Num":50}]</v>
      </c>
      <c r="G462" s="1" t="str" cm="1">
        <f t="array" ref="G462">IF(D462=0,"{}",_xlfn.XLOOKUP(D462,属性中转!$D$20:$D$44,_xlfn.XLOOKUP($E462,属性中转!$AG$18:$AX$18,属性中转!$AG$20:$AX$44)))</f>
        <v>{"HpRate":0.572,"AtkRate":0.3042,"PhysDefRate":0.234,"MagicDefRate":0.208,"OnHealInc":0.1938}</v>
      </c>
      <c r="H462" s="1" t="s">
        <v>28</v>
      </c>
      <c r="I462" s="1">
        <f t="shared" si="63"/>
        <v>4</v>
      </c>
      <c r="J462" s="1">
        <f t="shared" si="62"/>
        <v>4</v>
      </c>
    </row>
    <row r="463" spans="1:10">
      <c r="A463" s="1">
        <f t="shared" si="67"/>
        <v>14011416</v>
      </c>
      <c r="B463" s="1">
        <f t="shared" si="68"/>
        <v>14011416</v>
      </c>
      <c r="C463" s="1">
        <f t="shared" si="69"/>
        <v>140114</v>
      </c>
      <c r="D463" s="1">
        <v>16</v>
      </c>
      <c r="E463" s="1">
        <f>_xlfn.XLOOKUP(C463,[1]配置!$B$5:$B$1000,[1]配置!$N$5:$N$1000)</f>
        <v>2</v>
      </c>
      <c r="F463" s="1" t="str">
        <f>_xlfn.XLOOKUP(D463,消耗中转!$D$8:$D$33,消耗中转!$T$8:$T$33)</f>
        <v>[{"ItemId":70003,"Num":25}]</v>
      </c>
      <c r="G463" s="1" t="str" cm="1">
        <f t="array" ref="G463">IF(D463=0,"{}",_xlfn.XLOOKUP(D463,属性中转!$D$20:$D$44,_xlfn.XLOOKUP($E463,属性中转!$AG$18:$AX$18,属性中转!$AG$20:$AX$44)))</f>
        <v>{"HpRate":0.605,"AtkRate":0.3217,"PhysDefRate":0.2475,"MagicDefRate":0.22,"OnHealInc":0.2142}</v>
      </c>
      <c r="H463" s="1" t="s">
        <v>28</v>
      </c>
      <c r="I463" s="1">
        <f t="shared" si="63"/>
        <v>4</v>
      </c>
      <c r="J463" s="1">
        <f t="shared" si="62"/>
        <v>4</v>
      </c>
    </row>
    <row r="464" spans="1:10">
      <c r="A464" s="1">
        <f t="shared" si="67"/>
        <v>14011417</v>
      </c>
      <c r="B464" s="1">
        <f t="shared" si="68"/>
        <v>14011417</v>
      </c>
      <c r="C464" s="1">
        <f t="shared" si="69"/>
        <v>140114</v>
      </c>
      <c r="D464" s="1">
        <v>17</v>
      </c>
      <c r="E464" s="1">
        <f>_xlfn.XLOOKUP(C464,[1]配置!$B$5:$B$1000,[1]配置!$N$5:$N$1000)</f>
        <v>2</v>
      </c>
      <c r="F464" s="1" t="str">
        <f>_xlfn.XLOOKUP(D464,消耗中转!$D$8:$D$33,消耗中转!$T$8:$T$33)</f>
        <v>[{"ItemId":70003,"Num":25}]</v>
      </c>
      <c r="G464" s="1" t="str" cm="1">
        <f t="array" ref="G464">IF(D464=0,"{}",_xlfn.XLOOKUP(D464,属性中转!$D$20:$D$44,_xlfn.XLOOKUP($E464,属性中转!$AG$18:$AX$18,属性中转!$AG$20:$AX$44)))</f>
        <v>{"HpRate":0.638,"AtkRate":0.3393,"PhysDefRate":0.261,"MagicDefRate":0.232,"OnHealInc":0.2346}</v>
      </c>
      <c r="H464" s="1" t="s">
        <v>28</v>
      </c>
      <c r="I464" s="1">
        <f t="shared" si="63"/>
        <v>4</v>
      </c>
      <c r="J464" s="1">
        <f t="shared" si="62"/>
        <v>4</v>
      </c>
    </row>
    <row r="465" spans="1:10">
      <c r="A465" s="1">
        <f t="shared" si="67"/>
        <v>14011418</v>
      </c>
      <c r="B465" s="1">
        <f t="shared" si="68"/>
        <v>14011418</v>
      </c>
      <c r="C465" s="1">
        <f t="shared" si="69"/>
        <v>140114</v>
      </c>
      <c r="D465" s="1">
        <v>18</v>
      </c>
      <c r="E465" s="1">
        <f>_xlfn.XLOOKUP(C465,[1]配置!$B$5:$B$1000,[1]配置!$N$5:$N$1000)</f>
        <v>2</v>
      </c>
      <c r="F465" s="1" t="str">
        <f>_xlfn.XLOOKUP(D465,消耗中转!$D$8:$D$33,消耗中转!$T$8:$T$33)</f>
        <v>[{"ItemId":70003,"Num":25}]</v>
      </c>
      <c r="G465" s="1" t="str" cm="1">
        <f t="array" ref="G465">IF(D465=0,"{}",_xlfn.XLOOKUP(D465,属性中转!$D$20:$D$44,_xlfn.XLOOKUP($E465,属性中转!$AG$18:$AX$18,属性中转!$AG$20:$AX$44)))</f>
        <v>{"HpRate":0.671,"AtkRate":0.3568,"PhysDefRate":0.2745,"MagicDefRate":0.244,"OnHealInc":0.255}</v>
      </c>
      <c r="H465" s="1" t="s">
        <v>28</v>
      </c>
      <c r="I465" s="1">
        <f t="shared" si="63"/>
        <v>4</v>
      </c>
      <c r="J465" s="1">
        <f t="shared" si="62"/>
        <v>4</v>
      </c>
    </row>
    <row r="466" spans="1:10">
      <c r="A466" s="1">
        <f t="shared" si="67"/>
        <v>14011419</v>
      </c>
      <c r="B466" s="1">
        <f t="shared" si="68"/>
        <v>14011419</v>
      </c>
      <c r="C466" s="1">
        <f t="shared" si="69"/>
        <v>140114</v>
      </c>
      <c r="D466" s="1">
        <v>19</v>
      </c>
      <c r="E466" s="1">
        <f>_xlfn.XLOOKUP(C466,[1]配置!$B$5:$B$1000,[1]配置!$N$5:$N$1000)</f>
        <v>2</v>
      </c>
      <c r="F466" s="1" t="str">
        <f>_xlfn.XLOOKUP(D466,消耗中转!$D$8:$D$33,消耗中转!$T$8:$T$33)</f>
        <v>[{"ItemId":70003,"Num":25}]</v>
      </c>
      <c r="G466" s="1" t="str" cm="1">
        <f t="array" ref="G466">IF(D466=0,"{}",_xlfn.XLOOKUP(D466,属性中转!$D$20:$D$44,_xlfn.XLOOKUP($E466,属性中转!$AG$18:$AX$18,属性中转!$AG$20:$AX$44)))</f>
        <v>{"HpRate":0.704,"AtkRate":0.3744,"PhysDefRate":0.288,"MagicDefRate":0.256,"OnHealInc":0.2754}</v>
      </c>
      <c r="H466" s="1" t="s">
        <v>28</v>
      </c>
      <c r="I466" s="1">
        <f t="shared" si="63"/>
        <v>4</v>
      </c>
      <c r="J466" s="1">
        <f t="shared" si="62"/>
        <v>4</v>
      </c>
    </row>
    <row r="467" spans="1:10">
      <c r="A467" s="1">
        <f t="shared" si="67"/>
        <v>14011420</v>
      </c>
      <c r="B467" s="1">
        <f t="shared" si="68"/>
        <v>14011420</v>
      </c>
      <c r="C467" s="1">
        <f t="shared" si="69"/>
        <v>140114</v>
      </c>
      <c r="D467" s="1">
        <v>20</v>
      </c>
      <c r="E467" s="1">
        <f>_xlfn.XLOOKUP(C467,[1]配置!$B$5:$B$1000,[1]配置!$N$5:$N$1000)</f>
        <v>2</v>
      </c>
      <c r="F467" s="1" t="str">
        <f>_xlfn.XLOOKUP(D467,消耗中转!$D$8:$D$33,消耗中转!$T$8:$T$33)</f>
        <v>[{"ItemId":70003,"Num":25}]</v>
      </c>
      <c r="G467" s="1" t="str" cm="1">
        <f t="array" ref="G467">IF(D467=0,"{}",_xlfn.XLOOKUP(D467,属性中转!$D$20:$D$44,_xlfn.XLOOKUP($E467,属性中转!$AG$18:$AX$18,属性中转!$AG$20:$AX$44)))</f>
        <v>{"HpRate":0.737,"AtkRate":0.3919,"PhysDefRate":0.3015,"MagicDefRate":0.268,"OnHealInc":0.2958}</v>
      </c>
      <c r="H467" s="1" t="s">
        <v>28</v>
      </c>
      <c r="I467" s="1">
        <f t="shared" si="63"/>
        <v>4</v>
      </c>
      <c r="J467" s="1">
        <f t="shared" si="62"/>
        <v>4</v>
      </c>
    </row>
    <row r="468" spans="1:10">
      <c r="A468" s="1">
        <f t="shared" si="67"/>
        <v>14011421</v>
      </c>
      <c r="B468" s="1">
        <f t="shared" si="68"/>
        <v>14011421</v>
      </c>
      <c r="C468" s="1">
        <f t="shared" si="69"/>
        <v>140114</v>
      </c>
      <c r="D468" s="1">
        <v>21</v>
      </c>
      <c r="E468" s="1">
        <f>_xlfn.XLOOKUP(C468,[1]配置!$B$5:$B$1000,[1]配置!$N$5:$N$1000)</f>
        <v>2</v>
      </c>
      <c r="F468" s="1" t="str">
        <f>_xlfn.XLOOKUP(D468,消耗中转!$D$8:$D$33,消耗中转!$T$8:$T$33)</f>
        <v>[{"ItemId":70003,"Num":50}]</v>
      </c>
      <c r="G468" s="1" t="str" cm="1">
        <f t="array" ref="G468">IF(D468=0,"{}",_xlfn.XLOOKUP(D468,属性中转!$D$20:$D$44,_xlfn.XLOOKUP($E468,属性中转!$AG$18:$AX$18,属性中转!$AG$20:$AX$44)))</f>
        <v>{"HpRate":0.77,"AtkRate":0.4095,"PhysDefRate":0.315,"MagicDefRate":0.28,"OnHealInc":0.3162}</v>
      </c>
      <c r="H468" s="1" t="s">
        <v>28</v>
      </c>
      <c r="I468" s="1">
        <f t="shared" si="63"/>
        <v>4</v>
      </c>
      <c r="J468" s="1">
        <f t="shared" si="62"/>
        <v>4</v>
      </c>
    </row>
    <row r="469" spans="1:10">
      <c r="A469" s="1">
        <f t="shared" si="67"/>
        <v>14011422</v>
      </c>
      <c r="B469" s="1">
        <f t="shared" si="68"/>
        <v>14011422</v>
      </c>
      <c r="C469" s="1">
        <f t="shared" si="69"/>
        <v>140114</v>
      </c>
      <c r="D469" s="1">
        <v>22</v>
      </c>
      <c r="E469" s="1">
        <f>_xlfn.XLOOKUP(C469,[1]配置!$B$5:$B$1000,[1]配置!$N$5:$N$1000)</f>
        <v>2</v>
      </c>
      <c r="F469" s="1" t="str">
        <f>_xlfn.XLOOKUP(D469,消耗中转!$D$8:$D$33,消耗中转!$T$8:$T$33)</f>
        <v>[{"ItemId":70003,"Num":75}]</v>
      </c>
      <c r="G469" s="1" t="str" cm="1">
        <f t="array" ref="G469">IF(D469=0,"{}",_xlfn.XLOOKUP(D469,属性中转!$D$20:$D$44,_xlfn.XLOOKUP($E469,属性中转!$AG$18:$AX$18,属性中转!$AG$20:$AX$44)))</f>
        <v>{"HpRate":0.803,"AtkRate":0.427,"PhysDefRate":0.3285,"MagicDefRate":0.292,"OnHealInc":0.3366}</v>
      </c>
      <c r="H469" s="1" t="s">
        <v>28</v>
      </c>
      <c r="I469" s="1">
        <f t="shared" si="63"/>
        <v>4</v>
      </c>
      <c r="J469" s="1">
        <f t="shared" si="62"/>
        <v>4</v>
      </c>
    </row>
    <row r="470" spans="1:10">
      <c r="A470" s="1">
        <f t="shared" si="67"/>
        <v>14011423</v>
      </c>
      <c r="B470" s="1">
        <f t="shared" si="68"/>
        <v>14011423</v>
      </c>
      <c r="C470" s="1">
        <f t="shared" si="69"/>
        <v>140114</v>
      </c>
      <c r="D470" s="1">
        <v>23</v>
      </c>
      <c r="E470" s="1">
        <f>_xlfn.XLOOKUP(C470,[1]配置!$B$5:$B$1000,[1]配置!$N$5:$N$1000)</f>
        <v>2</v>
      </c>
      <c r="F470" s="1" t="str">
        <f>_xlfn.XLOOKUP(D470,消耗中转!$D$8:$D$33,消耗中转!$T$8:$T$33)</f>
        <v>[{"ItemId":70003,"Num":100}]</v>
      </c>
      <c r="G470" s="1" t="str" cm="1">
        <f t="array" ref="G470">IF(D470=0,"{}",_xlfn.XLOOKUP(D470,属性中转!$D$20:$D$44,_xlfn.XLOOKUP($E470,属性中转!$AG$18:$AX$18,属性中转!$AG$20:$AX$44)))</f>
        <v>{"HpRate":0.836,"AtkRate":0.4446,"PhysDefRate":0.342,"MagicDefRate":0.304,"OnHealInc":0.357}</v>
      </c>
      <c r="H470" s="1" t="s">
        <v>28</v>
      </c>
      <c r="I470" s="1">
        <f t="shared" si="63"/>
        <v>4</v>
      </c>
      <c r="J470" s="1">
        <f t="shared" si="62"/>
        <v>4</v>
      </c>
    </row>
    <row r="471" spans="1:10">
      <c r="A471" s="1">
        <f t="shared" si="67"/>
        <v>14011424</v>
      </c>
      <c r="B471" s="1">
        <f t="shared" si="68"/>
        <v>14011424</v>
      </c>
      <c r="C471" s="1">
        <f t="shared" si="69"/>
        <v>140114</v>
      </c>
      <c r="D471" s="1">
        <v>24</v>
      </c>
      <c r="E471" s="1">
        <f>_xlfn.XLOOKUP(C471,[1]配置!$B$5:$B$1000,[1]配置!$N$5:$N$1000)</f>
        <v>2</v>
      </c>
      <c r="F471" s="1" t="str">
        <f>_xlfn.XLOOKUP(D471,消耗中转!$D$8:$D$33,消耗中转!$T$8:$T$33)</f>
        <v>[{"ItemId":70003,"Num":125}]</v>
      </c>
      <c r="G471" s="1" t="str" cm="1">
        <f t="array" ref="G471">IF(D471=0,"{}",_xlfn.XLOOKUP(D471,属性中转!$D$20:$D$44,_xlfn.XLOOKUP($E471,属性中转!$AG$18:$AX$18,属性中转!$AG$20:$AX$44)))</f>
        <v>{"HpRate":0.869,"AtkRate":0.4621,"PhysDefRate":0.3555,"MagicDefRate":0.316,"OnHealInc":0.3774}</v>
      </c>
      <c r="H471" s="1" t="s">
        <v>28</v>
      </c>
      <c r="I471" s="1">
        <f t="shared" si="63"/>
        <v>4</v>
      </c>
      <c r="J471" s="1">
        <f t="shared" si="62"/>
        <v>4</v>
      </c>
    </row>
    <row r="472" spans="1:10">
      <c r="A472" s="1">
        <f t="shared" si="67"/>
        <v>14011425</v>
      </c>
      <c r="B472" s="1">
        <f t="shared" si="68"/>
        <v>14011425</v>
      </c>
      <c r="C472" s="1">
        <f t="shared" si="69"/>
        <v>140114</v>
      </c>
      <c r="D472" s="1">
        <v>25</v>
      </c>
      <c r="E472" s="1">
        <f>_xlfn.XLOOKUP(C472,[1]配置!$B$5:$B$1000,[1]配置!$N$5:$N$1000)</f>
        <v>2</v>
      </c>
      <c r="F472" s="1" t="str">
        <f>_xlfn.XLOOKUP(D472,消耗中转!$D$8:$D$33,消耗中转!$T$8:$T$33)</f>
        <v>[{"ItemId":70003,"Num":150}]</v>
      </c>
      <c r="G472" s="1" t="str" cm="1">
        <f t="array" ref="G472">IF(D472=0,"{}",_xlfn.XLOOKUP(D472,属性中转!$D$20:$D$44,_xlfn.XLOOKUP($E472,属性中转!$AG$18:$AX$18,属性中转!$AG$20:$AX$44)))</f>
        <v>{"HpRate":0.902,"AtkRate":0.4797,"PhysDefRate":0.369,"MagicDefRate":0.328,"OnHealInc":0.3978}</v>
      </c>
      <c r="H472" s="1" t="s">
        <v>28</v>
      </c>
      <c r="I472" s="1">
        <f t="shared" si="63"/>
        <v>4</v>
      </c>
      <c r="J472" s="1">
        <f t="shared" si="62"/>
        <v>4</v>
      </c>
    </row>
    <row r="473" spans="1:10">
      <c r="A473" s="1">
        <f t="shared" si="67"/>
        <v>14011500</v>
      </c>
      <c r="B473" s="1">
        <f t="shared" si="68"/>
        <v>14011500</v>
      </c>
      <c r="C473" s="1">
        <f>C447+1</f>
        <v>140115</v>
      </c>
      <c r="D473" s="1">
        <v>0</v>
      </c>
      <c r="E473" s="1">
        <f>_xlfn.XLOOKUP(C473,[1]配置!$B$5:$B$1000,[1]配置!$N$5:$N$1000)</f>
        <v>2</v>
      </c>
      <c r="F473" s="1" t="str">
        <f>_xlfn.XLOOKUP(D473,消耗中转!$D$8:$D$33,消耗中转!$T$8:$T$33)</f>
        <v>[]</v>
      </c>
      <c r="G473" s="1" t="str" cm="1">
        <f t="array" ref="G473">IF(D473=0,"{}",_xlfn.XLOOKUP(D473,属性中转!$D$20:$D$44,_xlfn.XLOOKUP($E473,属性中转!$AG$18:$AX$18,属性中转!$AG$20:$AX$44)))</f>
        <v>{}</v>
      </c>
      <c r="H473" s="1" t="s">
        <v>28</v>
      </c>
      <c r="I473" s="1">
        <f t="shared" si="63"/>
        <v>0</v>
      </c>
      <c r="J473" s="1">
        <f t="shared" si="62"/>
        <v>0</v>
      </c>
    </row>
    <row r="474" spans="1:10">
      <c r="A474" s="1">
        <f t="shared" ref="A474:A499" si="70">B474</f>
        <v>14011501</v>
      </c>
      <c r="B474" s="1">
        <f t="shared" ref="B474:B499" si="71">C474*100+D474</f>
        <v>14011501</v>
      </c>
      <c r="C474" s="1">
        <f>C473</f>
        <v>140115</v>
      </c>
      <c r="D474" s="1">
        <v>1</v>
      </c>
      <c r="E474" s="1">
        <f>_xlfn.XLOOKUP(C474,[1]配置!$B$5:$B$1000,[1]配置!$N$5:$N$1000)</f>
        <v>2</v>
      </c>
      <c r="F474" s="1" t="str">
        <f>_xlfn.XLOOKUP(D474,消耗中转!$D$8:$D$33,消耗中转!$T$8:$T$33)</f>
        <v>[{"ItemId":70001,"Num":10}]</v>
      </c>
      <c r="G474" s="1" t="str" cm="1">
        <f t="array" ref="G474">IF(D474=0,"{}",_xlfn.XLOOKUP(D474,属性中转!$D$20:$D$44,_xlfn.XLOOKUP($E474,属性中转!$AG$18:$AX$18,属性中转!$AG$20:$AX$44)))</f>
        <v>{"HpRate":0.11,"AtkRate":0.0585,"PhysDefRate":0.045,"MagicDefRate":0.04,"OnHealInc":0.051}</v>
      </c>
      <c r="H474" s="1" t="s">
        <v>28</v>
      </c>
      <c r="I474" s="1">
        <f t="shared" si="63"/>
        <v>1</v>
      </c>
      <c r="J474" s="1">
        <f t="shared" si="62"/>
        <v>1</v>
      </c>
    </row>
    <row r="475" spans="1:10">
      <c r="A475" s="1">
        <f t="shared" si="70"/>
        <v>14011502</v>
      </c>
      <c r="B475" s="1">
        <f t="shared" si="71"/>
        <v>14011502</v>
      </c>
      <c r="C475" s="1">
        <f t="shared" ref="C475:C498" si="72">C474</f>
        <v>140115</v>
      </c>
      <c r="D475" s="1">
        <v>2</v>
      </c>
      <c r="E475" s="1">
        <f>_xlfn.XLOOKUP(C475,[1]配置!$B$5:$B$1000,[1]配置!$N$5:$N$1000)</f>
        <v>2</v>
      </c>
      <c r="F475" s="1" t="str">
        <f>_xlfn.XLOOKUP(D475,消耗中转!$D$8:$D$33,消耗中转!$T$8:$T$33)</f>
        <v>[{"ItemId":70001,"Num":20}]</v>
      </c>
      <c r="G475" s="1" t="str" cm="1">
        <f t="array" ref="G475">IF(D475=0,"{}",_xlfn.XLOOKUP(D475,属性中转!$D$20:$D$44,_xlfn.XLOOKUP($E475,属性中转!$AG$18:$AX$18,属性中转!$AG$20:$AX$44)))</f>
        <v>{"HpRate":0.143,"AtkRate":0.076,"PhysDefRate":0.0585,"MagicDefRate":0.052,"OnHealInc":0.0714}</v>
      </c>
      <c r="H475" s="1" t="s">
        <v>28</v>
      </c>
      <c r="I475" s="1">
        <f t="shared" si="63"/>
        <v>1</v>
      </c>
      <c r="J475" s="1">
        <f t="shared" si="62"/>
        <v>1</v>
      </c>
    </row>
    <row r="476" spans="1:10">
      <c r="A476" s="1">
        <f t="shared" si="70"/>
        <v>14011503</v>
      </c>
      <c r="B476" s="1">
        <f t="shared" si="71"/>
        <v>14011503</v>
      </c>
      <c r="C476" s="1">
        <f t="shared" si="72"/>
        <v>140115</v>
      </c>
      <c r="D476" s="1">
        <v>3</v>
      </c>
      <c r="E476" s="1">
        <f>_xlfn.XLOOKUP(C476,[1]配置!$B$5:$B$1000,[1]配置!$N$5:$N$1000)</f>
        <v>2</v>
      </c>
      <c r="F476" s="1" t="str">
        <f>_xlfn.XLOOKUP(D476,消耗中转!$D$8:$D$33,消耗中转!$T$8:$T$33)</f>
        <v>[{"ItemId":70001,"Num":30}]</v>
      </c>
      <c r="G476" s="1" t="str" cm="1">
        <f t="array" ref="G476">IF(D476=0,"{}",_xlfn.XLOOKUP(D476,属性中转!$D$20:$D$44,_xlfn.XLOOKUP($E476,属性中转!$AG$18:$AX$18,属性中转!$AG$20:$AX$44)))</f>
        <v>{"HpRate":0.176,"AtkRate":0.0936,"PhysDefRate":0.072,"MagicDefRate":0.064,"OnHealInc":0.0918}</v>
      </c>
      <c r="H476" s="1" t="s">
        <v>28</v>
      </c>
      <c r="I476" s="1">
        <f t="shared" si="63"/>
        <v>1</v>
      </c>
      <c r="J476" s="1">
        <f t="shared" si="62"/>
        <v>1</v>
      </c>
    </row>
    <row r="477" spans="1:10">
      <c r="A477" s="1">
        <f t="shared" si="70"/>
        <v>14011504</v>
      </c>
      <c r="B477" s="1">
        <f t="shared" si="71"/>
        <v>14011504</v>
      </c>
      <c r="C477" s="1">
        <f t="shared" si="72"/>
        <v>140115</v>
      </c>
      <c r="D477" s="1">
        <v>4</v>
      </c>
      <c r="E477" s="1">
        <f>_xlfn.XLOOKUP(C477,[1]配置!$B$5:$B$1000,[1]配置!$N$5:$N$1000)</f>
        <v>2</v>
      </c>
      <c r="F477" s="1" t="str">
        <f>_xlfn.XLOOKUP(D477,消耗中转!$D$8:$D$33,消耗中转!$T$8:$T$33)</f>
        <v>[{"ItemId":70001,"Num":40}]</v>
      </c>
      <c r="G477" s="1" t="str" cm="1">
        <f t="array" ref="G477">IF(D477=0,"{}",_xlfn.XLOOKUP(D477,属性中转!$D$20:$D$44,_xlfn.XLOOKUP($E477,属性中转!$AG$18:$AX$18,属性中转!$AG$20:$AX$44)))</f>
        <v>{"HpRate":0.209,"AtkRate":0.1111,"PhysDefRate":0.0855,"MagicDefRate":0.076,"OnHealInc":0.1122}</v>
      </c>
      <c r="H477" s="1" t="s">
        <v>28</v>
      </c>
      <c r="I477" s="1">
        <f t="shared" si="63"/>
        <v>1</v>
      </c>
      <c r="J477" s="1">
        <f t="shared" si="62"/>
        <v>1</v>
      </c>
    </row>
    <row r="478" spans="1:10">
      <c r="A478" s="1">
        <f t="shared" si="70"/>
        <v>14011505</v>
      </c>
      <c r="B478" s="1">
        <f t="shared" si="71"/>
        <v>14011505</v>
      </c>
      <c r="C478" s="1">
        <f t="shared" si="72"/>
        <v>140115</v>
      </c>
      <c r="D478" s="1">
        <v>5</v>
      </c>
      <c r="E478" s="1">
        <f>_xlfn.XLOOKUP(C478,[1]配置!$B$5:$B$1000,[1]配置!$N$5:$N$1000)</f>
        <v>2</v>
      </c>
      <c r="F478" s="1" t="str">
        <f>_xlfn.XLOOKUP(D478,消耗中转!$D$8:$D$33,消耗中转!$T$8:$T$33)</f>
        <v>[{"ItemId":70001,"Num":50}]</v>
      </c>
      <c r="G478" s="1" t="str" cm="1">
        <f t="array" ref="G478">IF(D478=0,"{}",_xlfn.XLOOKUP(D478,属性中转!$D$20:$D$44,_xlfn.XLOOKUP($E478,属性中转!$AG$18:$AX$18,属性中转!$AG$20:$AX$44)))</f>
        <v>{"HpRate":0.242,"AtkRate":0.1287,"PhysDefRate":0.099,"MagicDefRate":0.088,"OnHealInc":0.1326}</v>
      </c>
      <c r="H478" s="1" t="s">
        <v>28</v>
      </c>
      <c r="I478" s="1">
        <f t="shared" si="63"/>
        <v>2</v>
      </c>
      <c r="J478" s="1">
        <f t="shared" si="62"/>
        <v>2</v>
      </c>
    </row>
    <row r="479" spans="1:10">
      <c r="A479" s="1">
        <f t="shared" si="70"/>
        <v>14011506</v>
      </c>
      <c r="B479" s="1">
        <f t="shared" si="71"/>
        <v>14011506</v>
      </c>
      <c r="C479" s="1">
        <f t="shared" si="72"/>
        <v>140115</v>
      </c>
      <c r="D479" s="1">
        <v>6</v>
      </c>
      <c r="E479" s="1">
        <f>_xlfn.XLOOKUP(C479,[1]配置!$B$5:$B$1000,[1]配置!$N$5:$N$1000)</f>
        <v>2</v>
      </c>
      <c r="F479" s="1" t="str">
        <f>_xlfn.XLOOKUP(D479,消耗中转!$D$8:$D$33,消耗中转!$T$8:$T$33)</f>
        <v>[{"ItemId":70002,"Num":5}]</v>
      </c>
      <c r="G479" s="1" t="str" cm="1">
        <f t="array" ref="G479">IF(D479=0,"{}",_xlfn.XLOOKUP(D479,属性中转!$D$20:$D$44,_xlfn.XLOOKUP($E479,属性中转!$AG$18:$AX$18,属性中转!$AG$20:$AX$44)))</f>
        <v>{"HpRate":0.275,"AtkRate":0.1462,"PhysDefRate":0.1125,"MagicDefRate":0.1,"OnHealInc":0.153}</v>
      </c>
      <c r="H479" s="1" t="s">
        <v>28</v>
      </c>
      <c r="I479" s="1">
        <f t="shared" si="63"/>
        <v>2</v>
      </c>
      <c r="J479" s="1">
        <f t="shared" ref="J479:J542" si="73">J453</f>
        <v>2</v>
      </c>
    </row>
    <row r="480" spans="1:10">
      <c r="A480" s="1">
        <f t="shared" si="70"/>
        <v>14011507</v>
      </c>
      <c r="B480" s="1">
        <f t="shared" si="71"/>
        <v>14011507</v>
      </c>
      <c r="C480" s="1">
        <f t="shared" si="72"/>
        <v>140115</v>
      </c>
      <c r="D480" s="1">
        <v>7</v>
      </c>
      <c r="E480" s="1">
        <f>_xlfn.XLOOKUP(C480,[1]配置!$B$5:$B$1000,[1]配置!$N$5:$N$1000)</f>
        <v>2</v>
      </c>
      <c r="F480" s="1" t="str">
        <f>_xlfn.XLOOKUP(D480,消耗中转!$D$8:$D$33,消耗中转!$T$8:$T$33)</f>
        <v>[{"ItemId":70002,"Num":10}]</v>
      </c>
      <c r="G480" s="1" t="str" cm="1">
        <f t="array" ref="G480">IF(D480=0,"{}",_xlfn.XLOOKUP(D480,属性中转!$D$20:$D$44,_xlfn.XLOOKUP($E480,属性中转!$AG$18:$AX$18,属性中转!$AG$20:$AX$44)))</f>
        <v>{"HpRate":0.308,"AtkRate":0.1638,"PhysDefRate":0.126,"MagicDefRate":0.112,"OnHealInc":0.1734}</v>
      </c>
      <c r="H480" s="1" t="s">
        <v>28</v>
      </c>
      <c r="I480" s="1">
        <f t="shared" ref="I480:I543" si="74">I454</f>
        <v>2</v>
      </c>
      <c r="J480" s="1">
        <f t="shared" si="73"/>
        <v>2</v>
      </c>
    </row>
    <row r="481" spans="1:10">
      <c r="A481" s="1">
        <f t="shared" si="70"/>
        <v>14011508</v>
      </c>
      <c r="B481" s="1">
        <f t="shared" si="71"/>
        <v>14011508</v>
      </c>
      <c r="C481" s="1">
        <f t="shared" si="72"/>
        <v>140115</v>
      </c>
      <c r="D481" s="1">
        <v>8</v>
      </c>
      <c r="E481" s="1">
        <f>_xlfn.XLOOKUP(C481,[1]配置!$B$5:$B$1000,[1]配置!$N$5:$N$1000)</f>
        <v>2</v>
      </c>
      <c r="F481" s="1" t="str">
        <f>_xlfn.XLOOKUP(D481,消耗中转!$D$8:$D$33,消耗中转!$T$8:$T$33)</f>
        <v>[{"ItemId":70002,"Num":15}]</v>
      </c>
      <c r="G481" s="1" t="str" cm="1">
        <f t="array" ref="G481">IF(D481=0,"{}",_xlfn.XLOOKUP(D481,属性中转!$D$20:$D$44,_xlfn.XLOOKUP($E481,属性中转!$AG$18:$AX$18,属性中转!$AG$20:$AX$44)))</f>
        <v>{"HpRate":0.341,"AtkRate":0.1813,"PhysDefRate":0.1395,"MagicDefRate":0.124,"OnHealInc":0.1938}</v>
      </c>
      <c r="H481" s="1" t="s">
        <v>28</v>
      </c>
      <c r="I481" s="1">
        <f t="shared" si="74"/>
        <v>2</v>
      </c>
      <c r="J481" s="1">
        <f t="shared" si="73"/>
        <v>2</v>
      </c>
    </row>
    <row r="482" spans="1:10">
      <c r="A482" s="1">
        <f t="shared" si="70"/>
        <v>14011509</v>
      </c>
      <c r="B482" s="1">
        <f t="shared" si="71"/>
        <v>14011509</v>
      </c>
      <c r="C482" s="1">
        <f t="shared" si="72"/>
        <v>140115</v>
      </c>
      <c r="D482" s="1">
        <v>9</v>
      </c>
      <c r="E482" s="1">
        <f>_xlfn.XLOOKUP(C482,[1]配置!$B$5:$B$1000,[1]配置!$N$5:$N$1000)</f>
        <v>2</v>
      </c>
      <c r="F482" s="1" t="str">
        <f>_xlfn.XLOOKUP(D482,消耗中转!$D$8:$D$33,消耗中转!$T$8:$T$33)</f>
        <v>[{"ItemId":70002,"Num":20}]</v>
      </c>
      <c r="G482" s="1" t="str" cm="1">
        <f t="array" ref="G482">IF(D482=0,"{}",_xlfn.XLOOKUP(D482,属性中转!$D$20:$D$44,_xlfn.XLOOKUP($E482,属性中转!$AG$18:$AX$18,属性中转!$AG$20:$AX$44)))</f>
        <v>{"HpRate":0.374,"AtkRate":0.1989,"PhysDefRate":0.153,"MagicDefRate":0.136,"OnHealInc":0.1938}</v>
      </c>
      <c r="H482" s="1" t="s">
        <v>28</v>
      </c>
      <c r="I482" s="1">
        <f t="shared" si="74"/>
        <v>2</v>
      </c>
      <c r="J482" s="1">
        <f t="shared" si="73"/>
        <v>2</v>
      </c>
    </row>
    <row r="483" spans="1:10">
      <c r="A483" s="1">
        <f t="shared" si="70"/>
        <v>14011510</v>
      </c>
      <c r="B483" s="1">
        <f t="shared" si="71"/>
        <v>14011510</v>
      </c>
      <c r="C483" s="1">
        <f t="shared" si="72"/>
        <v>140115</v>
      </c>
      <c r="D483" s="1">
        <v>10</v>
      </c>
      <c r="E483" s="1">
        <f>_xlfn.XLOOKUP(C483,[1]配置!$B$5:$B$1000,[1]配置!$N$5:$N$1000)</f>
        <v>2</v>
      </c>
      <c r="F483" s="1" t="str">
        <f>_xlfn.XLOOKUP(D483,消耗中转!$D$8:$D$33,消耗中转!$T$8:$T$33)</f>
        <v>[{"ItemId":70002,"Num":25}]</v>
      </c>
      <c r="G483" s="1" t="str" cm="1">
        <f t="array" ref="G483">IF(D483=0,"{}",_xlfn.XLOOKUP(D483,属性中转!$D$20:$D$44,_xlfn.XLOOKUP($E483,属性中转!$AG$18:$AX$18,属性中转!$AG$20:$AX$44)))</f>
        <v>{"HpRate":0.407,"AtkRate":0.2164,"PhysDefRate":0.1665,"MagicDefRate":0.148,"OnHealInc":0.1938}</v>
      </c>
      <c r="H483" s="1" t="s">
        <v>28</v>
      </c>
      <c r="I483" s="1">
        <f t="shared" si="74"/>
        <v>3</v>
      </c>
      <c r="J483" s="1">
        <f t="shared" si="73"/>
        <v>3</v>
      </c>
    </row>
    <row r="484" spans="1:10">
      <c r="A484" s="1">
        <f t="shared" si="70"/>
        <v>14011511</v>
      </c>
      <c r="B484" s="1">
        <f t="shared" si="71"/>
        <v>14011511</v>
      </c>
      <c r="C484" s="1">
        <f t="shared" si="72"/>
        <v>140115</v>
      </c>
      <c r="D484" s="1">
        <v>11</v>
      </c>
      <c r="E484" s="1">
        <f>_xlfn.XLOOKUP(C484,[1]配置!$B$5:$B$1000,[1]配置!$N$5:$N$1000)</f>
        <v>2</v>
      </c>
      <c r="F484" s="1" t="str">
        <f>_xlfn.XLOOKUP(D484,消耗中转!$D$8:$D$33,消耗中转!$T$8:$T$33)</f>
        <v>[{"ItemId":70002,"Num":30}]</v>
      </c>
      <c r="G484" s="1" t="str" cm="1">
        <f t="array" ref="G484">IF(D484=0,"{}",_xlfn.XLOOKUP(D484,属性中转!$D$20:$D$44,_xlfn.XLOOKUP($E484,属性中转!$AG$18:$AX$18,属性中转!$AG$20:$AX$44)))</f>
        <v>{"HpRate":0.44,"AtkRate":0.234,"PhysDefRate":0.18,"MagicDefRate":0.16,"OnHealInc":0.1938}</v>
      </c>
      <c r="H484" s="1" t="s">
        <v>28</v>
      </c>
      <c r="I484" s="1">
        <f t="shared" si="74"/>
        <v>3</v>
      </c>
      <c r="J484" s="1">
        <f t="shared" si="73"/>
        <v>3</v>
      </c>
    </row>
    <row r="485" spans="1:10">
      <c r="A485" s="1">
        <f t="shared" si="70"/>
        <v>14011512</v>
      </c>
      <c r="B485" s="1">
        <f t="shared" si="71"/>
        <v>14011512</v>
      </c>
      <c r="C485" s="1">
        <f t="shared" si="72"/>
        <v>140115</v>
      </c>
      <c r="D485" s="1">
        <v>12</v>
      </c>
      <c r="E485" s="1">
        <f>_xlfn.XLOOKUP(C485,[1]配置!$B$5:$B$1000,[1]配置!$N$5:$N$1000)</f>
        <v>2</v>
      </c>
      <c r="F485" s="1" t="str">
        <f>_xlfn.XLOOKUP(D485,消耗中转!$D$8:$D$33,消耗中转!$T$8:$T$33)</f>
        <v>[{"ItemId":70002,"Num":35}]</v>
      </c>
      <c r="G485" s="1" t="str" cm="1">
        <f t="array" ref="G485">IF(D485=0,"{}",_xlfn.XLOOKUP(D485,属性中转!$D$20:$D$44,_xlfn.XLOOKUP($E485,属性中转!$AG$18:$AX$18,属性中转!$AG$20:$AX$44)))</f>
        <v>{"HpRate":0.473,"AtkRate":0.2515,"PhysDefRate":0.1935,"MagicDefRate":0.172,"OnHealInc":0.1938}</v>
      </c>
      <c r="H485" s="1" t="s">
        <v>28</v>
      </c>
      <c r="I485" s="1">
        <f t="shared" si="74"/>
        <v>3</v>
      </c>
      <c r="J485" s="1">
        <f t="shared" si="73"/>
        <v>3</v>
      </c>
    </row>
    <row r="486" spans="1:10">
      <c r="A486" s="1">
        <f t="shared" si="70"/>
        <v>14011513</v>
      </c>
      <c r="B486" s="1">
        <f t="shared" si="71"/>
        <v>14011513</v>
      </c>
      <c r="C486" s="1">
        <f t="shared" si="72"/>
        <v>140115</v>
      </c>
      <c r="D486" s="1">
        <v>13</v>
      </c>
      <c r="E486" s="1">
        <f>_xlfn.XLOOKUP(C486,[1]配置!$B$5:$B$1000,[1]配置!$N$5:$N$1000)</f>
        <v>2</v>
      </c>
      <c r="F486" s="1" t="str">
        <f>_xlfn.XLOOKUP(D486,消耗中转!$D$8:$D$33,消耗中转!$T$8:$T$33)</f>
        <v>[{"ItemId":70002,"Num":40}]</v>
      </c>
      <c r="G486" s="1" t="str" cm="1">
        <f t="array" ref="G486">IF(D486=0,"{}",_xlfn.XLOOKUP(D486,属性中转!$D$20:$D$44,_xlfn.XLOOKUP($E486,属性中转!$AG$18:$AX$18,属性中转!$AG$20:$AX$44)))</f>
        <v>{"HpRate":0.506,"AtkRate":0.2691,"PhysDefRate":0.207,"MagicDefRate":0.184,"OnHealInc":0.1938}</v>
      </c>
      <c r="H486" s="1" t="s">
        <v>28</v>
      </c>
      <c r="I486" s="1">
        <f t="shared" si="74"/>
        <v>3</v>
      </c>
      <c r="J486" s="1">
        <f t="shared" si="73"/>
        <v>3</v>
      </c>
    </row>
    <row r="487" spans="1:10">
      <c r="A487" s="1">
        <f t="shared" si="70"/>
        <v>14011514</v>
      </c>
      <c r="B487" s="1">
        <f t="shared" si="71"/>
        <v>14011514</v>
      </c>
      <c r="C487" s="1">
        <f t="shared" si="72"/>
        <v>140115</v>
      </c>
      <c r="D487" s="1">
        <v>14</v>
      </c>
      <c r="E487" s="1">
        <f>_xlfn.XLOOKUP(C487,[1]配置!$B$5:$B$1000,[1]配置!$N$5:$N$1000)</f>
        <v>2</v>
      </c>
      <c r="F487" s="1" t="str">
        <f>_xlfn.XLOOKUP(D487,消耗中转!$D$8:$D$33,消耗中转!$T$8:$T$33)</f>
        <v>[{"ItemId":70002,"Num":45}]</v>
      </c>
      <c r="G487" s="1" t="str" cm="1">
        <f t="array" ref="G487">IF(D487=0,"{}",_xlfn.XLOOKUP(D487,属性中转!$D$20:$D$44,_xlfn.XLOOKUP($E487,属性中转!$AG$18:$AX$18,属性中转!$AG$20:$AX$44)))</f>
        <v>{"HpRate":0.539,"AtkRate":0.2866,"PhysDefRate":0.2205,"MagicDefRate":0.196,"OnHealInc":0.1938}</v>
      </c>
      <c r="H487" s="1" t="s">
        <v>28</v>
      </c>
      <c r="I487" s="1">
        <f t="shared" si="74"/>
        <v>3</v>
      </c>
      <c r="J487" s="1">
        <f t="shared" si="73"/>
        <v>3</v>
      </c>
    </row>
    <row r="488" spans="1:10">
      <c r="A488" s="1">
        <f t="shared" si="70"/>
        <v>14011515</v>
      </c>
      <c r="B488" s="1">
        <f t="shared" si="71"/>
        <v>14011515</v>
      </c>
      <c r="C488" s="1">
        <f t="shared" si="72"/>
        <v>140115</v>
      </c>
      <c r="D488" s="1">
        <v>15</v>
      </c>
      <c r="E488" s="1">
        <f>_xlfn.XLOOKUP(C488,[1]配置!$B$5:$B$1000,[1]配置!$N$5:$N$1000)</f>
        <v>2</v>
      </c>
      <c r="F488" s="1" t="str">
        <f>_xlfn.XLOOKUP(D488,消耗中转!$D$8:$D$33,消耗中转!$T$8:$T$33)</f>
        <v>[{"ItemId":70002,"Num":50}]</v>
      </c>
      <c r="G488" s="1" t="str" cm="1">
        <f t="array" ref="G488">IF(D488=0,"{}",_xlfn.XLOOKUP(D488,属性中转!$D$20:$D$44,_xlfn.XLOOKUP($E488,属性中转!$AG$18:$AX$18,属性中转!$AG$20:$AX$44)))</f>
        <v>{"HpRate":0.572,"AtkRate":0.3042,"PhysDefRate":0.234,"MagicDefRate":0.208,"OnHealInc":0.1938}</v>
      </c>
      <c r="H488" s="1" t="s">
        <v>28</v>
      </c>
      <c r="I488" s="1">
        <f t="shared" si="74"/>
        <v>4</v>
      </c>
      <c r="J488" s="1">
        <f t="shared" si="73"/>
        <v>4</v>
      </c>
    </row>
    <row r="489" spans="1:10">
      <c r="A489" s="1">
        <f t="shared" si="70"/>
        <v>14011516</v>
      </c>
      <c r="B489" s="1">
        <f t="shared" si="71"/>
        <v>14011516</v>
      </c>
      <c r="C489" s="1">
        <f t="shared" si="72"/>
        <v>140115</v>
      </c>
      <c r="D489" s="1">
        <v>16</v>
      </c>
      <c r="E489" s="1">
        <f>_xlfn.XLOOKUP(C489,[1]配置!$B$5:$B$1000,[1]配置!$N$5:$N$1000)</f>
        <v>2</v>
      </c>
      <c r="F489" s="1" t="str">
        <f>_xlfn.XLOOKUP(D489,消耗中转!$D$8:$D$33,消耗中转!$T$8:$T$33)</f>
        <v>[{"ItemId":70003,"Num":25}]</v>
      </c>
      <c r="G489" s="1" t="str" cm="1">
        <f t="array" ref="G489">IF(D489=0,"{}",_xlfn.XLOOKUP(D489,属性中转!$D$20:$D$44,_xlfn.XLOOKUP($E489,属性中转!$AG$18:$AX$18,属性中转!$AG$20:$AX$44)))</f>
        <v>{"HpRate":0.605,"AtkRate":0.3217,"PhysDefRate":0.2475,"MagicDefRate":0.22,"OnHealInc":0.2142}</v>
      </c>
      <c r="H489" s="1" t="s">
        <v>28</v>
      </c>
      <c r="I489" s="1">
        <f t="shared" si="74"/>
        <v>4</v>
      </c>
      <c r="J489" s="1">
        <f t="shared" si="73"/>
        <v>4</v>
      </c>
    </row>
    <row r="490" spans="1:10">
      <c r="A490" s="1">
        <f t="shared" si="70"/>
        <v>14011517</v>
      </c>
      <c r="B490" s="1">
        <f t="shared" si="71"/>
        <v>14011517</v>
      </c>
      <c r="C490" s="1">
        <f t="shared" si="72"/>
        <v>140115</v>
      </c>
      <c r="D490" s="1">
        <v>17</v>
      </c>
      <c r="E490" s="1">
        <f>_xlfn.XLOOKUP(C490,[1]配置!$B$5:$B$1000,[1]配置!$N$5:$N$1000)</f>
        <v>2</v>
      </c>
      <c r="F490" s="1" t="str">
        <f>_xlfn.XLOOKUP(D490,消耗中转!$D$8:$D$33,消耗中转!$T$8:$T$33)</f>
        <v>[{"ItemId":70003,"Num":25}]</v>
      </c>
      <c r="G490" s="1" t="str" cm="1">
        <f t="array" ref="G490">IF(D490=0,"{}",_xlfn.XLOOKUP(D490,属性中转!$D$20:$D$44,_xlfn.XLOOKUP($E490,属性中转!$AG$18:$AX$18,属性中转!$AG$20:$AX$44)))</f>
        <v>{"HpRate":0.638,"AtkRate":0.3393,"PhysDefRate":0.261,"MagicDefRate":0.232,"OnHealInc":0.2346}</v>
      </c>
      <c r="H490" s="1" t="s">
        <v>28</v>
      </c>
      <c r="I490" s="1">
        <f t="shared" si="74"/>
        <v>4</v>
      </c>
      <c r="J490" s="1">
        <f t="shared" si="73"/>
        <v>4</v>
      </c>
    </row>
    <row r="491" spans="1:10">
      <c r="A491" s="1">
        <f t="shared" si="70"/>
        <v>14011518</v>
      </c>
      <c r="B491" s="1">
        <f t="shared" si="71"/>
        <v>14011518</v>
      </c>
      <c r="C491" s="1">
        <f t="shared" si="72"/>
        <v>140115</v>
      </c>
      <c r="D491" s="1">
        <v>18</v>
      </c>
      <c r="E491" s="1">
        <f>_xlfn.XLOOKUP(C491,[1]配置!$B$5:$B$1000,[1]配置!$N$5:$N$1000)</f>
        <v>2</v>
      </c>
      <c r="F491" s="1" t="str">
        <f>_xlfn.XLOOKUP(D491,消耗中转!$D$8:$D$33,消耗中转!$T$8:$T$33)</f>
        <v>[{"ItemId":70003,"Num":25}]</v>
      </c>
      <c r="G491" s="1" t="str" cm="1">
        <f t="array" ref="G491">IF(D491=0,"{}",_xlfn.XLOOKUP(D491,属性中转!$D$20:$D$44,_xlfn.XLOOKUP($E491,属性中转!$AG$18:$AX$18,属性中转!$AG$20:$AX$44)))</f>
        <v>{"HpRate":0.671,"AtkRate":0.3568,"PhysDefRate":0.2745,"MagicDefRate":0.244,"OnHealInc":0.255}</v>
      </c>
      <c r="H491" s="1" t="s">
        <v>28</v>
      </c>
      <c r="I491" s="1">
        <f t="shared" si="74"/>
        <v>4</v>
      </c>
      <c r="J491" s="1">
        <f t="shared" si="73"/>
        <v>4</v>
      </c>
    </row>
    <row r="492" spans="1:10">
      <c r="A492" s="1">
        <f t="shared" si="70"/>
        <v>14011519</v>
      </c>
      <c r="B492" s="1">
        <f t="shared" si="71"/>
        <v>14011519</v>
      </c>
      <c r="C492" s="1">
        <f t="shared" si="72"/>
        <v>140115</v>
      </c>
      <c r="D492" s="1">
        <v>19</v>
      </c>
      <c r="E492" s="1">
        <f>_xlfn.XLOOKUP(C492,[1]配置!$B$5:$B$1000,[1]配置!$N$5:$N$1000)</f>
        <v>2</v>
      </c>
      <c r="F492" s="1" t="str">
        <f>_xlfn.XLOOKUP(D492,消耗中转!$D$8:$D$33,消耗中转!$T$8:$T$33)</f>
        <v>[{"ItemId":70003,"Num":25}]</v>
      </c>
      <c r="G492" s="1" t="str" cm="1">
        <f t="array" ref="G492">IF(D492=0,"{}",_xlfn.XLOOKUP(D492,属性中转!$D$20:$D$44,_xlfn.XLOOKUP($E492,属性中转!$AG$18:$AX$18,属性中转!$AG$20:$AX$44)))</f>
        <v>{"HpRate":0.704,"AtkRate":0.3744,"PhysDefRate":0.288,"MagicDefRate":0.256,"OnHealInc":0.2754}</v>
      </c>
      <c r="H492" s="1" t="s">
        <v>28</v>
      </c>
      <c r="I492" s="1">
        <f t="shared" si="74"/>
        <v>4</v>
      </c>
      <c r="J492" s="1">
        <f t="shared" si="73"/>
        <v>4</v>
      </c>
    </row>
    <row r="493" spans="1:10">
      <c r="A493" s="1">
        <f t="shared" si="70"/>
        <v>14011520</v>
      </c>
      <c r="B493" s="1">
        <f t="shared" si="71"/>
        <v>14011520</v>
      </c>
      <c r="C493" s="1">
        <f t="shared" si="72"/>
        <v>140115</v>
      </c>
      <c r="D493" s="1">
        <v>20</v>
      </c>
      <c r="E493" s="1">
        <f>_xlfn.XLOOKUP(C493,[1]配置!$B$5:$B$1000,[1]配置!$N$5:$N$1000)</f>
        <v>2</v>
      </c>
      <c r="F493" s="1" t="str">
        <f>_xlfn.XLOOKUP(D493,消耗中转!$D$8:$D$33,消耗中转!$T$8:$T$33)</f>
        <v>[{"ItemId":70003,"Num":25}]</v>
      </c>
      <c r="G493" s="1" t="str" cm="1">
        <f t="array" ref="G493">IF(D493=0,"{}",_xlfn.XLOOKUP(D493,属性中转!$D$20:$D$44,_xlfn.XLOOKUP($E493,属性中转!$AG$18:$AX$18,属性中转!$AG$20:$AX$44)))</f>
        <v>{"HpRate":0.737,"AtkRate":0.3919,"PhysDefRate":0.3015,"MagicDefRate":0.268,"OnHealInc":0.2958}</v>
      </c>
      <c r="H493" s="1" t="s">
        <v>28</v>
      </c>
      <c r="I493" s="1">
        <f t="shared" si="74"/>
        <v>4</v>
      </c>
      <c r="J493" s="1">
        <f t="shared" si="73"/>
        <v>4</v>
      </c>
    </row>
    <row r="494" spans="1:10">
      <c r="A494" s="1">
        <f t="shared" si="70"/>
        <v>14011521</v>
      </c>
      <c r="B494" s="1">
        <f t="shared" si="71"/>
        <v>14011521</v>
      </c>
      <c r="C494" s="1">
        <f t="shared" si="72"/>
        <v>140115</v>
      </c>
      <c r="D494" s="1">
        <v>21</v>
      </c>
      <c r="E494" s="1">
        <f>_xlfn.XLOOKUP(C494,[1]配置!$B$5:$B$1000,[1]配置!$N$5:$N$1000)</f>
        <v>2</v>
      </c>
      <c r="F494" s="1" t="str">
        <f>_xlfn.XLOOKUP(D494,消耗中转!$D$8:$D$33,消耗中转!$T$8:$T$33)</f>
        <v>[{"ItemId":70003,"Num":50}]</v>
      </c>
      <c r="G494" s="1" t="str" cm="1">
        <f t="array" ref="G494">IF(D494=0,"{}",_xlfn.XLOOKUP(D494,属性中转!$D$20:$D$44,_xlfn.XLOOKUP($E494,属性中转!$AG$18:$AX$18,属性中转!$AG$20:$AX$44)))</f>
        <v>{"HpRate":0.77,"AtkRate":0.4095,"PhysDefRate":0.315,"MagicDefRate":0.28,"OnHealInc":0.3162}</v>
      </c>
      <c r="H494" s="1" t="s">
        <v>28</v>
      </c>
      <c r="I494" s="1">
        <f t="shared" si="74"/>
        <v>4</v>
      </c>
      <c r="J494" s="1">
        <f t="shared" si="73"/>
        <v>4</v>
      </c>
    </row>
    <row r="495" spans="1:10">
      <c r="A495" s="1">
        <f t="shared" si="70"/>
        <v>14011522</v>
      </c>
      <c r="B495" s="1">
        <f t="shared" si="71"/>
        <v>14011522</v>
      </c>
      <c r="C495" s="1">
        <f t="shared" si="72"/>
        <v>140115</v>
      </c>
      <c r="D495" s="1">
        <v>22</v>
      </c>
      <c r="E495" s="1">
        <f>_xlfn.XLOOKUP(C495,[1]配置!$B$5:$B$1000,[1]配置!$N$5:$N$1000)</f>
        <v>2</v>
      </c>
      <c r="F495" s="1" t="str">
        <f>_xlfn.XLOOKUP(D495,消耗中转!$D$8:$D$33,消耗中转!$T$8:$T$33)</f>
        <v>[{"ItemId":70003,"Num":75}]</v>
      </c>
      <c r="G495" s="1" t="str" cm="1">
        <f t="array" ref="G495">IF(D495=0,"{}",_xlfn.XLOOKUP(D495,属性中转!$D$20:$D$44,_xlfn.XLOOKUP($E495,属性中转!$AG$18:$AX$18,属性中转!$AG$20:$AX$44)))</f>
        <v>{"HpRate":0.803,"AtkRate":0.427,"PhysDefRate":0.3285,"MagicDefRate":0.292,"OnHealInc":0.3366}</v>
      </c>
      <c r="H495" s="1" t="s">
        <v>28</v>
      </c>
      <c r="I495" s="1">
        <f t="shared" si="74"/>
        <v>4</v>
      </c>
      <c r="J495" s="1">
        <f t="shared" si="73"/>
        <v>4</v>
      </c>
    </row>
    <row r="496" spans="1:10">
      <c r="A496" s="1">
        <f t="shared" si="70"/>
        <v>14011523</v>
      </c>
      <c r="B496" s="1">
        <f t="shared" si="71"/>
        <v>14011523</v>
      </c>
      <c r="C496" s="1">
        <f t="shared" si="72"/>
        <v>140115</v>
      </c>
      <c r="D496" s="1">
        <v>23</v>
      </c>
      <c r="E496" s="1">
        <f>_xlfn.XLOOKUP(C496,[1]配置!$B$5:$B$1000,[1]配置!$N$5:$N$1000)</f>
        <v>2</v>
      </c>
      <c r="F496" s="1" t="str">
        <f>_xlfn.XLOOKUP(D496,消耗中转!$D$8:$D$33,消耗中转!$T$8:$T$33)</f>
        <v>[{"ItemId":70003,"Num":100}]</v>
      </c>
      <c r="G496" s="1" t="str" cm="1">
        <f t="array" ref="G496">IF(D496=0,"{}",_xlfn.XLOOKUP(D496,属性中转!$D$20:$D$44,_xlfn.XLOOKUP($E496,属性中转!$AG$18:$AX$18,属性中转!$AG$20:$AX$44)))</f>
        <v>{"HpRate":0.836,"AtkRate":0.4446,"PhysDefRate":0.342,"MagicDefRate":0.304,"OnHealInc":0.357}</v>
      </c>
      <c r="H496" s="1" t="s">
        <v>28</v>
      </c>
      <c r="I496" s="1">
        <f t="shared" si="74"/>
        <v>4</v>
      </c>
      <c r="J496" s="1">
        <f t="shared" si="73"/>
        <v>4</v>
      </c>
    </row>
    <row r="497" spans="1:10">
      <c r="A497" s="1">
        <f t="shared" si="70"/>
        <v>14011524</v>
      </c>
      <c r="B497" s="1">
        <f t="shared" si="71"/>
        <v>14011524</v>
      </c>
      <c r="C497" s="1">
        <f t="shared" si="72"/>
        <v>140115</v>
      </c>
      <c r="D497" s="1">
        <v>24</v>
      </c>
      <c r="E497" s="1">
        <f>_xlfn.XLOOKUP(C497,[1]配置!$B$5:$B$1000,[1]配置!$N$5:$N$1000)</f>
        <v>2</v>
      </c>
      <c r="F497" s="1" t="str">
        <f>_xlfn.XLOOKUP(D497,消耗中转!$D$8:$D$33,消耗中转!$T$8:$T$33)</f>
        <v>[{"ItemId":70003,"Num":125}]</v>
      </c>
      <c r="G497" s="1" t="str" cm="1">
        <f t="array" ref="G497">IF(D497=0,"{}",_xlfn.XLOOKUP(D497,属性中转!$D$20:$D$44,_xlfn.XLOOKUP($E497,属性中转!$AG$18:$AX$18,属性中转!$AG$20:$AX$44)))</f>
        <v>{"HpRate":0.869,"AtkRate":0.4621,"PhysDefRate":0.3555,"MagicDefRate":0.316,"OnHealInc":0.3774}</v>
      </c>
      <c r="H497" s="1" t="s">
        <v>28</v>
      </c>
      <c r="I497" s="1">
        <f t="shared" si="74"/>
        <v>4</v>
      </c>
      <c r="J497" s="1">
        <f t="shared" si="73"/>
        <v>4</v>
      </c>
    </row>
    <row r="498" spans="1:10">
      <c r="A498" s="1">
        <f t="shared" si="70"/>
        <v>14011525</v>
      </c>
      <c r="B498" s="1">
        <f t="shared" si="71"/>
        <v>14011525</v>
      </c>
      <c r="C498" s="1">
        <f t="shared" si="72"/>
        <v>140115</v>
      </c>
      <c r="D498" s="1">
        <v>25</v>
      </c>
      <c r="E498" s="1">
        <f>_xlfn.XLOOKUP(C498,[1]配置!$B$5:$B$1000,[1]配置!$N$5:$N$1000)</f>
        <v>2</v>
      </c>
      <c r="F498" s="1" t="str">
        <f>_xlfn.XLOOKUP(D498,消耗中转!$D$8:$D$33,消耗中转!$T$8:$T$33)</f>
        <v>[{"ItemId":70003,"Num":150}]</v>
      </c>
      <c r="G498" s="1" t="str" cm="1">
        <f t="array" ref="G498">IF(D498=0,"{}",_xlfn.XLOOKUP(D498,属性中转!$D$20:$D$44,_xlfn.XLOOKUP($E498,属性中转!$AG$18:$AX$18,属性中转!$AG$20:$AX$44)))</f>
        <v>{"HpRate":0.902,"AtkRate":0.4797,"PhysDefRate":0.369,"MagicDefRate":0.328,"OnHealInc":0.3978}</v>
      </c>
      <c r="H498" s="1" t="s">
        <v>28</v>
      </c>
      <c r="I498" s="1">
        <f t="shared" si="74"/>
        <v>4</v>
      </c>
      <c r="J498" s="1">
        <f t="shared" si="73"/>
        <v>4</v>
      </c>
    </row>
    <row r="499" spans="1:10">
      <c r="A499" s="1">
        <f t="shared" si="70"/>
        <v>14011600</v>
      </c>
      <c r="B499" s="1">
        <f t="shared" si="71"/>
        <v>14011600</v>
      </c>
      <c r="C499" s="1">
        <f>C473+1</f>
        <v>140116</v>
      </c>
      <c r="D499" s="1">
        <v>0</v>
      </c>
      <c r="E499" s="1">
        <f>_xlfn.XLOOKUP(C499,[1]配置!$B$5:$B$1000,[1]配置!$N$5:$N$1000)</f>
        <v>3</v>
      </c>
      <c r="F499" s="1" t="str">
        <f>_xlfn.XLOOKUP(D499,消耗中转!$D$8:$D$33,消耗中转!$T$8:$T$33)</f>
        <v>[]</v>
      </c>
      <c r="G499" s="1" t="str" cm="1">
        <f t="array" ref="G499">IF(D499=0,"{}",_xlfn.XLOOKUP(D499,属性中转!$D$20:$D$44,_xlfn.XLOOKUP($E499,属性中转!$AG$18:$AX$18,属性中转!$AG$20:$AX$44)))</f>
        <v>{}</v>
      </c>
      <c r="H499" s="1" t="s">
        <v>28</v>
      </c>
      <c r="I499" s="1">
        <f t="shared" si="74"/>
        <v>0</v>
      </c>
      <c r="J499" s="1">
        <f t="shared" si="73"/>
        <v>0</v>
      </c>
    </row>
    <row r="500" spans="1:10">
      <c r="A500" s="1">
        <f t="shared" ref="A500:A525" si="75">B500</f>
        <v>14011601</v>
      </c>
      <c r="B500" s="1">
        <f t="shared" ref="B500:B525" si="76">C500*100+D500</f>
        <v>14011601</v>
      </c>
      <c r="C500" s="1">
        <f>C499</f>
        <v>140116</v>
      </c>
      <c r="D500" s="1">
        <v>1</v>
      </c>
      <c r="E500" s="1">
        <f>_xlfn.XLOOKUP(C500,[1]配置!$B$5:$B$1000,[1]配置!$N$5:$N$1000)</f>
        <v>3</v>
      </c>
      <c r="F500" s="1" t="str">
        <f>_xlfn.XLOOKUP(D500,消耗中转!$D$8:$D$33,消耗中转!$T$8:$T$33)</f>
        <v>[{"ItemId":70001,"Num":10}]</v>
      </c>
      <c r="G500" s="1" t="str" cm="1">
        <f t="array" ref="G500">IF(D500=0,"{}",_xlfn.XLOOKUP(D500,属性中转!$D$20:$D$44,_xlfn.XLOOKUP($E500,属性中转!$AG$18:$AX$18,属性中转!$AG$20:$AX$44)))</f>
        <v>{"HpRate":0.065,"AtkRate":0.0652,"PhysDefRate":0.0325,"MagicDefRate":0.0475,"HealInc":0.0535}</v>
      </c>
      <c r="H500" s="1" t="s">
        <v>28</v>
      </c>
      <c r="I500" s="1">
        <f t="shared" si="74"/>
        <v>1</v>
      </c>
      <c r="J500" s="1">
        <f t="shared" si="73"/>
        <v>1</v>
      </c>
    </row>
    <row r="501" spans="1:10">
      <c r="A501" s="1">
        <f t="shared" si="75"/>
        <v>14011602</v>
      </c>
      <c r="B501" s="1">
        <f t="shared" si="76"/>
        <v>14011602</v>
      </c>
      <c r="C501" s="1">
        <f t="shared" ref="C501:C524" si="77">C500</f>
        <v>140116</v>
      </c>
      <c r="D501" s="1">
        <v>2</v>
      </c>
      <c r="E501" s="1">
        <f>_xlfn.XLOOKUP(C501,[1]配置!$B$5:$B$1000,[1]配置!$N$5:$N$1000)</f>
        <v>3</v>
      </c>
      <c r="F501" s="1" t="str">
        <f>_xlfn.XLOOKUP(D501,消耗中转!$D$8:$D$33,消耗中转!$T$8:$T$33)</f>
        <v>[{"ItemId":70001,"Num":20}]</v>
      </c>
      <c r="G501" s="1" t="str" cm="1">
        <f t="array" ref="G501">IF(D501=0,"{}",_xlfn.XLOOKUP(D501,属性中转!$D$20:$D$44,_xlfn.XLOOKUP($E501,属性中转!$AG$18:$AX$18,属性中转!$AG$20:$AX$44)))</f>
        <v>{"HpRate":0.0845,"AtkRate":0.0848,"PhysDefRate":0.0422,"MagicDefRate":0.0617,"HealInc":0.0749}</v>
      </c>
      <c r="H501" s="1" t="s">
        <v>28</v>
      </c>
      <c r="I501" s="1">
        <f t="shared" si="74"/>
        <v>1</v>
      </c>
      <c r="J501" s="1">
        <f t="shared" si="73"/>
        <v>1</v>
      </c>
    </row>
    <row r="502" spans="1:10">
      <c r="A502" s="1">
        <f t="shared" si="75"/>
        <v>14011603</v>
      </c>
      <c r="B502" s="1">
        <f t="shared" si="76"/>
        <v>14011603</v>
      </c>
      <c r="C502" s="1">
        <f t="shared" si="77"/>
        <v>140116</v>
      </c>
      <c r="D502" s="1">
        <v>3</v>
      </c>
      <c r="E502" s="1">
        <f>_xlfn.XLOOKUP(C502,[1]配置!$B$5:$B$1000,[1]配置!$N$5:$N$1000)</f>
        <v>3</v>
      </c>
      <c r="F502" s="1" t="str">
        <f>_xlfn.XLOOKUP(D502,消耗中转!$D$8:$D$33,消耗中转!$T$8:$T$33)</f>
        <v>[{"ItemId":70001,"Num":30}]</v>
      </c>
      <c r="G502" s="1" t="str" cm="1">
        <f t="array" ref="G502">IF(D502=0,"{}",_xlfn.XLOOKUP(D502,属性中转!$D$20:$D$44,_xlfn.XLOOKUP($E502,属性中转!$AG$18:$AX$18,属性中转!$AG$20:$AX$44)))</f>
        <v>{"HpRate":0.104,"AtkRate":0.1044,"PhysDefRate":0.052,"MagicDefRate":0.076,"HealInc":0.0963}</v>
      </c>
      <c r="H502" s="1" t="s">
        <v>28</v>
      </c>
      <c r="I502" s="1">
        <f t="shared" si="74"/>
        <v>1</v>
      </c>
      <c r="J502" s="1">
        <f t="shared" si="73"/>
        <v>1</v>
      </c>
    </row>
    <row r="503" spans="1:10">
      <c r="A503" s="1">
        <f t="shared" si="75"/>
        <v>14011604</v>
      </c>
      <c r="B503" s="1">
        <f t="shared" si="76"/>
        <v>14011604</v>
      </c>
      <c r="C503" s="1">
        <f t="shared" si="77"/>
        <v>140116</v>
      </c>
      <c r="D503" s="1">
        <v>4</v>
      </c>
      <c r="E503" s="1">
        <f>_xlfn.XLOOKUP(C503,[1]配置!$B$5:$B$1000,[1]配置!$N$5:$N$1000)</f>
        <v>3</v>
      </c>
      <c r="F503" s="1" t="str">
        <f>_xlfn.XLOOKUP(D503,消耗中转!$D$8:$D$33,消耗中转!$T$8:$T$33)</f>
        <v>[{"ItemId":70001,"Num":40}]</v>
      </c>
      <c r="G503" s="1" t="str" cm="1">
        <f t="array" ref="G503">IF(D503=0,"{}",_xlfn.XLOOKUP(D503,属性中转!$D$20:$D$44,_xlfn.XLOOKUP($E503,属性中转!$AG$18:$AX$18,属性中转!$AG$20:$AX$44)))</f>
        <v>{"HpRate":0.1235,"AtkRate":0.1239,"PhysDefRate":0.0617,"MagicDefRate":0.0902,"HealInc":0.1178}</v>
      </c>
      <c r="H503" s="1" t="s">
        <v>28</v>
      </c>
      <c r="I503" s="1">
        <f t="shared" si="74"/>
        <v>1</v>
      </c>
      <c r="J503" s="1">
        <f t="shared" si="73"/>
        <v>1</v>
      </c>
    </row>
    <row r="504" spans="1:10">
      <c r="A504" s="1">
        <f t="shared" si="75"/>
        <v>14011605</v>
      </c>
      <c r="B504" s="1">
        <f t="shared" si="76"/>
        <v>14011605</v>
      </c>
      <c r="C504" s="1">
        <f t="shared" si="77"/>
        <v>140116</v>
      </c>
      <c r="D504" s="1">
        <v>5</v>
      </c>
      <c r="E504" s="1">
        <f>_xlfn.XLOOKUP(C504,[1]配置!$B$5:$B$1000,[1]配置!$N$5:$N$1000)</f>
        <v>3</v>
      </c>
      <c r="F504" s="1" t="str">
        <f>_xlfn.XLOOKUP(D504,消耗中转!$D$8:$D$33,消耗中转!$T$8:$T$33)</f>
        <v>[{"ItemId":70001,"Num":50}]</v>
      </c>
      <c r="G504" s="1" t="str" cm="1">
        <f t="array" ref="G504">IF(D504=0,"{}",_xlfn.XLOOKUP(D504,属性中转!$D$20:$D$44,_xlfn.XLOOKUP($E504,属性中转!$AG$18:$AX$18,属性中转!$AG$20:$AX$44)))</f>
        <v>{"HpRate":0.143,"AtkRate":0.1435,"PhysDefRate":0.0715,"MagicDefRate":0.1045,"HealInc":0.1392}</v>
      </c>
      <c r="H504" s="1" t="s">
        <v>28</v>
      </c>
      <c r="I504" s="1">
        <f t="shared" si="74"/>
        <v>2</v>
      </c>
      <c r="J504" s="1">
        <f t="shared" si="73"/>
        <v>2</v>
      </c>
    </row>
    <row r="505" spans="1:10">
      <c r="A505" s="1">
        <f t="shared" si="75"/>
        <v>14011606</v>
      </c>
      <c r="B505" s="1">
        <f t="shared" si="76"/>
        <v>14011606</v>
      </c>
      <c r="C505" s="1">
        <f t="shared" si="77"/>
        <v>140116</v>
      </c>
      <c r="D505" s="1">
        <v>6</v>
      </c>
      <c r="E505" s="1">
        <f>_xlfn.XLOOKUP(C505,[1]配置!$B$5:$B$1000,[1]配置!$N$5:$N$1000)</f>
        <v>3</v>
      </c>
      <c r="F505" s="1" t="str">
        <f>_xlfn.XLOOKUP(D505,消耗中转!$D$8:$D$33,消耗中转!$T$8:$T$33)</f>
        <v>[{"ItemId":70002,"Num":5}]</v>
      </c>
      <c r="G505" s="1" t="str" cm="1">
        <f t="array" ref="G505">IF(D505=0,"{}",_xlfn.XLOOKUP(D505,属性中转!$D$20:$D$44,_xlfn.XLOOKUP($E505,属性中转!$AG$18:$AX$18,属性中转!$AG$20:$AX$44)))</f>
        <v>{"HpRate":0.1625,"AtkRate":0.1631,"PhysDefRate":0.0812,"MagicDefRate":0.1187,"HealInc":0.1606}</v>
      </c>
      <c r="H505" s="1" t="s">
        <v>28</v>
      </c>
      <c r="I505" s="1">
        <f t="shared" si="74"/>
        <v>2</v>
      </c>
      <c r="J505" s="1">
        <f t="shared" si="73"/>
        <v>2</v>
      </c>
    </row>
    <row r="506" spans="1:10">
      <c r="A506" s="1">
        <f t="shared" si="75"/>
        <v>14011607</v>
      </c>
      <c r="B506" s="1">
        <f t="shared" si="76"/>
        <v>14011607</v>
      </c>
      <c r="C506" s="1">
        <f t="shared" si="77"/>
        <v>140116</v>
      </c>
      <c r="D506" s="1">
        <v>7</v>
      </c>
      <c r="E506" s="1">
        <f>_xlfn.XLOOKUP(C506,[1]配置!$B$5:$B$1000,[1]配置!$N$5:$N$1000)</f>
        <v>3</v>
      </c>
      <c r="F506" s="1" t="str">
        <f>_xlfn.XLOOKUP(D506,消耗中转!$D$8:$D$33,消耗中转!$T$8:$T$33)</f>
        <v>[{"ItemId":70002,"Num":10}]</v>
      </c>
      <c r="G506" s="1" t="str" cm="1">
        <f t="array" ref="G506">IF(D506=0,"{}",_xlfn.XLOOKUP(D506,属性中转!$D$20:$D$44,_xlfn.XLOOKUP($E506,属性中转!$AG$18:$AX$18,属性中转!$AG$20:$AX$44)))</f>
        <v>{"HpRate":0.182,"AtkRate":0.1827,"PhysDefRate":0.091,"MagicDefRate":0.133,"HealInc":0.182}</v>
      </c>
      <c r="H506" s="1" t="s">
        <v>28</v>
      </c>
      <c r="I506" s="1">
        <f t="shared" si="74"/>
        <v>2</v>
      </c>
      <c r="J506" s="1">
        <f t="shared" si="73"/>
        <v>2</v>
      </c>
    </row>
    <row r="507" spans="1:10">
      <c r="A507" s="1">
        <f t="shared" si="75"/>
        <v>14011608</v>
      </c>
      <c r="B507" s="1">
        <f t="shared" si="76"/>
        <v>14011608</v>
      </c>
      <c r="C507" s="1">
        <f t="shared" si="77"/>
        <v>140116</v>
      </c>
      <c r="D507" s="1">
        <v>8</v>
      </c>
      <c r="E507" s="1">
        <f>_xlfn.XLOOKUP(C507,[1]配置!$B$5:$B$1000,[1]配置!$N$5:$N$1000)</f>
        <v>3</v>
      </c>
      <c r="F507" s="1" t="str">
        <f>_xlfn.XLOOKUP(D507,消耗中转!$D$8:$D$33,消耗中转!$T$8:$T$33)</f>
        <v>[{"ItemId":70002,"Num":15}]</v>
      </c>
      <c r="G507" s="1" t="str" cm="1">
        <f t="array" ref="G507">IF(D507=0,"{}",_xlfn.XLOOKUP(D507,属性中转!$D$20:$D$44,_xlfn.XLOOKUP($E507,属性中转!$AG$18:$AX$18,属性中转!$AG$20:$AX$44)))</f>
        <v>{"HpRate":0.2015,"AtkRate":0.2022,"PhysDefRate":0.1007,"MagicDefRate":0.1472,"HealInc":0.2034}</v>
      </c>
      <c r="H507" s="1" t="s">
        <v>28</v>
      </c>
      <c r="I507" s="1">
        <f t="shared" si="74"/>
        <v>2</v>
      </c>
      <c r="J507" s="1">
        <f t="shared" si="73"/>
        <v>2</v>
      </c>
    </row>
    <row r="508" spans="1:10">
      <c r="A508" s="1">
        <f t="shared" si="75"/>
        <v>14011609</v>
      </c>
      <c r="B508" s="1">
        <f t="shared" si="76"/>
        <v>14011609</v>
      </c>
      <c r="C508" s="1">
        <f t="shared" si="77"/>
        <v>140116</v>
      </c>
      <c r="D508" s="1">
        <v>9</v>
      </c>
      <c r="E508" s="1">
        <f>_xlfn.XLOOKUP(C508,[1]配置!$B$5:$B$1000,[1]配置!$N$5:$N$1000)</f>
        <v>3</v>
      </c>
      <c r="F508" s="1" t="str">
        <f>_xlfn.XLOOKUP(D508,消耗中转!$D$8:$D$33,消耗中转!$T$8:$T$33)</f>
        <v>[{"ItemId":70002,"Num":20}]</v>
      </c>
      <c r="G508" s="1" t="str" cm="1">
        <f t="array" ref="G508">IF(D508=0,"{}",_xlfn.XLOOKUP(D508,属性中转!$D$20:$D$44,_xlfn.XLOOKUP($E508,属性中转!$AG$18:$AX$18,属性中转!$AG$20:$AX$44)))</f>
        <v>{"HpRate":0.221,"AtkRate":0.2218,"PhysDefRate":0.1105,"MagicDefRate":0.1615,"HealInc":0.2034}</v>
      </c>
      <c r="H508" s="1" t="s">
        <v>28</v>
      </c>
      <c r="I508" s="1">
        <f t="shared" si="74"/>
        <v>2</v>
      </c>
      <c r="J508" s="1">
        <f t="shared" si="73"/>
        <v>2</v>
      </c>
    </row>
    <row r="509" spans="1:10">
      <c r="A509" s="1">
        <f t="shared" si="75"/>
        <v>14011610</v>
      </c>
      <c r="B509" s="1">
        <f t="shared" si="76"/>
        <v>14011610</v>
      </c>
      <c r="C509" s="1">
        <f t="shared" si="77"/>
        <v>140116</v>
      </c>
      <c r="D509" s="1">
        <v>10</v>
      </c>
      <c r="E509" s="1">
        <f>_xlfn.XLOOKUP(C509,[1]配置!$B$5:$B$1000,[1]配置!$N$5:$N$1000)</f>
        <v>3</v>
      </c>
      <c r="F509" s="1" t="str">
        <f>_xlfn.XLOOKUP(D509,消耗中转!$D$8:$D$33,消耗中转!$T$8:$T$33)</f>
        <v>[{"ItemId":70002,"Num":25}]</v>
      </c>
      <c r="G509" s="1" t="str" cm="1">
        <f t="array" ref="G509">IF(D509=0,"{}",_xlfn.XLOOKUP(D509,属性中转!$D$20:$D$44,_xlfn.XLOOKUP($E509,属性中转!$AG$18:$AX$18,属性中转!$AG$20:$AX$44)))</f>
        <v>{"HpRate":0.2405,"AtkRate":0.2414,"PhysDefRate":0.1202,"MagicDefRate":0.1757,"HealInc":0.2034}</v>
      </c>
      <c r="H509" s="1" t="s">
        <v>28</v>
      </c>
      <c r="I509" s="1">
        <f t="shared" si="74"/>
        <v>3</v>
      </c>
      <c r="J509" s="1">
        <f t="shared" si="73"/>
        <v>3</v>
      </c>
    </row>
    <row r="510" spans="1:10">
      <c r="A510" s="1">
        <f t="shared" si="75"/>
        <v>14011611</v>
      </c>
      <c r="B510" s="1">
        <f t="shared" si="76"/>
        <v>14011611</v>
      </c>
      <c r="C510" s="1">
        <f t="shared" si="77"/>
        <v>140116</v>
      </c>
      <c r="D510" s="1">
        <v>11</v>
      </c>
      <c r="E510" s="1">
        <f>_xlfn.XLOOKUP(C510,[1]配置!$B$5:$B$1000,[1]配置!$N$5:$N$1000)</f>
        <v>3</v>
      </c>
      <c r="F510" s="1" t="str">
        <f>_xlfn.XLOOKUP(D510,消耗中转!$D$8:$D$33,消耗中转!$T$8:$T$33)</f>
        <v>[{"ItemId":70002,"Num":30}]</v>
      </c>
      <c r="G510" s="1" t="str" cm="1">
        <f t="array" ref="G510">IF(D510=0,"{}",_xlfn.XLOOKUP(D510,属性中转!$D$20:$D$44,_xlfn.XLOOKUP($E510,属性中转!$AG$18:$AX$18,属性中转!$AG$20:$AX$44)))</f>
        <v>{"HpRate":0.26,"AtkRate":0.261,"PhysDefRate":0.13,"MagicDefRate":0.19,"HealInc":0.2034}</v>
      </c>
      <c r="H510" s="1" t="s">
        <v>28</v>
      </c>
      <c r="I510" s="1">
        <f t="shared" si="74"/>
        <v>3</v>
      </c>
      <c r="J510" s="1">
        <f t="shared" si="73"/>
        <v>3</v>
      </c>
    </row>
    <row r="511" spans="1:10">
      <c r="A511" s="1">
        <f t="shared" si="75"/>
        <v>14011612</v>
      </c>
      <c r="B511" s="1">
        <f t="shared" si="76"/>
        <v>14011612</v>
      </c>
      <c r="C511" s="1">
        <f t="shared" si="77"/>
        <v>140116</v>
      </c>
      <c r="D511" s="1">
        <v>12</v>
      </c>
      <c r="E511" s="1">
        <f>_xlfn.XLOOKUP(C511,[1]配置!$B$5:$B$1000,[1]配置!$N$5:$N$1000)</f>
        <v>3</v>
      </c>
      <c r="F511" s="1" t="str">
        <f>_xlfn.XLOOKUP(D511,消耗中转!$D$8:$D$33,消耗中转!$T$8:$T$33)</f>
        <v>[{"ItemId":70002,"Num":35}]</v>
      </c>
      <c r="G511" s="1" t="str" cm="1">
        <f t="array" ref="G511">IF(D511=0,"{}",_xlfn.XLOOKUP(D511,属性中转!$D$20:$D$44,_xlfn.XLOOKUP($E511,属性中转!$AG$18:$AX$18,属性中转!$AG$20:$AX$44)))</f>
        <v>{"HpRate":0.2795,"AtkRate":0.2805,"PhysDefRate":0.1397,"MagicDefRate":0.2042,"HealInc":0.2034}</v>
      </c>
      <c r="H511" s="1" t="s">
        <v>28</v>
      </c>
      <c r="I511" s="1">
        <f t="shared" si="74"/>
        <v>3</v>
      </c>
      <c r="J511" s="1">
        <f t="shared" si="73"/>
        <v>3</v>
      </c>
    </row>
    <row r="512" spans="1:10">
      <c r="A512" s="1">
        <f t="shared" si="75"/>
        <v>14011613</v>
      </c>
      <c r="B512" s="1">
        <f t="shared" si="76"/>
        <v>14011613</v>
      </c>
      <c r="C512" s="1">
        <f t="shared" si="77"/>
        <v>140116</v>
      </c>
      <c r="D512" s="1">
        <v>13</v>
      </c>
      <c r="E512" s="1">
        <f>_xlfn.XLOOKUP(C512,[1]配置!$B$5:$B$1000,[1]配置!$N$5:$N$1000)</f>
        <v>3</v>
      </c>
      <c r="F512" s="1" t="str">
        <f>_xlfn.XLOOKUP(D512,消耗中转!$D$8:$D$33,消耗中转!$T$8:$T$33)</f>
        <v>[{"ItemId":70002,"Num":40}]</v>
      </c>
      <c r="G512" s="1" t="str" cm="1">
        <f t="array" ref="G512">IF(D512=0,"{}",_xlfn.XLOOKUP(D512,属性中转!$D$20:$D$44,_xlfn.XLOOKUP($E512,属性中转!$AG$18:$AX$18,属性中转!$AG$20:$AX$44)))</f>
        <v>{"HpRate":0.299,"AtkRate":0.3001,"PhysDefRate":0.1495,"MagicDefRate":0.2185,"HealInc":0.2034}</v>
      </c>
      <c r="H512" s="1" t="s">
        <v>28</v>
      </c>
      <c r="I512" s="1">
        <f t="shared" si="74"/>
        <v>3</v>
      </c>
      <c r="J512" s="1">
        <f t="shared" si="73"/>
        <v>3</v>
      </c>
    </row>
    <row r="513" spans="1:10">
      <c r="A513" s="1">
        <f t="shared" si="75"/>
        <v>14011614</v>
      </c>
      <c r="B513" s="1">
        <f t="shared" si="76"/>
        <v>14011614</v>
      </c>
      <c r="C513" s="1">
        <f t="shared" si="77"/>
        <v>140116</v>
      </c>
      <c r="D513" s="1">
        <v>14</v>
      </c>
      <c r="E513" s="1">
        <f>_xlfn.XLOOKUP(C513,[1]配置!$B$5:$B$1000,[1]配置!$N$5:$N$1000)</f>
        <v>3</v>
      </c>
      <c r="F513" s="1" t="str">
        <f>_xlfn.XLOOKUP(D513,消耗中转!$D$8:$D$33,消耗中转!$T$8:$T$33)</f>
        <v>[{"ItemId":70002,"Num":45}]</v>
      </c>
      <c r="G513" s="1" t="str" cm="1">
        <f t="array" ref="G513">IF(D513=0,"{}",_xlfn.XLOOKUP(D513,属性中转!$D$20:$D$44,_xlfn.XLOOKUP($E513,属性中转!$AG$18:$AX$18,属性中转!$AG$20:$AX$44)))</f>
        <v>{"HpRate":0.3185,"AtkRate":0.3197,"PhysDefRate":0.1592,"MagicDefRate":0.2327,"HealInc":0.2034}</v>
      </c>
      <c r="H513" s="1" t="s">
        <v>28</v>
      </c>
      <c r="I513" s="1">
        <f t="shared" si="74"/>
        <v>3</v>
      </c>
      <c r="J513" s="1">
        <f t="shared" si="73"/>
        <v>3</v>
      </c>
    </row>
    <row r="514" spans="1:10">
      <c r="A514" s="1">
        <f t="shared" si="75"/>
        <v>14011615</v>
      </c>
      <c r="B514" s="1">
        <f t="shared" si="76"/>
        <v>14011615</v>
      </c>
      <c r="C514" s="1">
        <f t="shared" si="77"/>
        <v>140116</v>
      </c>
      <c r="D514" s="1">
        <v>15</v>
      </c>
      <c r="E514" s="1">
        <f>_xlfn.XLOOKUP(C514,[1]配置!$B$5:$B$1000,[1]配置!$N$5:$N$1000)</f>
        <v>3</v>
      </c>
      <c r="F514" s="1" t="str">
        <f>_xlfn.XLOOKUP(D514,消耗中转!$D$8:$D$33,消耗中转!$T$8:$T$33)</f>
        <v>[{"ItemId":70002,"Num":50}]</v>
      </c>
      <c r="G514" s="1" t="str" cm="1">
        <f t="array" ref="G514">IF(D514=0,"{}",_xlfn.XLOOKUP(D514,属性中转!$D$20:$D$44,_xlfn.XLOOKUP($E514,属性中转!$AG$18:$AX$18,属性中转!$AG$20:$AX$44)))</f>
        <v>{"HpRate":0.338,"AtkRate":0.3393,"PhysDefRate":0.169,"MagicDefRate":0.247,"HealInc":0.2034}</v>
      </c>
      <c r="H514" s="1" t="s">
        <v>28</v>
      </c>
      <c r="I514" s="1">
        <f t="shared" si="74"/>
        <v>4</v>
      </c>
      <c r="J514" s="1">
        <f t="shared" si="73"/>
        <v>4</v>
      </c>
    </row>
    <row r="515" spans="1:10">
      <c r="A515" s="1">
        <f t="shared" si="75"/>
        <v>14011616</v>
      </c>
      <c r="B515" s="1">
        <f t="shared" si="76"/>
        <v>14011616</v>
      </c>
      <c r="C515" s="1">
        <f t="shared" si="77"/>
        <v>140116</v>
      </c>
      <c r="D515" s="1">
        <v>16</v>
      </c>
      <c r="E515" s="1">
        <f>_xlfn.XLOOKUP(C515,[1]配置!$B$5:$B$1000,[1]配置!$N$5:$N$1000)</f>
        <v>3</v>
      </c>
      <c r="F515" s="1" t="str">
        <f>_xlfn.XLOOKUP(D515,消耗中转!$D$8:$D$33,消耗中转!$T$8:$T$33)</f>
        <v>[{"ItemId":70003,"Num":25}]</v>
      </c>
      <c r="G515" s="1" t="str" cm="1">
        <f t="array" ref="G515">IF(D515=0,"{}",_xlfn.XLOOKUP(D515,属性中转!$D$20:$D$44,_xlfn.XLOOKUP($E515,属性中转!$AG$18:$AX$18,属性中转!$AG$20:$AX$44)))</f>
        <v>{"HpRate":0.3575,"AtkRate":0.3588,"PhysDefRate":0.1787,"MagicDefRate":0.2612,"HealInc":0.2249}</v>
      </c>
      <c r="H515" s="1" t="s">
        <v>28</v>
      </c>
      <c r="I515" s="1">
        <f t="shared" si="74"/>
        <v>4</v>
      </c>
      <c r="J515" s="1">
        <f t="shared" si="73"/>
        <v>4</v>
      </c>
    </row>
    <row r="516" spans="1:10">
      <c r="A516" s="1">
        <f t="shared" si="75"/>
        <v>14011617</v>
      </c>
      <c r="B516" s="1">
        <f t="shared" si="76"/>
        <v>14011617</v>
      </c>
      <c r="C516" s="1">
        <f t="shared" si="77"/>
        <v>140116</v>
      </c>
      <c r="D516" s="1">
        <v>17</v>
      </c>
      <c r="E516" s="1">
        <f>_xlfn.XLOOKUP(C516,[1]配置!$B$5:$B$1000,[1]配置!$N$5:$N$1000)</f>
        <v>3</v>
      </c>
      <c r="F516" s="1" t="str">
        <f>_xlfn.XLOOKUP(D516,消耗中转!$D$8:$D$33,消耗中转!$T$8:$T$33)</f>
        <v>[{"ItemId":70003,"Num":25}]</v>
      </c>
      <c r="G516" s="1" t="str" cm="1">
        <f t="array" ref="G516">IF(D516=0,"{}",_xlfn.XLOOKUP(D516,属性中转!$D$20:$D$44,_xlfn.XLOOKUP($E516,属性中转!$AG$18:$AX$18,属性中转!$AG$20:$AX$44)))</f>
        <v>{"HpRate":0.377,"AtkRate":0.3784,"PhysDefRate":0.1885,"MagicDefRate":0.2755,"HealInc":0.2463}</v>
      </c>
      <c r="H516" s="1" t="s">
        <v>28</v>
      </c>
      <c r="I516" s="1">
        <f t="shared" si="74"/>
        <v>4</v>
      </c>
      <c r="J516" s="1">
        <f t="shared" si="73"/>
        <v>4</v>
      </c>
    </row>
    <row r="517" spans="1:10">
      <c r="A517" s="1">
        <f t="shared" si="75"/>
        <v>14011618</v>
      </c>
      <c r="B517" s="1">
        <f t="shared" si="76"/>
        <v>14011618</v>
      </c>
      <c r="C517" s="1">
        <f t="shared" si="77"/>
        <v>140116</v>
      </c>
      <c r="D517" s="1">
        <v>18</v>
      </c>
      <c r="E517" s="1">
        <f>_xlfn.XLOOKUP(C517,[1]配置!$B$5:$B$1000,[1]配置!$N$5:$N$1000)</f>
        <v>3</v>
      </c>
      <c r="F517" s="1" t="str">
        <f>_xlfn.XLOOKUP(D517,消耗中转!$D$8:$D$33,消耗中转!$T$8:$T$33)</f>
        <v>[{"ItemId":70003,"Num":25}]</v>
      </c>
      <c r="G517" s="1" t="str" cm="1">
        <f t="array" ref="G517">IF(D517=0,"{}",_xlfn.XLOOKUP(D517,属性中转!$D$20:$D$44,_xlfn.XLOOKUP($E517,属性中转!$AG$18:$AX$18,属性中转!$AG$20:$AX$44)))</f>
        <v>{"HpRate":0.3965,"AtkRate":0.398,"PhysDefRate":0.1982,"MagicDefRate":0.2897,"HealInc":0.2677}</v>
      </c>
      <c r="H517" s="1" t="s">
        <v>28</v>
      </c>
      <c r="I517" s="1">
        <f t="shared" si="74"/>
        <v>4</v>
      </c>
      <c r="J517" s="1">
        <f t="shared" si="73"/>
        <v>4</v>
      </c>
    </row>
    <row r="518" spans="1:10">
      <c r="A518" s="1">
        <f t="shared" si="75"/>
        <v>14011619</v>
      </c>
      <c r="B518" s="1">
        <f t="shared" si="76"/>
        <v>14011619</v>
      </c>
      <c r="C518" s="1">
        <f t="shared" si="77"/>
        <v>140116</v>
      </c>
      <c r="D518" s="1">
        <v>19</v>
      </c>
      <c r="E518" s="1">
        <f>_xlfn.XLOOKUP(C518,[1]配置!$B$5:$B$1000,[1]配置!$N$5:$N$1000)</f>
        <v>3</v>
      </c>
      <c r="F518" s="1" t="str">
        <f>_xlfn.XLOOKUP(D518,消耗中转!$D$8:$D$33,消耗中转!$T$8:$T$33)</f>
        <v>[{"ItemId":70003,"Num":25}]</v>
      </c>
      <c r="G518" s="1" t="str" cm="1">
        <f t="array" ref="G518">IF(D518=0,"{}",_xlfn.XLOOKUP(D518,属性中转!$D$20:$D$44,_xlfn.XLOOKUP($E518,属性中转!$AG$18:$AX$18,属性中转!$AG$20:$AX$44)))</f>
        <v>{"HpRate":0.416,"AtkRate":0.4176,"PhysDefRate":0.208,"MagicDefRate":0.304,"HealInc":0.2891}</v>
      </c>
      <c r="H518" s="1" t="s">
        <v>28</v>
      </c>
      <c r="I518" s="1">
        <f t="shared" si="74"/>
        <v>4</v>
      </c>
      <c r="J518" s="1">
        <f t="shared" si="73"/>
        <v>4</v>
      </c>
    </row>
    <row r="519" spans="1:10">
      <c r="A519" s="1">
        <f t="shared" si="75"/>
        <v>14011620</v>
      </c>
      <c r="B519" s="1">
        <f t="shared" si="76"/>
        <v>14011620</v>
      </c>
      <c r="C519" s="1">
        <f t="shared" si="77"/>
        <v>140116</v>
      </c>
      <c r="D519" s="1">
        <v>20</v>
      </c>
      <c r="E519" s="1">
        <f>_xlfn.XLOOKUP(C519,[1]配置!$B$5:$B$1000,[1]配置!$N$5:$N$1000)</f>
        <v>3</v>
      </c>
      <c r="F519" s="1" t="str">
        <f>_xlfn.XLOOKUP(D519,消耗中转!$D$8:$D$33,消耗中转!$T$8:$T$33)</f>
        <v>[{"ItemId":70003,"Num":25}]</v>
      </c>
      <c r="G519" s="1" t="str" cm="1">
        <f t="array" ref="G519">IF(D519=0,"{}",_xlfn.XLOOKUP(D519,属性中转!$D$20:$D$44,_xlfn.XLOOKUP($E519,属性中转!$AG$18:$AX$18,属性中转!$AG$20:$AX$44)))</f>
        <v>{"HpRate":0.4355,"AtkRate":0.4371,"PhysDefRate":0.2177,"MagicDefRate":0.3182,"HealInc":0.3105}</v>
      </c>
      <c r="H519" s="1" t="s">
        <v>28</v>
      </c>
      <c r="I519" s="1">
        <f t="shared" si="74"/>
        <v>4</v>
      </c>
      <c r="J519" s="1">
        <f t="shared" si="73"/>
        <v>4</v>
      </c>
    </row>
    <row r="520" spans="1:10">
      <c r="A520" s="1">
        <f t="shared" si="75"/>
        <v>14011621</v>
      </c>
      <c r="B520" s="1">
        <f t="shared" si="76"/>
        <v>14011621</v>
      </c>
      <c r="C520" s="1">
        <f t="shared" si="77"/>
        <v>140116</v>
      </c>
      <c r="D520" s="1">
        <v>21</v>
      </c>
      <c r="E520" s="1">
        <f>_xlfn.XLOOKUP(C520,[1]配置!$B$5:$B$1000,[1]配置!$N$5:$N$1000)</f>
        <v>3</v>
      </c>
      <c r="F520" s="1" t="str">
        <f>_xlfn.XLOOKUP(D520,消耗中转!$D$8:$D$33,消耗中转!$T$8:$T$33)</f>
        <v>[{"ItemId":70003,"Num":50}]</v>
      </c>
      <c r="G520" s="1" t="str" cm="1">
        <f t="array" ref="G520">IF(D520=0,"{}",_xlfn.XLOOKUP(D520,属性中转!$D$20:$D$44,_xlfn.XLOOKUP($E520,属性中转!$AG$18:$AX$18,属性中转!$AG$20:$AX$44)))</f>
        <v>{"HpRate":0.455,"AtkRate":0.4567,"PhysDefRate":0.2275,"MagicDefRate":0.3325,"HealInc":0.332}</v>
      </c>
      <c r="H520" s="1" t="s">
        <v>28</v>
      </c>
      <c r="I520" s="1">
        <f t="shared" si="74"/>
        <v>4</v>
      </c>
      <c r="J520" s="1">
        <f t="shared" si="73"/>
        <v>4</v>
      </c>
    </row>
    <row r="521" spans="1:10">
      <c r="A521" s="1">
        <f t="shared" si="75"/>
        <v>14011622</v>
      </c>
      <c r="B521" s="1">
        <f t="shared" si="76"/>
        <v>14011622</v>
      </c>
      <c r="C521" s="1">
        <f t="shared" si="77"/>
        <v>140116</v>
      </c>
      <c r="D521" s="1">
        <v>22</v>
      </c>
      <c r="E521" s="1">
        <f>_xlfn.XLOOKUP(C521,[1]配置!$B$5:$B$1000,[1]配置!$N$5:$N$1000)</f>
        <v>3</v>
      </c>
      <c r="F521" s="1" t="str">
        <f>_xlfn.XLOOKUP(D521,消耗中转!$D$8:$D$33,消耗中转!$T$8:$T$33)</f>
        <v>[{"ItemId":70003,"Num":75}]</v>
      </c>
      <c r="G521" s="1" t="str" cm="1">
        <f t="array" ref="G521">IF(D521=0,"{}",_xlfn.XLOOKUP(D521,属性中转!$D$20:$D$44,_xlfn.XLOOKUP($E521,属性中转!$AG$18:$AX$18,属性中转!$AG$20:$AX$44)))</f>
        <v>{"HpRate":0.4745,"AtkRate":0.4763,"PhysDefRate":0.2372,"MagicDefRate":0.3467,"HealInc":0.3534}</v>
      </c>
      <c r="H521" s="1" t="s">
        <v>28</v>
      </c>
      <c r="I521" s="1">
        <f t="shared" si="74"/>
        <v>4</v>
      </c>
      <c r="J521" s="1">
        <f t="shared" si="73"/>
        <v>4</v>
      </c>
    </row>
    <row r="522" spans="1:10">
      <c r="A522" s="1">
        <f t="shared" si="75"/>
        <v>14011623</v>
      </c>
      <c r="B522" s="1">
        <f t="shared" si="76"/>
        <v>14011623</v>
      </c>
      <c r="C522" s="1">
        <f t="shared" si="77"/>
        <v>140116</v>
      </c>
      <c r="D522" s="1">
        <v>23</v>
      </c>
      <c r="E522" s="1">
        <f>_xlfn.XLOOKUP(C522,[1]配置!$B$5:$B$1000,[1]配置!$N$5:$N$1000)</f>
        <v>3</v>
      </c>
      <c r="F522" s="1" t="str">
        <f>_xlfn.XLOOKUP(D522,消耗中转!$D$8:$D$33,消耗中转!$T$8:$T$33)</f>
        <v>[{"ItemId":70003,"Num":100}]</v>
      </c>
      <c r="G522" s="1" t="str" cm="1">
        <f t="array" ref="G522">IF(D522=0,"{}",_xlfn.XLOOKUP(D522,属性中转!$D$20:$D$44,_xlfn.XLOOKUP($E522,属性中转!$AG$18:$AX$18,属性中转!$AG$20:$AX$44)))</f>
        <v>{"HpRate":0.494,"AtkRate":0.4959,"PhysDefRate":0.247,"MagicDefRate":0.361,"HealInc":0.3748}</v>
      </c>
      <c r="H522" s="1" t="s">
        <v>28</v>
      </c>
      <c r="I522" s="1">
        <f t="shared" si="74"/>
        <v>4</v>
      </c>
      <c r="J522" s="1">
        <f t="shared" si="73"/>
        <v>4</v>
      </c>
    </row>
    <row r="523" spans="1:10">
      <c r="A523" s="1">
        <f t="shared" si="75"/>
        <v>14011624</v>
      </c>
      <c r="B523" s="1">
        <f t="shared" si="76"/>
        <v>14011624</v>
      </c>
      <c r="C523" s="1">
        <f t="shared" si="77"/>
        <v>140116</v>
      </c>
      <c r="D523" s="1">
        <v>24</v>
      </c>
      <c r="E523" s="1">
        <f>_xlfn.XLOOKUP(C523,[1]配置!$B$5:$B$1000,[1]配置!$N$5:$N$1000)</f>
        <v>3</v>
      </c>
      <c r="F523" s="1" t="str">
        <f>_xlfn.XLOOKUP(D523,消耗中转!$D$8:$D$33,消耗中转!$T$8:$T$33)</f>
        <v>[{"ItemId":70003,"Num":125}]</v>
      </c>
      <c r="G523" s="1" t="str" cm="1">
        <f t="array" ref="G523">IF(D523=0,"{}",_xlfn.XLOOKUP(D523,属性中转!$D$20:$D$44,_xlfn.XLOOKUP($E523,属性中转!$AG$18:$AX$18,属性中转!$AG$20:$AX$44)))</f>
        <v>{"HpRate":0.5135,"AtkRate":0.5154,"PhysDefRate":0.2567,"MagicDefRate":0.3752,"HealInc":0.3962}</v>
      </c>
      <c r="H523" s="1" t="s">
        <v>28</v>
      </c>
      <c r="I523" s="1">
        <f t="shared" si="74"/>
        <v>4</v>
      </c>
      <c r="J523" s="1">
        <f t="shared" si="73"/>
        <v>4</v>
      </c>
    </row>
    <row r="524" spans="1:10">
      <c r="A524" s="1">
        <f t="shared" si="75"/>
        <v>14011625</v>
      </c>
      <c r="B524" s="1">
        <f t="shared" si="76"/>
        <v>14011625</v>
      </c>
      <c r="C524" s="1">
        <f t="shared" si="77"/>
        <v>140116</v>
      </c>
      <c r="D524" s="1">
        <v>25</v>
      </c>
      <c r="E524" s="1">
        <f>_xlfn.XLOOKUP(C524,[1]配置!$B$5:$B$1000,[1]配置!$N$5:$N$1000)</f>
        <v>3</v>
      </c>
      <c r="F524" s="1" t="str">
        <f>_xlfn.XLOOKUP(D524,消耗中转!$D$8:$D$33,消耗中转!$T$8:$T$33)</f>
        <v>[{"ItemId":70003,"Num":150}]</v>
      </c>
      <c r="G524" s="1" t="str" cm="1">
        <f t="array" ref="G524">IF(D524=0,"{}",_xlfn.XLOOKUP(D524,属性中转!$D$20:$D$44,_xlfn.XLOOKUP($E524,属性中转!$AG$18:$AX$18,属性中转!$AG$20:$AX$44)))</f>
        <v>{"HpRate":0.533,"AtkRate":0.535,"PhysDefRate":0.2665,"MagicDefRate":0.3895,"HealInc":0.4176}</v>
      </c>
      <c r="H524" s="1" t="s">
        <v>28</v>
      </c>
      <c r="I524" s="1">
        <f t="shared" si="74"/>
        <v>4</v>
      </c>
      <c r="J524" s="1">
        <f t="shared" si="73"/>
        <v>4</v>
      </c>
    </row>
    <row r="525" spans="1:10">
      <c r="A525" s="1">
        <f t="shared" si="75"/>
        <v>14100100</v>
      </c>
      <c r="B525" s="1">
        <f t="shared" si="76"/>
        <v>14100100</v>
      </c>
      <c r="C525" s="1">
        <v>141001</v>
      </c>
      <c r="D525" s="1">
        <v>0</v>
      </c>
      <c r="E525" s="1">
        <f>_xlfn.XLOOKUP(C525,[1]配置!$B$5:$B$1000,[1]配置!$N$5:$N$1000)</f>
        <v>3</v>
      </c>
      <c r="F525" s="1" t="str">
        <f>_xlfn.XLOOKUP(D525,消耗中转!$D$8:$D$33,消耗中转!$T$8:$T$33)</f>
        <v>[]</v>
      </c>
      <c r="G525" s="1" t="str" cm="1">
        <f t="array" ref="G525">IF(D525=0,"{}",_xlfn.XLOOKUP(D525,属性中转!$D$20:$D$44,_xlfn.XLOOKUP($E525,属性中转!$AG$18:$AX$18,属性中转!$AG$20:$AX$44)))</f>
        <v>{}</v>
      </c>
      <c r="H525" s="1" t="s">
        <v>28</v>
      </c>
      <c r="I525" s="1">
        <f t="shared" si="74"/>
        <v>0</v>
      </c>
      <c r="J525" s="1">
        <f t="shared" si="73"/>
        <v>0</v>
      </c>
    </row>
    <row r="526" spans="1:10">
      <c r="A526" s="1">
        <f t="shared" ref="A526:A551" si="78">B526</f>
        <v>14100101</v>
      </c>
      <c r="B526" s="1">
        <f t="shared" ref="B526:B551" si="79">C526*100+D526</f>
        <v>14100101</v>
      </c>
      <c r="C526" s="1">
        <f>C525</f>
        <v>141001</v>
      </c>
      <c r="D526" s="1">
        <v>1</v>
      </c>
      <c r="E526" s="1">
        <f>_xlfn.XLOOKUP(C526,[1]配置!$B$5:$B$1000,[1]配置!$N$5:$N$1000)</f>
        <v>3</v>
      </c>
      <c r="F526" s="1" t="str">
        <f>_xlfn.XLOOKUP(D526,消耗中转!$D$8:$D$33,消耗中转!$T$8:$T$33)</f>
        <v>[{"ItemId":70001,"Num":10}]</v>
      </c>
      <c r="G526" s="1" t="str" cm="1">
        <f t="array" ref="G526">IF(D526=0,"{}",_xlfn.XLOOKUP(D526,属性中转!$D$20:$D$44,_xlfn.XLOOKUP($E526,属性中转!$AG$18:$AX$18,属性中转!$AG$20:$AX$44)))</f>
        <v>{"HpRate":0.065,"AtkRate":0.0652,"PhysDefRate":0.0325,"MagicDefRate":0.0475,"HealInc":0.0535}</v>
      </c>
      <c r="H526" s="1" t="s">
        <v>28</v>
      </c>
      <c r="I526" s="1">
        <f t="shared" si="74"/>
        <v>1</v>
      </c>
      <c r="J526" s="1">
        <f t="shared" si="73"/>
        <v>1</v>
      </c>
    </row>
    <row r="527" spans="1:10">
      <c r="A527" s="1">
        <f t="shared" si="78"/>
        <v>14100102</v>
      </c>
      <c r="B527" s="1">
        <f t="shared" si="79"/>
        <v>14100102</v>
      </c>
      <c r="C527" s="1">
        <f t="shared" ref="C527:C550" si="80">C526</f>
        <v>141001</v>
      </c>
      <c r="D527" s="1">
        <v>2</v>
      </c>
      <c r="E527" s="1">
        <f>_xlfn.XLOOKUP(C527,[1]配置!$B$5:$B$1000,[1]配置!$N$5:$N$1000)</f>
        <v>3</v>
      </c>
      <c r="F527" s="1" t="str">
        <f>_xlfn.XLOOKUP(D527,消耗中转!$D$8:$D$33,消耗中转!$T$8:$T$33)</f>
        <v>[{"ItemId":70001,"Num":20}]</v>
      </c>
      <c r="G527" s="1" t="str" cm="1">
        <f t="array" ref="G527">IF(D527=0,"{}",_xlfn.XLOOKUP(D527,属性中转!$D$20:$D$44,_xlfn.XLOOKUP($E527,属性中转!$AG$18:$AX$18,属性中转!$AG$20:$AX$44)))</f>
        <v>{"HpRate":0.0845,"AtkRate":0.0848,"PhysDefRate":0.0422,"MagicDefRate":0.0617,"HealInc":0.0749}</v>
      </c>
      <c r="H527" s="1" t="s">
        <v>28</v>
      </c>
      <c r="I527" s="1">
        <f t="shared" si="74"/>
        <v>1</v>
      </c>
      <c r="J527" s="1">
        <f t="shared" si="73"/>
        <v>1</v>
      </c>
    </row>
    <row r="528" spans="1:10">
      <c r="A528" s="1">
        <f t="shared" si="78"/>
        <v>14100103</v>
      </c>
      <c r="B528" s="1">
        <f t="shared" si="79"/>
        <v>14100103</v>
      </c>
      <c r="C528" s="1">
        <f t="shared" si="80"/>
        <v>141001</v>
      </c>
      <c r="D528" s="1">
        <v>3</v>
      </c>
      <c r="E528" s="1">
        <f>_xlfn.XLOOKUP(C528,[1]配置!$B$5:$B$1000,[1]配置!$N$5:$N$1000)</f>
        <v>3</v>
      </c>
      <c r="F528" s="1" t="str">
        <f>_xlfn.XLOOKUP(D528,消耗中转!$D$8:$D$33,消耗中转!$T$8:$T$33)</f>
        <v>[{"ItemId":70001,"Num":30}]</v>
      </c>
      <c r="G528" s="1" t="str" cm="1">
        <f t="array" ref="G528">IF(D528=0,"{}",_xlfn.XLOOKUP(D528,属性中转!$D$20:$D$44,_xlfn.XLOOKUP($E528,属性中转!$AG$18:$AX$18,属性中转!$AG$20:$AX$44)))</f>
        <v>{"HpRate":0.104,"AtkRate":0.1044,"PhysDefRate":0.052,"MagicDefRate":0.076,"HealInc":0.0963}</v>
      </c>
      <c r="H528" s="1" t="s">
        <v>28</v>
      </c>
      <c r="I528" s="1">
        <f t="shared" si="74"/>
        <v>1</v>
      </c>
      <c r="J528" s="1">
        <f t="shared" si="73"/>
        <v>1</v>
      </c>
    </row>
    <row r="529" spans="1:10">
      <c r="A529" s="1">
        <f t="shared" si="78"/>
        <v>14100104</v>
      </c>
      <c r="B529" s="1">
        <f t="shared" si="79"/>
        <v>14100104</v>
      </c>
      <c r="C529" s="1">
        <f t="shared" si="80"/>
        <v>141001</v>
      </c>
      <c r="D529" s="1">
        <v>4</v>
      </c>
      <c r="E529" s="1">
        <f>_xlfn.XLOOKUP(C529,[1]配置!$B$5:$B$1000,[1]配置!$N$5:$N$1000)</f>
        <v>3</v>
      </c>
      <c r="F529" s="1" t="str">
        <f>_xlfn.XLOOKUP(D529,消耗中转!$D$8:$D$33,消耗中转!$T$8:$T$33)</f>
        <v>[{"ItemId":70001,"Num":40}]</v>
      </c>
      <c r="G529" s="1" t="str" cm="1">
        <f t="array" ref="G529">IF(D529=0,"{}",_xlfn.XLOOKUP(D529,属性中转!$D$20:$D$44,_xlfn.XLOOKUP($E529,属性中转!$AG$18:$AX$18,属性中转!$AG$20:$AX$44)))</f>
        <v>{"HpRate":0.1235,"AtkRate":0.1239,"PhysDefRate":0.0617,"MagicDefRate":0.0902,"HealInc":0.1178}</v>
      </c>
      <c r="H529" s="1" t="s">
        <v>28</v>
      </c>
      <c r="I529" s="1">
        <f t="shared" si="74"/>
        <v>1</v>
      </c>
      <c r="J529" s="1">
        <f t="shared" si="73"/>
        <v>1</v>
      </c>
    </row>
    <row r="530" spans="1:10">
      <c r="A530" s="1">
        <f t="shared" si="78"/>
        <v>14100105</v>
      </c>
      <c r="B530" s="1">
        <f t="shared" si="79"/>
        <v>14100105</v>
      </c>
      <c r="C530" s="1">
        <f t="shared" si="80"/>
        <v>141001</v>
      </c>
      <c r="D530" s="1">
        <v>5</v>
      </c>
      <c r="E530" s="1">
        <f>_xlfn.XLOOKUP(C530,[1]配置!$B$5:$B$1000,[1]配置!$N$5:$N$1000)</f>
        <v>3</v>
      </c>
      <c r="F530" s="1" t="str">
        <f>_xlfn.XLOOKUP(D530,消耗中转!$D$8:$D$33,消耗中转!$T$8:$T$33)</f>
        <v>[{"ItemId":70001,"Num":50}]</v>
      </c>
      <c r="G530" s="1" t="str" cm="1">
        <f t="array" ref="G530">IF(D530=0,"{}",_xlfn.XLOOKUP(D530,属性中转!$D$20:$D$44,_xlfn.XLOOKUP($E530,属性中转!$AG$18:$AX$18,属性中转!$AG$20:$AX$44)))</f>
        <v>{"HpRate":0.143,"AtkRate":0.1435,"PhysDefRate":0.0715,"MagicDefRate":0.1045,"HealInc":0.1392}</v>
      </c>
      <c r="H530" s="1" t="s">
        <v>28</v>
      </c>
      <c r="I530" s="1">
        <f t="shared" si="74"/>
        <v>2</v>
      </c>
      <c r="J530" s="1">
        <f t="shared" si="73"/>
        <v>2</v>
      </c>
    </row>
    <row r="531" spans="1:10">
      <c r="A531" s="1">
        <f t="shared" si="78"/>
        <v>14100106</v>
      </c>
      <c r="B531" s="1">
        <f t="shared" si="79"/>
        <v>14100106</v>
      </c>
      <c r="C531" s="1">
        <f t="shared" si="80"/>
        <v>141001</v>
      </c>
      <c r="D531" s="1">
        <v>6</v>
      </c>
      <c r="E531" s="1">
        <f>_xlfn.XLOOKUP(C531,[1]配置!$B$5:$B$1000,[1]配置!$N$5:$N$1000)</f>
        <v>3</v>
      </c>
      <c r="F531" s="1" t="str">
        <f>_xlfn.XLOOKUP(D531,消耗中转!$D$8:$D$33,消耗中转!$T$8:$T$33)</f>
        <v>[{"ItemId":70002,"Num":5}]</v>
      </c>
      <c r="G531" s="1" t="str" cm="1">
        <f t="array" ref="G531">IF(D531=0,"{}",_xlfn.XLOOKUP(D531,属性中转!$D$20:$D$44,_xlfn.XLOOKUP($E531,属性中转!$AG$18:$AX$18,属性中转!$AG$20:$AX$44)))</f>
        <v>{"HpRate":0.1625,"AtkRate":0.1631,"PhysDefRate":0.0812,"MagicDefRate":0.1187,"HealInc":0.1606}</v>
      </c>
      <c r="H531" s="1" t="s">
        <v>28</v>
      </c>
      <c r="I531" s="1">
        <f t="shared" si="74"/>
        <v>2</v>
      </c>
      <c r="J531" s="1">
        <f t="shared" si="73"/>
        <v>2</v>
      </c>
    </row>
    <row r="532" spans="1:10">
      <c r="A532" s="1">
        <f t="shared" si="78"/>
        <v>14100107</v>
      </c>
      <c r="B532" s="1">
        <f t="shared" si="79"/>
        <v>14100107</v>
      </c>
      <c r="C532" s="1">
        <f t="shared" si="80"/>
        <v>141001</v>
      </c>
      <c r="D532" s="1">
        <v>7</v>
      </c>
      <c r="E532" s="1">
        <f>_xlfn.XLOOKUP(C532,[1]配置!$B$5:$B$1000,[1]配置!$N$5:$N$1000)</f>
        <v>3</v>
      </c>
      <c r="F532" s="1" t="str">
        <f>_xlfn.XLOOKUP(D532,消耗中转!$D$8:$D$33,消耗中转!$T$8:$T$33)</f>
        <v>[{"ItemId":70002,"Num":10}]</v>
      </c>
      <c r="G532" s="1" t="str" cm="1">
        <f t="array" ref="G532">IF(D532=0,"{}",_xlfn.XLOOKUP(D532,属性中转!$D$20:$D$44,_xlfn.XLOOKUP($E532,属性中转!$AG$18:$AX$18,属性中转!$AG$20:$AX$44)))</f>
        <v>{"HpRate":0.182,"AtkRate":0.1827,"PhysDefRate":0.091,"MagicDefRate":0.133,"HealInc":0.182}</v>
      </c>
      <c r="H532" s="1" t="s">
        <v>28</v>
      </c>
      <c r="I532" s="1">
        <f t="shared" si="74"/>
        <v>2</v>
      </c>
      <c r="J532" s="1">
        <f t="shared" si="73"/>
        <v>2</v>
      </c>
    </row>
    <row r="533" spans="1:10">
      <c r="A533" s="1">
        <f t="shared" si="78"/>
        <v>14100108</v>
      </c>
      <c r="B533" s="1">
        <f t="shared" si="79"/>
        <v>14100108</v>
      </c>
      <c r="C533" s="1">
        <f t="shared" si="80"/>
        <v>141001</v>
      </c>
      <c r="D533" s="1">
        <v>8</v>
      </c>
      <c r="E533" s="1">
        <f>_xlfn.XLOOKUP(C533,[1]配置!$B$5:$B$1000,[1]配置!$N$5:$N$1000)</f>
        <v>3</v>
      </c>
      <c r="F533" s="1" t="str">
        <f>_xlfn.XLOOKUP(D533,消耗中转!$D$8:$D$33,消耗中转!$T$8:$T$33)</f>
        <v>[{"ItemId":70002,"Num":15}]</v>
      </c>
      <c r="G533" s="1" t="str" cm="1">
        <f t="array" ref="G533">IF(D533=0,"{}",_xlfn.XLOOKUP(D533,属性中转!$D$20:$D$44,_xlfn.XLOOKUP($E533,属性中转!$AG$18:$AX$18,属性中转!$AG$20:$AX$44)))</f>
        <v>{"HpRate":0.2015,"AtkRate":0.2022,"PhysDefRate":0.1007,"MagicDefRate":0.1472,"HealInc":0.2034}</v>
      </c>
      <c r="H533" s="1" t="s">
        <v>28</v>
      </c>
      <c r="I533" s="1">
        <f t="shared" si="74"/>
        <v>2</v>
      </c>
      <c r="J533" s="1">
        <f t="shared" si="73"/>
        <v>2</v>
      </c>
    </row>
    <row r="534" spans="1:10">
      <c r="A534" s="1">
        <f t="shared" si="78"/>
        <v>14100109</v>
      </c>
      <c r="B534" s="1">
        <f t="shared" si="79"/>
        <v>14100109</v>
      </c>
      <c r="C534" s="1">
        <f t="shared" si="80"/>
        <v>141001</v>
      </c>
      <c r="D534" s="1">
        <v>9</v>
      </c>
      <c r="E534" s="1">
        <f>_xlfn.XLOOKUP(C534,[1]配置!$B$5:$B$1000,[1]配置!$N$5:$N$1000)</f>
        <v>3</v>
      </c>
      <c r="F534" s="1" t="str">
        <f>_xlfn.XLOOKUP(D534,消耗中转!$D$8:$D$33,消耗中转!$T$8:$T$33)</f>
        <v>[{"ItemId":70002,"Num":20}]</v>
      </c>
      <c r="G534" s="1" t="str" cm="1">
        <f t="array" ref="G534">IF(D534=0,"{}",_xlfn.XLOOKUP(D534,属性中转!$D$20:$D$44,_xlfn.XLOOKUP($E534,属性中转!$AG$18:$AX$18,属性中转!$AG$20:$AX$44)))</f>
        <v>{"HpRate":0.221,"AtkRate":0.2218,"PhysDefRate":0.1105,"MagicDefRate":0.1615,"HealInc":0.2034}</v>
      </c>
      <c r="H534" s="1" t="s">
        <v>28</v>
      </c>
      <c r="I534" s="1">
        <f t="shared" si="74"/>
        <v>2</v>
      </c>
      <c r="J534" s="1">
        <f t="shared" si="73"/>
        <v>2</v>
      </c>
    </row>
    <row r="535" spans="1:10">
      <c r="A535" s="1">
        <f t="shared" si="78"/>
        <v>14100110</v>
      </c>
      <c r="B535" s="1">
        <f t="shared" si="79"/>
        <v>14100110</v>
      </c>
      <c r="C535" s="1">
        <f t="shared" si="80"/>
        <v>141001</v>
      </c>
      <c r="D535" s="1">
        <v>10</v>
      </c>
      <c r="E535" s="1">
        <f>_xlfn.XLOOKUP(C535,[1]配置!$B$5:$B$1000,[1]配置!$N$5:$N$1000)</f>
        <v>3</v>
      </c>
      <c r="F535" s="1" t="str">
        <f>_xlfn.XLOOKUP(D535,消耗中转!$D$8:$D$33,消耗中转!$T$8:$T$33)</f>
        <v>[{"ItemId":70002,"Num":25}]</v>
      </c>
      <c r="G535" s="1" t="str" cm="1">
        <f t="array" ref="G535">IF(D535=0,"{}",_xlfn.XLOOKUP(D535,属性中转!$D$20:$D$44,_xlfn.XLOOKUP($E535,属性中转!$AG$18:$AX$18,属性中转!$AG$20:$AX$44)))</f>
        <v>{"HpRate":0.2405,"AtkRate":0.2414,"PhysDefRate":0.1202,"MagicDefRate":0.1757,"HealInc":0.2034}</v>
      </c>
      <c r="H535" s="1" t="s">
        <v>28</v>
      </c>
      <c r="I535" s="1">
        <f t="shared" si="74"/>
        <v>3</v>
      </c>
      <c r="J535" s="1">
        <f t="shared" si="73"/>
        <v>3</v>
      </c>
    </row>
    <row r="536" spans="1:10">
      <c r="A536" s="1">
        <f t="shared" si="78"/>
        <v>14100111</v>
      </c>
      <c r="B536" s="1">
        <f t="shared" si="79"/>
        <v>14100111</v>
      </c>
      <c r="C536" s="1">
        <f t="shared" si="80"/>
        <v>141001</v>
      </c>
      <c r="D536" s="1">
        <v>11</v>
      </c>
      <c r="E536" s="1">
        <f>_xlfn.XLOOKUP(C536,[1]配置!$B$5:$B$1000,[1]配置!$N$5:$N$1000)</f>
        <v>3</v>
      </c>
      <c r="F536" s="1" t="str">
        <f>_xlfn.XLOOKUP(D536,消耗中转!$D$8:$D$33,消耗中转!$T$8:$T$33)</f>
        <v>[{"ItemId":70002,"Num":30}]</v>
      </c>
      <c r="G536" s="1" t="str" cm="1">
        <f t="array" ref="G536">IF(D536=0,"{}",_xlfn.XLOOKUP(D536,属性中转!$D$20:$D$44,_xlfn.XLOOKUP($E536,属性中转!$AG$18:$AX$18,属性中转!$AG$20:$AX$44)))</f>
        <v>{"HpRate":0.26,"AtkRate":0.261,"PhysDefRate":0.13,"MagicDefRate":0.19,"HealInc":0.2034}</v>
      </c>
      <c r="H536" s="1" t="s">
        <v>28</v>
      </c>
      <c r="I536" s="1">
        <f t="shared" si="74"/>
        <v>3</v>
      </c>
      <c r="J536" s="1">
        <f t="shared" si="73"/>
        <v>3</v>
      </c>
    </row>
    <row r="537" spans="1:10">
      <c r="A537" s="1">
        <f t="shared" si="78"/>
        <v>14100112</v>
      </c>
      <c r="B537" s="1">
        <f t="shared" si="79"/>
        <v>14100112</v>
      </c>
      <c r="C537" s="1">
        <f t="shared" si="80"/>
        <v>141001</v>
      </c>
      <c r="D537" s="1">
        <v>12</v>
      </c>
      <c r="E537" s="1">
        <f>_xlfn.XLOOKUP(C537,[1]配置!$B$5:$B$1000,[1]配置!$N$5:$N$1000)</f>
        <v>3</v>
      </c>
      <c r="F537" s="1" t="str">
        <f>_xlfn.XLOOKUP(D537,消耗中转!$D$8:$D$33,消耗中转!$T$8:$T$33)</f>
        <v>[{"ItemId":70002,"Num":35}]</v>
      </c>
      <c r="G537" s="1" t="str" cm="1">
        <f t="array" ref="G537">IF(D537=0,"{}",_xlfn.XLOOKUP(D537,属性中转!$D$20:$D$44,_xlfn.XLOOKUP($E537,属性中转!$AG$18:$AX$18,属性中转!$AG$20:$AX$44)))</f>
        <v>{"HpRate":0.2795,"AtkRate":0.2805,"PhysDefRate":0.1397,"MagicDefRate":0.2042,"HealInc":0.2034}</v>
      </c>
      <c r="H537" s="1" t="s">
        <v>28</v>
      </c>
      <c r="I537" s="1">
        <f t="shared" si="74"/>
        <v>3</v>
      </c>
      <c r="J537" s="1">
        <f t="shared" si="73"/>
        <v>3</v>
      </c>
    </row>
    <row r="538" spans="1:10">
      <c r="A538" s="1">
        <f t="shared" si="78"/>
        <v>14100113</v>
      </c>
      <c r="B538" s="1">
        <f t="shared" si="79"/>
        <v>14100113</v>
      </c>
      <c r="C538" s="1">
        <f t="shared" si="80"/>
        <v>141001</v>
      </c>
      <c r="D538" s="1">
        <v>13</v>
      </c>
      <c r="E538" s="1">
        <f>_xlfn.XLOOKUP(C538,[1]配置!$B$5:$B$1000,[1]配置!$N$5:$N$1000)</f>
        <v>3</v>
      </c>
      <c r="F538" s="1" t="str">
        <f>_xlfn.XLOOKUP(D538,消耗中转!$D$8:$D$33,消耗中转!$T$8:$T$33)</f>
        <v>[{"ItemId":70002,"Num":40}]</v>
      </c>
      <c r="G538" s="1" t="str" cm="1">
        <f t="array" ref="G538">IF(D538=0,"{}",_xlfn.XLOOKUP(D538,属性中转!$D$20:$D$44,_xlfn.XLOOKUP($E538,属性中转!$AG$18:$AX$18,属性中转!$AG$20:$AX$44)))</f>
        <v>{"HpRate":0.299,"AtkRate":0.3001,"PhysDefRate":0.1495,"MagicDefRate":0.2185,"HealInc":0.2034}</v>
      </c>
      <c r="H538" s="1" t="s">
        <v>28</v>
      </c>
      <c r="I538" s="1">
        <f t="shared" si="74"/>
        <v>3</v>
      </c>
      <c r="J538" s="1">
        <f t="shared" si="73"/>
        <v>3</v>
      </c>
    </row>
    <row r="539" spans="1:10">
      <c r="A539" s="1">
        <f t="shared" si="78"/>
        <v>14100114</v>
      </c>
      <c r="B539" s="1">
        <f t="shared" si="79"/>
        <v>14100114</v>
      </c>
      <c r="C539" s="1">
        <f t="shared" si="80"/>
        <v>141001</v>
      </c>
      <c r="D539" s="1">
        <v>14</v>
      </c>
      <c r="E539" s="1">
        <f>_xlfn.XLOOKUP(C539,[1]配置!$B$5:$B$1000,[1]配置!$N$5:$N$1000)</f>
        <v>3</v>
      </c>
      <c r="F539" s="1" t="str">
        <f>_xlfn.XLOOKUP(D539,消耗中转!$D$8:$D$33,消耗中转!$T$8:$T$33)</f>
        <v>[{"ItemId":70002,"Num":45}]</v>
      </c>
      <c r="G539" s="1" t="str" cm="1">
        <f t="array" ref="G539">IF(D539=0,"{}",_xlfn.XLOOKUP(D539,属性中转!$D$20:$D$44,_xlfn.XLOOKUP($E539,属性中转!$AG$18:$AX$18,属性中转!$AG$20:$AX$44)))</f>
        <v>{"HpRate":0.3185,"AtkRate":0.3197,"PhysDefRate":0.1592,"MagicDefRate":0.2327,"HealInc":0.2034}</v>
      </c>
      <c r="H539" s="1" t="s">
        <v>28</v>
      </c>
      <c r="I539" s="1">
        <f t="shared" si="74"/>
        <v>3</v>
      </c>
      <c r="J539" s="1">
        <f t="shared" si="73"/>
        <v>3</v>
      </c>
    </row>
    <row r="540" spans="1:10">
      <c r="A540" s="1">
        <f t="shared" si="78"/>
        <v>14100115</v>
      </c>
      <c r="B540" s="1">
        <f t="shared" si="79"/>
        <v>14100115</v>
      </c>
      <c r="C540" s="1">
        <f t="shared" si="80"/>
        <v>141001</v>
      </c>
      <c r="D540" s="1">
        <v>15</v>
      </c>
      <c r="E540" s="1">
        <f>_xlfn.XLOOKUP(C540,[1]配置!$B$5:$B$1000,[1]配置!$N$5:$N$1000)</f>
        <v>3</v>
      </c>
      <c r="F540" s="1" t="str">
        <f>_xlfn.XLOOKUP(D540,消耗中转!$D$8:$D$33,消耗中转!$T$8:$T$33)</f>
        <v>[{"ItemId":70002,"Num":50}]</v>
      </c>
      <c r="G540" s="1" t="str" cm="1">
        <f t="array" ref="G540">IF(D540=0,"{}",_xlfn.XLOOKUP(D540,属性中转!$D$20:$D$44,_xlfn.XLOOKUP($E540,属性中转!$AG$18:$AX$18,属性中转!$AG$20:$AX$44)))</f>
        <v>{"HpRate":0.338,"AtkRate":0.3393,"PhysDefRate":0.169,"MagicDefRate":0.247,"HealInc":0.2034}</v>
      </c>
      <c r="H540" s="1" t="s">
        <v>28</v>
      </c>
      <c r="I540" s="1">
        <f t="shared" si="74"/>
        <v>4</v>
      </c>
      <c r="J540" s="1">
        <f t="shared" si="73"/>
        <v>4</v>
      </c>
    </row>
    <row r="541" spans="1:10">
      <c r="A541" s="1">
        <f t="shared" si="78"/>
        <v>14100116</v>
      </c>
      <c r="B541" s="1">
        <f t="shared" si="79"/>
        <v>14100116</v>
      </c>
      <c r="C541" s="1">
        <f t="shared" si="80"/>
        <v>141001</v>
      </c>
      <c r="D541" s="1">
        <v>16</v>
      </c>
      <c r="E541" s="1">
        <f>_xlfn.XLOOKUP(C541,[1]配置!$B$5:$B$1000,[1]配置!$N$5:$N$1000)</f>
        <v>3</v>
      </c>
      <c r="F541" s="1" t="str">
        <f>_xlfn.XLOOKUP(D541,消耗中转!$D$8:$D$33,消耗中转!$T$8:$T$33)</f>
        <v>[{"ItemId":70003,"Num":25}]</v>
      </c>
      <c r="G541" s="1" t="str" cm="1">
        <f t="array" ref="G541">IF(D541=0,"{}",_xlfn.XLOOKUP(D541,属性中转!$D$20:$D$44,_xlfn.XLOOKUP($E541,属性中转!$AG$18:$AX$18,属性中转!$AG$20:$AX$44)))</f>
        <v>{"HpRate":0.3575,"AtkRate":0.3588,"PhysDefRate":0.1787,"MagicDefRate":0.2612,"HealInc":0.2249}</v>
      </c>
      <c r="H541" s="1" t="s">
        <v>28</v>
      </c>
      <c r="I541" s="1">
        <f t="shared" si="74"/>
        <v>4</v>
      </c>
      <c r="J541" s="1">
        <f t="shared" si="73"/>
        <v>4</v>
      </c>
    </row>
    <row r="542" spans="1:10">
      <c r="A542" s="1">
        <f t="shared" si="78"/>
        <v>14100117</v>
      </c>
      <c r="B542" s="1">
        <f t="shared" si="79"/>
        <v>14100117</v>
      </c>
      <c r="C542" s="1">
        <f t="shared" si="80"/>
        <v>141001</v>
      </c>
      <c r="D542" s="1">
        <v>17</v>
      </c>
      <c r="E542" s="1">
        <f>_xlfn.XLOOKUP(C542,[1]配置!$B$5:$B$1000,[1]配置!$N$5:$N$1000)</f>
        <v>3</v>
      </c>
      <c r="F542" s="1" t="str">
        <f>_xlfn.XLOOKUP(D542,消耗中转!$D$8:$D$33,消耗中转!$T$8:$T$33)</f>
        <v>[{"ItemId":70003,"Num":25}]</v>
      </c>
      <c r="G542" s="1" t="str" cm="1">
        <f t="array" ref="G542">IF(D542=0,"{}",_xlfn.XLOOKUP(D542,属性中转!$D$20:$D$44,_xlfn.XLOOKUP($E542,属性中转!$AG$18:$AX$18,属性中转!$AG$20:$AX$44)))</f>
        <v>{"HpRate":0.377,"AtkRate":0.3784,"PhysDefRate":0.1885,"MagicDefRate":0.2755,"HealInc":0.2463}</v>
      </c>
      <c r="H542" s="1" t="s">
        <v>28</v>
      </c>
      <c r="I542" s="1">
        <f t="shared" si="74"/>
        <v>4</v>
      </c>
      <c r="J542" s="1">
        <f t="shared" si="73"/>
        <v>4</v>
      </c>
    </row>
    <row r="543" spans="1:10">
      <c r="A543" s="1">
        <f t="shared" si="78"/>
        <v>14100118</v>
      </c>
      <c r="B543" s="1">
        <f t="shared" si="79"/>
        <v>14100118</v>
      </c>
      <c r="C543" s="1">
        <f t="shared" si="80"/>
        <v>141001</v>
      </c>
      <c r="D543" s="1">
        <v>18</v>
      </c>
      <c r="E543" s="1">
        <f>_xlfn.XLOOKUP(C543,[1]配置!$B$5:$B$1000,[1]配置!$N$5:$N$1000)</f>
        <v>3</v>
      </c>
      <c r="F543" s="1" t="str">
        <f>_xlfn.XLOOKUP(D543,消耗中转!$D$8:$D$33,消耗中转!$T$8:$T$33)</f>
        <v>[{"ItemId":70003,"Num":25}]</v>
      </c>
      <c r="G543" s="1" t="str" cm="1">
        <f t="array" ref="G543">IF(D543=0,"{}",_xlfn.XLOOKUP(D543,属性中转!$D$20:$D$44,_xlfn.XLOOKUP($E543,属性中转!$AG$18:$AX$18,属性中转!$AG$20:$AX$44)))</f>
        <v>{"HpRate":0.3965,"AtkRate":0.398,"PhysDefRate":0.1982,"MagicDefRate":0.2897,"HealInc":0.2677}</v>
      </c>
      <c r="H543" s="1" t="s">
        <v>28</v>
      </c>
      <c r="I543" s="1">
        <f t="shared" si="74"/>
        <v>4</v>
      </c>
      <c r="J543" s="1">
        <f t="shared" ref="J543:J606" si="81">J517</f>
        <v>4</v>
      </c>
    </row>
    <row r="544" spans="1:10">
      <c r="A544" s="1">
        <f t="shared" si="78"/>
        <v>14100119</v>
      </c>
      <c r="B544" s="1">
        <f t="shared" si="79"/>
        <v>14100119</v>
      </c>
      <c r="C544" s="1">
        <f t="shared" si="80"/>
        <v>141001</v>
      </c>
      <c r="D544" s="1">
        <v>19</v>
      </c>
      <c r="E544" s="1">
        <f>_xlfn.XLOOKUP(C544,[1]配置!$B$5:$B$1000,[1]配置!$N$5:$N$1000)</f>
        <v>3</v>
      </c>
      <c r="F544" s="1" t="str">
        <f>_xlfn.XLOOKUP(D544,消耗中转!$D$8:$D$33,消耗中转!$T$8:$T$33)</f>
        <v>[{"ItemId":70003,"Num":25}]</v>
      </c>
      <c r="G544" s="1" t="str" cm="1">
        <f t="array" ref="G544">IF(D544=0,"{}",_xlfn.XLOOKUP(D544,属性中转!$D$20:$D$44,_xlfn.XLOOKUP($E544,属性中转!$AG$18:$AX$18,属性中转!$AG$20:$AX$44)))</f>
        <v>{"HpRate":0.416,"AtkRate":0.4176,"PhysDefRate":0.208,"MagicDefRate":0.304,"HealInc":0.2891}</v>
      </c>
      <c r="H544" s="1" t="s">
        <v>28</v>
      </c>
      <c r="I544" s="1">
        <f t="shared" ref="I544:I607" si="82">I518</f>
        <v>4</v>
      </c>
      <c r="J544" s="1">
        <f t="shared" si="81"/>
        <v>4</v>
      </c>
    </row>
    <row r="545" spans="1:10">
      <c r="A545" s="1">
        <f t="shared" si="78"/>
        <v>14100120</v>
      </c>
      <c r="B545" s="1">
        <f t="shared" si="79"/>
        <v>14100120</v>
      </c>
      <c r="C545" s="1">
        <f t="shared" si="80"/>
        <v>141001</v>
      </c>
      <c r="D545" s="1">
        <v>20</v>
      </c>
      <c r="E545" s="1">
        <f>_xlfn.XLOOKUP(C545,[1]配置!$B$5:$B$1000,[1]配置!$N$5:$N$1000)</f>
        <v>3</v>
      </c>
      <c r="F545" s="1" t="str">
        <f>_xlfn.XLOOKUP(D545,消耗中转!$D$8:$D$33,消耗中转!$T$8:$T$33)</f>
        <v>[{"ItemId":70003,"Num":25}]</v>
      </c>
      <c r="G545" s="1" t="str" cm="1">
        <f t="array" ref="G545">IF(D545=0,"{}",_xlfn.XLOOKUP(D545,属性中转!$D$20:$D$44,_xlfn.XLOOKUP($E545,属性中转!$AG$18:$AX$18,属性中转!$AG$20:$AX$44)))</f>
        <v>{"HpRate":0.4355,"AtkRate":0.4371,"PhysDefRate":0.2177,"MagicDefRate":0.3182,"HealInc":0.3105}</v>
      </c>
      <c r="H545" s="1" t="s">
        <v>28</v>
      </c>
      <c r="I545" s="1">
        <f t="shared" si="82"/>
        <v>4</v>
      </c>
      <c r="J545" s="1">
        <f t="shared" si="81"/>
        <v>4</v>
      </c>
    </row>
    <row r="546" spans="1:10">
      <c r="A546" s="1">
        <f t="shared" si="78"/>
        <v>14100121</v>
      </c>
      <c r="B546" s="1">
        <f t="shared" si="79"/>
        <v>14100121</v>
      </c>
      <c r="C546" s="1">
        <f t="shared" si="80"/>
        <v>141001</v>
      </c>
      <c r="D546" s="1">
        <v>21</v>
      </c>
      <c r="E546" s="1">
        <f>_xlfn.XLOOKUP(C546,[1]配置!$B$5:$B$1000,[1]配置!$N$5:$N$1000)</f>
        <v>3</v>
      </c>
      <c r="F546" s="1" t="str">
        <f>_xlfn.XLOOKUP(D546,消耗中转!$D$8:$D$33,消耗中转!$T$8:$T$33)</f>
        <v>[{"ItemId":70003,"Num":50}]</v>
      </c>
      <c r="G546" s="1" t="str" cm="1">
        <f t="array" ref="G546">IF(D546=0,"{}",_xlfn.XLOOKUP(D546,属性中转!$D$20:$D$44,_xlfn.XLOOKUP($E546,属性中转!$AG$18:$AX$18,属性中转!$AG$20:$AX$44)))</f>
        <v>{"HpRate":0.455,"AtkRate":0.4567,"PhysDefRate":0.2275,"MagicDefRate":0.3325,"HealInc":0.332}</v>
      </c>
      <c r="H546" s="1" t="s">
        <v>28</v>
      </c>
      <c r="I546" s="1">
        <f t="shared" si="82"/>
        <v>4</v>
      </c>
      <c r="J546" s="1">
        <f t="shared" si="81"/>
        <v>4</v>
      </c>
    </row>
    <row r="547" spans="1:10">
      <c r="A547" s="1">
        <f t="shared" si="78"/>
        <v>14100122</v>
      </c>
      <c r="B547" s="1">
        <f t="shared" si="79"/>
        <v>14100122</v>
      </c>
      <c r="C547" s="1">
        <f t="shared" si="80"/>
        <v>141001</v>
      </c>
      <c r="D547" s="1">
        <v>22</v>
      </c>
      <c r="E547" s="1">
        <f>_xlfn.XLOOKUP(C547,[1]配置!$B$5:$B$1000,[1]配置!$N$5:$N$1000)</f>
        <v>3</v>
      </c>
      <c r="F547" s="1" t="str">
        <f>_xlfn.XLOOKUP(D547,消耗中转!$D$8:$D$33,消耗中转!$T$8:$T$33)</f>
        <v>[{"ItemId":70003,"Num":75}]</v>
      </c>
      <c r="G547" s="1" t="str" cm="1">
        <f t="array" ref="G547">IF(D547=0,"{}",_xlfn.XLOOKUP(D547,属性中转!$D$20:$D$44,_xlfn.XLOOKUP($E547,属性中转!$AG$18:$AX$18,属性中转!$AG$20:$AX$44)))</f>
        <v>{"HpRate":0.4745,"AtkRate":0.4763,"PhysDefRate":0.2372,"MagicDefRate":0.3467,"HealInc":0.3534}</v>
      </c>
      <c r="H547" s="1" t="s">
        <v>28</v>
      </c>
      <c r="I547" s="1">
        <f t="shared" si="82"/>
        <v>4</v>
      </c>
      <c r="J547" s="1">
        <f t="shared" si="81"/>
        <v>4</v>
      </c>
    </row>
    <row r="548" spans="1:10">
      <c r="A548" s="1">
        <f t="shared" si="78"/>
        <v>14100123</v>
      </c>
      <c r="B548" s="1">
        <f t="shared" si="79"/>
        <v>14100123</v>
      </c>
      <c r="C548" s="1">
        <f t="shared" si="80"/>
        <v>141001</v>
      </c>
      <c r="D548" s="1">
        <v>23</v>
      </c>
      <c r="E548" s="1">
        <f>_xlfn.XLOOKUP(C548,[1]配置!$B$5:$B$1000,[1]配置!$N$5:$N$1000)</f>
        <v>3</v>
      </c>
      <c r="F548" s="1" t="str">
        <f>_xlfn.XLOOKUP(D548,消耗中转!$D$8:$D$33,消耗中转!$T$8:$T$33)</f>
        <v>[{"ItemId":70003,"Num":100}]</v>
      </c>
      <c r="G548" s="1" t="str" cm="1">
        <f t="array" ref="G548">IF(D548=0,"{}",_xlfn.XLOOKUP(D548,属性中转!$D$20:$D$44,_xlfn.XLOOKUP($E548,属性中转!$AG$18:$AX$18,属性中转!$AG$20:$AX$44)))</f>
        <v>{"HpRate":0.494,"AtkRate":0.4959,"PhysDefRate":0.247,"MagicDefRate":0.361,"HealInc":0.3748}</v>
      </c>
      <c r="H548" s="1" t="s">
        <v>28</v>
      </c>
      <c r="I548" s="1">
        <f t="shared" si="82"/>
        <v>4</v>
      </c>
      <c r="J548" s="1">
        <f t="shared" si="81"/>
        <v>4</v>
      </c>
    </row>
    <row r="549" spans="1:10">
      <c r="A549" s="1">
        <f t="shared" si="78"/>
        <v>14100124</v>
      </c>
      <c r="B549" s="1">
        <f t="shared" si="79"/>
        <v>14100124</v>
      </c>
      <c r="C549" s="1">
        <f t="shared" si="80"/>
        <v>141001</v>
      </c>
      <c r="D549" s="1">
        <v>24</v>
      </c>
      <c r="E549" s="1">
        <f>_xlfn.XLOOKUP(C549,[1]配置!$B$5:$B$1000,[1]配置!$N$5:$N$1000)</f>
        <v>3</v>
      </c>
      <c r="F549" s="1" t="str">
        <f>_xlfn.XLOOKUP(D549,消耗中转!$D$8:$D$33,消耗中转!$T$8:$T$33)</f>
        <v>[{"ItemId":70003,"Num":125}]</v>
      </c>
      <c r="G549" s="1" t="str" cm="1">
        <f t="array" ref="G549">IF(D549=0,"{}",_xlfn.XLOOKUP(D549,属性中转!$D$20:$D$44,_xlfn.XLOOKUP($E549,属性中转!$AG$18:$AX$18,属性中转!$AG$20:$AX$44)))</f>
        <v>{"HpRate":0.5135,"AtkRate":0.5154,"PhysDefRate":0.2567,"MagicDefRate":0.3752,"HealInc":0.3962}</v>
      </c>
      <c r="H549" s="1" t="s">
        <v>28</v>
      </c>
      <c r="I549" s="1">
        <f t="shared" si="82"/>
        <v>4</v>
      </c>
      <c r="J549" s="1">
        <f t="shared" si="81"/>
        <v>4</v>
      </c>
    </row>
    <row r="550" spans="1:10">
      <c r="A550" s="1">
        <f t="shared" si="78"/>
        <v>14100125</v>
      </c>
      <c r="B550" s="1">
        <f t="shared" si="79"/>
        <v>14100125</v>
      </c>
      <c r="C550" s="1">
        <f t="shared" si="80"/>
        <v>141001</v>
      </c>
      <c r="D550" s="1">
        <v>25</v>
      </c>
      <c r="E550" s="1">
        <f>_xlfn.XLOOKUP(C550,[1]配置!$B$5:$B$1000,[1]配置!$N$5:$N$1000)</f>
        <v>3</v>
      </c>
      <c r="F550" s="1" t="str">
        <f>_xlfn.XLOOKUP(D550,消耗中转!$D$8:$D$33,消耗中转!$T$8:$T$33)</f>
        <v>[{"ItemId":70003,"Num":150}]</v>
      </c>
      <c r="G550" s="1" t="str" cm="1">
        <f t="array" ref="G550">IF(D550=0,"{}",_xlfn.XLOOKUP(D550,属性中转!$D$20:$D$44,_xlfn.XLOOKUP($E550,属性中转!$AG$18:$AX$18,属性中转!$AG$20:$AX$44)))</f>
        <v>{"HpRate":0.533,"AtkRate":0.535,"PhysDefRate":0.2665,"MagicDefRate":0.3895,"HealInc":0.4176}</v>
      </c>
      <c r="H550" s="1" t="s">
        <v>28</v>
      </c>
      <c r="I550" s="1">
        <f t="shared" si="82"/>
        <v>4</v>
      </c>
      <c r="J550" s="1">
        <f t="shared" si="81"/>
        <v>4</v>
      </c>
    </row>
    <row r="551" spans="1:10">
      <c r="A551" s="1">
        <f t="shared" si="78"/>
        <v>14100200</v>
      </c>
      <c r="B551" s="1">
        <f t="shared" si="79"/>
        <v>14100200</v>
      </c>
      <c r="C551" s="1">
        <f>C525+1</f>
        <v>141002</v>
      </c>
      <c r="D551" s="1">
        <v>0</v>
      </c>
      <c r="E551" s="1">
        <f>_xlfn.XLOOKUP(C551,[1]配置!$B$5:$B$1000,[1]配置!$N$5:$N$1000)</f>
        <v>2</v>
      </c>
      <c r="F551" s="1" t="str">
        <f>_xlfn.XLOOKUP(D551,消耗中转!$D$8:$D$33,消耗中转!$T$8:$T$33)</f>
        <v>[]</v>
      </c>
      <c r="G551" s="1" t="str" cm="1">
        <f t="array" ref="G551">IF(D551=0,"{}",_xlfn.XLOOKUP(D551,属性中转!$D$20:$D$44,_xlfn.XLOOKUP($E551,属性中转!$AG$18:$AX$18,属性中转!$AG$20:$AX$44)))</f>
        <v>{}</v>
      </c>
      <c r="H551" s="1" t="s">
        <v>28</v>
      </c>
      <c r="I551" s="1">
        <f t="shared" si="82"/>
        <v>0</v>
      </c>
      <c r="J551" s="1">
        <f t="shared" si="81"/>
        <v>0</v>
      </c>
    </row>
    <row r="552" spans="1:10">
      <c r="A552" s="1">
        <f t="shared" ref="A552:A577" si="83">B552</f>
        <v>14100201</v>
      </c>
      <c r="B552" s="1">
        <f t="shared" ref="B552:B577" si="84">C552*100+D552</f>
        <v>14100201</v>
      </c>
      <c r="C552" s="1">
        <f>C551</f>
        <v>141002</v>
      </c>
      <c r="D552" s="1">
        <v>1</v>
      </c>
      <c r="E552" s="1">
        <f>_xlfn.XLOOKUP(C552,[1]配置!$B$5:$B$1000,[1]配置!$N$5:$N$1000)</f>
        <v>2</v>
      </c>
      <c r="F552" s="1" t="str">
        <f>_xlfn.XLOOKUP(D552,消耗中转!$D$8:$D$33,消耗中转!$T$8:$T$33)</f>
        <v>[{"ItemId":70001,"Num":10}]</v>
      </c>
      <c r="G552" s="1" t="str" cm="1">
        <f t="array" ref="G552">IF(D552=0,"{}",_xlfn.XLOOKUP(D552,属性中转!$D$20:$D$44,_xlfn.XLOOKUP($E552,属性中转!$AG$18:$AX$18,属性中转!$AG$20:$AX$44)))</f>
        <v>{"HpRate":0.11,"AtkRate":0.0585,"PhysDefRate":0.045,"MagicDefRate":0.04,"OnHealInc":0.051}</v>
      </c>
      <c r="H552" s="1" t="s">
        <v>28</v>
      </c>
      <c r="I552" s="1">
        <f t="shared" si="82"/>
        <v>1</v>
      </c>
      <c r="J552" s="1">
        <f t="shared" si="81"/>
        <v>1</v>
      </c>
    </row>
    <row r="553" spans="1:10">
      <c r="A553" s="1">
        <f t="shared" si="83"/>
        <v>14100202</v>
      </c>
      <c r="B553" s="1">
        <f t="shared" si="84"/>
        <v>14100202</v>
      </c>
      <c r="C553" s="1">
        <f t="shared" ref="C553:C576" si="85">C552</f>
        <v>141002</v>
      </c>
      <c r="D553" s="1">
        <v>2</v>
      </c>
      <c r="E553" s="1">
        <f>_xlfn.XLOOKUP(C553,[1]配置!$B$5:$B$1000,[1]配置!$N$5:$N$1000)</f>
        <v>2</v>
      </c>
      <c r="F553" s="1" t="str">
        <f>_xlfn.XLOOKUP(D553,消耗中转!$D$8:$D$33,消耗中转!$T$8:$T$33)</f>
        <v>[{"ItemId":70001,"Num":20}]</v>
      </c>
      <c r="G553" s="1" t="str" cm="1">
        <f t="array" ref="G553">IF(D553=0,"{}",_xlfn.XLOOKUP(D553,属性中转!$D$20:$D$44,_xlfn.XLOOKUP($E553,属性中转!$AG$18:$AX$18,属性中转!$AG$20:$AX$44)))</f>
        <v>{"HpRate":0.143,"AtkRate":0.076,"PhysDefRate":0.0585,"MagicDefRate":0.052,"OnHealInc":0.0714}</v>
      </c>
      <c r="H553" s="1" t="s">
        <v>28</v>
      </c>
      <c r="I553" s="1">
        <f t="shared" si="82"/>
        <v>1</v>
      </c>
      <c r="J553" s="1">
        <f t="shared" si="81"/>
        <v>1</v>
      </c>
    </row>
    <row r="554" spans="1:10">
      <c r="A554" s="1">
        <f t="shared" si="83"/>
        <v>14100203</v>
      </c>
      <c r="B554" s="1">
        <f t="shared" si="84"/>
        <v>14100203</v>
      </c>
      <c r="C554" s="1">
        <f t="shared" si="85"/>
        <v>141002</v>
      </c>
      <c r="D554" s="1">
        <v>3</v>
      </c>
      <c r="E554" s="1">
        <f>_xlfn.XLOOKUP(C554,[1]配置!$B$5:$B$1000,[1]配置!$N$5:$N$1000)</f>
        <v>2</v>
      </c>
      <c r="F554" s="1" t="str">
        <f>_xlfn.XLOOKUP(D554,消耗中转!$D$8:$D$33,消耗中转!$T$8:$T$33)</f>
        <v>[{"ItemId":70001,"Num":30}]</v>
      </c>
      <c r="G554" s="1" t="str" cm="1">
        <f t="array" ref="G554">IF(D554=0,"{}",_xlfn.XLOOKUP(D554,属性中转!$D$20:$D$44,_xlfn.XLOOKUP($E554,属性中转!$AG$18:$AX$18,属性中转!$AG$20:$AX$44)))</f>
        <v>{"HpRate":0.176,"AtkRate":0.0936,"PhysDefRate":0.072,"MagicDefRate":0.064,"OnHealInc":0.0918}</v>
      </c>
      <c r="H554" s="1" t="s">
        <v>28</v>
      </c>
      <c r="I554" s="1">
        <f t="shared" si="82"/>
        <v>1</v>
      </c>
      <c r="J554" s="1">
        <f t="shared" si="81"/>
        <v>1</v>
      </c>
    </row>
    <row r="555" spans="1:10">
      <c r="A555" s="1">
        <f t="shared" si="83"/>
        <v>14100204</v>
      </c>
      <c r="B555" s="1">
        <f t="shared" si="84"/>
        <v>14100204</v>
      </c>
      <c r="C555" s="1">
        <f t="shared" si="85"/>
        <v>141002</v>
      </c>
      <c r="D555" s="1">
        <v>4</v>
      </c>
      <c r="E555" s="1">
        <f>_xlfn.XLOOKUP(C555,[1]配置!$B$5:$B$1000,[1]配置!$N$5:$N$1000)</f>
        <v>2</v>
      </c>
      <c r="F555" s="1" t="str">
        <f>_xlfn.XLOOKUP(D555,消耗中转!$D$8:$D$33,消耗中转!$T$8:$T$33)</f>
        <v>[{"ItemId":70001,"Num":40}]</v>
      </c>
      <c r="G555" s="1" t="str" cm="1">
        <f t="array" ref="G555">IF(D555=0,"{}",_xlfn.XLOOKUP(D555,属性中转!$D$20:$D$44,_xlfn.XLOOKUP($E555,属性中转!$AG$18:$AX$18,属性中转!$AG$20:$AX$44)))</f>
        <v>{"HpRate":0.209,"AtkRate":0.1111,"PhysDefRate":0.0855,"MagicDefRate":0.076,"OnHealInc":0.1122}</v>
      </c>
      <c r="H555" s="1" t="s">
        <v>28</v>
      </c>
      <c r="I555" s="1">
        <f t="shared" si="82"/>
        <v>1</v>
      </c>
      <c r="J555" s="1">
        <f t="shared" si="81"/>
        <v>1</v>
      </c>
    </row>
    <row r="556" spans="1:10">
      <c r="A556" s="1">
        <f t="shared" si="83"/>
        <v>14100205</v>
      </c>
      <c r="B556" s="1">
        <f t="shared" si="84"/>
        <v>14100205</v>
      </c>
      <c r="C556" s="1">
        <f t="shared" si="85"/>
        <v>141002</v>
      </c>
      <c r="D556" s="1">
        <v>5</v>
      </c>
      <c r="E556" s="1">
        <f>_xlfn.XLOOKUP(C556,[1]配置!$B$5:$B$1000,[1]配置!$N$5:$N$1000)</f>
        <v>2</v>
      </c>
      <c r="F556" s="1" t="str">
        <f>_xlfn.XLOOKUP(D556,消耗中转!$D$8:$D$33,消耗中转!$T$8:$T$33)</f>
        <v>[{"ItemId":70001,"Num":50}]</v>
      </c>
      <c r="G556" s="1" t="str" cm="1">
        <f t="array" ref="G556">IF(D556=0,"{}",_xlfn.XLOOKUP(D556,属性中转!$D$20:$D$44,_xlfn.XLOOKUP($E556,属性中转!$AG$18:$AX$18,属性中转!$AG$20:$AX$44)))</f>
        <v>{"HpRate":0.242,"AtkRate":0.1287,"PhysDefRate":0.099,"MagicDefRate":0.088,"OnHealInc":0.1326}</v>
      </c>
      <c r="H556" s="1" t="s">
        <v>28</v>
      </c>
      <c r="I556" s="1">
        <f t="shared" si="82"/>
        <v>2</v>
      </c>
      <c r="J556" s="1">
        <f t="shared" si="81"/>
        <v>2</v>
      </c>
    </row>
    <row r="557" spans="1:10">
      <c r="A557" s="1">
        <f t="shared" si="83"/>
        <v>14100206</v>
      </c>
      <c r="B557" s="1">
        <f t="shared" si="84"/>
        <v>14100206</v>
      </c>
      <c r="C557" s="1">
        <f t="shared" si="85"/>
        <v>141002</v>
      </c>
      <c r="D557" s="1">
        <v>6</v>
      </c>
      <c r="E557" s="1">
        <f>_xlfn.XLOOKUP(C557,[1]配置!$B$5:$B$1000,[1]配置!$N$5:$N$1000)</f>
        <v>2</v>
      </c>
      <c r="F557" s="1" t="str">
        <f>_xlfn.XLOOKUP(D557,消耗中转!$D$8:$D$33,消耗中转!$T$8:$T$33)</f>
        <v>[{"ItemId":70002,"Num":5}]</v>
      </c>
      <c r="G557" s="1" t="str" cm="1">
        <f t="array" ref="G557">IF(D557=0,"{}",_xlfn.XLOOKUP(D557,属性中转!$D$20:$D$44,_xlfn.XLOOKUP($E557,属性中转!$AG$18:$AX$18,属性中转!$AG$20:$AX$44)))</f>
        <v>{"HpRate":0.275,"AtkRate":0.1462,"PhysDefRate":0.1125,"MagicDefRate":0.1,"OnHealInc":0.153}</v>
      </c>
      <c r="H557" s="1" t="s">
        <v>28</v>
      </c>
      <c r="I557" s="1">
        <f t="shared" si="82"/>
        <v>2</v>
      </c>
      <c r="J557" s="1">
        <f t="shared" si="81"/>
        <v>2</v>
      </c>
    </row>
    <row r="558" spans="1:10">
      <c r="A558" s="1">
        <f t="shared" si="83"/>
        <v>14100207</v>
      </c>
      <c r="B558" s="1">
        <f t="shared" si="84"/>
        <v>14100207</v>
      </c>
      <c r="C558" s="1">
        <f t="shared" si="85"/>
        <v>141002</v>
      </c>
      <c r="D558" s="1">
        <v>7</v>
      </c>
      <c r="E558" s="1">
        <f>_xlfn.XLOOKUP(C558,[1]配置!$B$5:$B$1000,[1]配置!$N$5:$N$1000)</f>
        <v>2</v>
      </c>
      <c r="F558" s="1" t="str">
        <f>_xlfn.XLOOKUP(D558,消耗中转!$D$8:$D$33,消耗中转!$T$8:$T$33)</f>
        <v>[{"ItemId":70002,"Num":10}]</v>
      </c>
      <c r="G558" s="1" t="str" cm="1">
        <f t="array" ref="G558">IF(D558=0,"{}",_xlfn.XLOOKUP(D558,属性中转!$D$20:$D$44,_xlfn.XLOOKUP($E558,属性中转!$AG$18:$AX$18,属性中转!$AG$20:$AX$44)))</f>
        <v>{"HpRate":0.308,"AtkRate":0.1638,"PhysDefRate":0.126,"MagicDefRate":0.112,"OnHealInc":0.1734}</v>
      </c>
      <c r="H558" s="1" t="s">
        <v>28</v>
      </c>
      <c r="I558" s="1">
        <f t="shared" si="82"/>
        <v>2</v>
      </c>
      <c r="J558" s="1">
        <f t="shared" si="81"/>
        <v>2</v>
      </c>
    </row>
    <row r="559" spans="1:10">
      <c r="A559" s="1">
        <f t="shared" si="83"/>
        <v>14100208</v>
      </c>
      <c r="B559" s="1">
        <f t="shared" si="84"/>
        <v>14100208</v>
      </c>
      <c r="C559" s="1">
        <f t="shared" si="85"/>
        <v>141002</v>
      </c>
      <c r="D559" s="1">
        <v>8</v>
      </c>
      <c r="E559" s="1">
        <f>_xlfn.XLOOKUP(C559,[1]配置!$B$5:$B$1000,[1]配置!$N$5:$N$1000)</f>
        <v>2</v>
      </c>
      <c r="F559" s="1" t="str">
        <f>_xlfn.XLOOKUP(D559,消耗中转!$D$8:$D$33,消耗中转!$T$8:$T$33)</f>
        <v>[{"ItemId":70002,"Num":15}]</v>
      </c>
      <c r="G559" s="1" t="str" cm="1">
        <f t="array" ref="G559">IF(D559=0,"{}",_xlfn.XLOOKUP(D559,属性中转!$D$20:$D$44,_xlfn.XLOOKUP($E559,属性中转!$AG$18:$AX$18,属性中转!$AG$20:$AX$44)))</f>
        <v>{"HpRate":0.341,"AtkRate":0.1813,"PhysDefRate":0.1395,"MagicDefRate":0.124,"OnHealInc":0.1938}</v>
      </c>
      <c r="H559" s="1" t="s">
        <v>28</v>
      </c>
      <c r="I559" s="1">
        <f t="shared" si="82"/>
        <v>2</v>
      </c>
      <c r="J559" s="1">
        <f t="shared" si="81"/>
        <v>2</v>
      </c>
    </row>
    <row r="560" spans="1:10">
      <c r="A560" s="1">
        <f t="shared" si="83"/>
        <v>14100209</v>
      </c>
      <c r="B560" s="1">
        <f t="shared" si="84"/>
        <v>14100209</v>
      </c>
      <c r="C560" s="1">
        <f t="shared" si="85"/>
        <v>141002</v>
      </c>
      <c r="D560" s="1">
        <v>9</v>
      </c>
      <c r="E560" s="1">
        <f>_xlfn.XLOOKUP(C560,[1]配置!$B$5:$B$1000,[1]配置!$N$5:$N$1000)</f>
        <v>2</v>
      </c>
      <c r="F560" s="1" t="str">
        <f>_xlfn.XLOOKUP(D560,消耗中转!$D$8:$D$33,消耗中转!$T$8:$T$33)</f>
        <v>[{"ItemId":70002,"Num":20}]</v>
      </c>
      <c r="G560" s="1" t="str" cm="1">
        <f t="array" ref="G560">IF(D560=0,"{}",_xlfn.XLOOKUP(D560,属性中转!$D$20:$D$44,_xlfn.XLOOKUP($E560,属性中转!$AG$18:$AX$18,属性中转!$AG$20:$AX$44)))</f>
        <v>{"HpRate":0.374,"AtkRate":0.1989,"PhysDefRate":0.153,"MagicDefRate":0.136,"OnHealInc":0.1938}</v>
      </c>
      <c r="H560" s="1" t="s">
        <v>28</v>
      </c>
      <c r="I560" s="1">
        <f t="shared" si="82"/>
        <v>2</v>
      </c>
      <c r="J560" s="1">
        <f t="shared" si="81"/>
        <v>2</v>
      </c>
    </row>
    <row r="561" spans="1:10">
      <c r="A561" s="1">
        <f t="shared" si="83"/>
        <v>14100210</v>
      </c>
      <c r="B561" s="1">
        <f t="shared" si="84"/>
        <v>14100210</v>
      </c>
      <c r="C561" s="1">
        <f t="shared" si="85"/>
        <v>141002</v>
      </c>
      <c r="D561" s="1">
        <v>10</v>
      </c>
      <c r="E561" s="1">
        <f>_xlfn.XLOOKUP(C561,[1]配置!$B$5:$B$1000,[1]配置!$N$5:$N$1000)</f>
        <v>2</v>
      </c>
      <c r="F561" s="1" t="str">
        <f>_xlfn.XLOOKUP(D561,消耗中转!$D$8:$D$33,消耗中转!$T$8:$T$33)</f>
        <v>[{"ItemId":70002,"Num":25}]</v>
      </c>
      <c r="G561" s="1" t="str" cm="1">
        <f t="array" ref="G561">IF(D561=0,"{}",_xlfn.XLOOKUP(D561,属性中转!$D$20:$D$44,_xlfn.XLOOKUP($E561,属性中转!$AG$18:$AX$18,属性中转!$AG$20:$AX$44)))</f>
        <v>{"HpRate":0.407,"AtkRate":0.2164,"PhysDefRate":0.1665,"MagicDefRate":0.148,"OnHealInc":0.1938}</v>
      </c>
      <c r="H561" s="1" t="s">
        <v>28</v>
      </c>
      <c r="I561" s="1">
        <f t="shared" si="82"/>
        <v>3</v>
      </c>
      <c r="J561" s="1">
        <f t="shared" si="81"/>
        <v>3</v>
      </c>
    </row>
    <row r="562" spans="1:10">
      <c r="A562" s="1">
        <f t="shared" si="83"/>
        <v>14100211</v>
      </c>
      <c r="B562" s="1">
        <f t="shared" si="84"/>
        <v>14100211</v>
      </c>
      <c r="C562" s="1">
        <f t="shared" si="85"/>
        <v>141002</v>
      </c>
      <c r="D562" s="1">
        <v>11</v>
      </c>
      <c r="E562" s="1">
        <f>_xlfn.XLOOKUP(C562,[1]配置!$B$5:$B$1000,[1]配置!$N$5:$N$1000)</f>
        <v>2</v>
      </c>
      <c r="F562" s="1" t="str">
        <f>_xlfn.XLOOKUP(D562,消耗中转!$D$8:$D$33,消耗中转!$T$8:$T$33)</f>
        <v>[{"ItemId":70002,"Num":30}]</v>
      </c>
      <c r="G562" s="1" t="str" cm="1">
        <f t="array" ref="G562">IF(D562=0,"{}",_xlfn.XLOOKUP(D562,属性中转!$D$20:$D$44,_xlfn.XLOOKUP($E562,属性中转!$AG$18:$AX$18,属性中转!$AG$20:$AX$44)))</f>
        <v>{"HpRate":0.44,"AtkRate":0.234,"PhysDefRate":0.18,"MagicDefRate":0.16,"OnHealInc":0.1938}</v>
      </c>
      <c r="H562" s="1" t="s">
        <v>28</v>
      </c>
      <c r="I562" s="1">
        <f t="shared" si="82"/>
        <v>3</v>
      </c>
      <c r="J562" s="1">
        <f t="shared" si="81"/>
        <v>3</v>
      </c>
    </row>
    <row r="563" spans="1:10">
      <c r="A563" s="1">
        <f t="shared" si="83"/>
        <v>14100212</v>
      </c>
      <c r="B563" s="1">
        <f t="shared" si="84"/>
        <v>14100212</v>
      </c>
      <c r="C563" s="1">
        <f t="shared" si="85"/>
        <v>141002</v>
      </c>
      <c r="D563" s="1">
        <v>12</v>
      </c>
      <c r="E563" s="1">
        <f>_xlfn.XLOOKUP(C563,[1]配置!$B$5:$B$1000,[1]配置!$N$5:$N$1000)</f>
        <v>2</v>
      </c>
      <c r="F563" s="1" t="str">
        <f>_xlfn.XLOOKUP(D563,消耗中转!$D$8:$D$33,消耗中转!$T$8:$T$33)</f>
        <v>[{"ItemId":70002,"Num":35}]</v>
      </c>
      <c r="G563" s="1" t="str" cm="1">
        <f t="array" ref="G563">IF(D563=0,"{}",_xlfn.XLOOKUP(D563,属性中转!$D$20:$D$44,_xlfn.XLOOKUP($E563,属性中转!$AG$18:$AX$18,属性中转!$AG$20:$AX$44)))</f>
        <v>{"HpRate":0.473,"AtkRate":0.2515,"PhysDefRate":0.1935,"MagicDefRate":0.172,"OnHealInc":0.1938}</v>
      </c>
      <c r="H563" s="1" t="s">
        <v>28</v>
      </c>
      <c r="I563" s="1">
        <f t="shared" si="82"/>
        <v>3</v>
      </c>
      <c r="J563" s="1">
        <f t="shared" si="81"/>
        <v>3</v>
      </c>
    </row>
    <row r="564" spans="1:10">
      <c r="A564" s="1">
        <f t="shared" si="83"/>
        <v>14100213</v>
      </c>
      <c r="B564" s="1">
        <f t="shared" si="84"/>
        <v>14100213</v>
      </c>
      <c r="C564" s="1">
        <f t="shared" si="85"/>
        <v>141002</v>
      </c>
      <c r="D564" s="1">
        <v>13</v>
      </c>
      <c r="E564" s="1">
        <f>_xlfn.XLOOKUP(C564,[1]配置!$B$5:$B$1000,[1]配置!$N$5:$N$1000)</f>
        <v>2</v>
      </c>
      <c r="F564" s="1" t="str">
        <f>_xlfn.XLOOKUP(D564,消耗中转!$D$8:$D$33,消耗中转!$T$8:$T$33)</f>
        <v>[{"ItemId":70002,"Num":40}]</v>
      </c>
      <c r="G564" s="1" t="str" cm="1">
        <f t="array" ref="G564">IF(D564=0,"{}",_xlfn.XLOOKUP(D564,属性中转!$D$20:$D$44,_xlfn.XLOOKUP($E564,属性中转!$AG$18:$AX$18,属性中转!$AG$20:$AX$44)))</f>
        <v>{"HpRate":0.506,"AtkRate":0.2691,"PhysDefRate":0.207,"MagicDefRate":0.184,"OnHealInc":0.1938}</v>
      </c>
      <c r="H564" s="1" t="s">
        <v>28</v>
      </c>
      <c r="I564" s="1">
        <f t="shared" si="82"/>
        <v>3</v>
      </c>
      <c r="J564" s="1">
        <f t="shared" si="81"/>
        <v>3</v>
      </c>
    </row>
    <row r="565" spans="1:10">
      <c r="A565" s="1">
        <f t="shared" si="83"/>
        <v>14100214</v>
      </c>
      <c r="B565" s="1">
        <f t="shared" si="84"/>
        <v>14100214</v>
      </c>
      <c r="C565" s="1">
        <f t="shared" si="85"/>
        <v>141002</v>
      </c>
      <c r="D565" s="1">
        <v>14</v>
      </c>
      <c r="E565" s="1">
        <f>_xlfn.XLOOKUP(C565,[1]配置!$B$5:$B$1000,[1]配置!$N$5:$N$1000)</f>
        <v>2</v>
      </c>
      <c r="F565" s="1" t="str">
        <f>_xlfn.XLOOKUP(D565,消耗中转!$D$8:$D$33,消耗中转!$T$8:$T$33)</f>
        <v>[{"ItemId":70002,"Num":45}]</v>
      </c>
      <c r="G565" s="1" t="str" cm="1">
        <f t="array" ref="G565">IF(D565=0,"{}",_xlfn.XLOOKUP(D565,属性中转!$D$20:$D$44,_xlfn.XLOOKUP($E565,属性中转!$AG$18:$AX$18,属性中转!$AG$20:$AX$44)))</f>
        <v>{"HpRate":0.539,"AtkRate":0.2866,"PhysDefRate":0.2205,"MagicDefRate":0.196,"OnHealInc":0.1938}</v>
      </c>
      <c r="H565" s="1" t="s">
        <v>28</v>
      </c>
      <c r="I565" s="1">
        <f t="shared" si="82"/>
        <v>3</v>
      </c>
      <c r="J565" s="1">
        <f t="shared" si="81"/>
        <v>3</v>
      </c>
    </row>
    <row r="566" spans="1:10">
      <c r="A566" s="1">
        <f t="shared" si="83"/>
        <v>14100215</v>
      </c>
      <c r="B566" s="1">
        <f t="shared" si="84"/>
        <v>14100215</v>
      </c>
      <c r="C566" s="1">
        <f t="shared" si="85"/>
        <v>141002</v>
      </c>
      <c r="D566" s="1">
        <v>15</v>
      </c>
      <c r="E566" s="1">
        <f>_xlfn.XLOOKUP(C566,[1]配置!$B$5:$B$1000,[1]配置!$N$5:$N$1000)</f>
        <v>2</v>
      </c>
      <c r="F566" s="1" t="str">
        <f>_xlfn.XLOOKUP(D566,消耗中转!$D$8:$D$33,消耗中转!$T$8:$T$33)</f>
        <v>[{"ItemId":70002,"Num":50}]</v>
      </c>
      <c r="G566" s="1" t="str" cm="1">
        <f t="array" ref="G566">IF(D566=0,"{}",_xlfn.XLOOKUP(D566,属性中转!$D$20:$D$44,_xlfn.XLOOKUP($E566,属性中转!$AG$18:$AX$18,属性中转!$AG$20:$AX$44)))</f>
        <v>{"HpRate":0.572,"AtkRate":0.3042,"PhysDefRate":0.234,"MagicDefRate":0.208,"OnHealInc":0.1938}</v>
      </c>
      <c r="H566" s="1" t="s">
        <v>28</v>
      </c>
      <c r="I566" s="1">
        <f t="shared" si="82"/>
        <v>4</v>
      </c>
      <c r="J566" s="1">
        <f t="shared" si="81"/>
        <v>4</v>
      </c>
    </row>
    <row r="567" spans="1:10">
      <c r="A567" s="1">
        <f t="shared" si="83"/>
        <v>14100216</v>
      </c>
      <c r="B567" s="1">
        <f t="shared" si="84"/>
        <v>14100216</v>
      </c>
      <c r="C567" s="1">
        <f t="shared" si="85"/>
        <v>141002</v>
      </c>
      <c r="D567" s="1">
        <v>16</v>
      </c>
      <c r="E567" s="1">
        <f>_xlfn.XLOOKUP(C567,[1]配置!$B$5:$B$1000,[1]配置!$N$5:$N$1000)</f>
        <v>2</v>
      </c>
      <c r="F567" s="1" t="str">
        <f>_xlfn.XLOOKUP(D567,消耗中转!$D$8:$D$33,消耗中转!$T$8:$T$33)</f>
        <v>[{"ItemId":70003,"Num":25}]</v>
      </c>
      <c r="G567" s="1" t="str" cm="1">
        <f t="array" ref="G567">IF(D567=0,"{}",_xlfn.XLOOKUP(D567,属性中转!$D$20:$D$44,_xlfn.XLOOKUP($E567,属性中转!$AG$18:$AX$18,属性中转!$AG$20:$AX$44)))</f>
        <v>{"HpRate":0.605,"AtkRate":0.3217,"PhysDefRate":0.2475,"MagicDefRate":0.22,"OnHealInc":0.2142}</v>
      </c>
      <c r="H567" s="1" t="s">
        <v>28</v>
      </c>
      <c r="I567" s="1">
        <f t="shared" si="82"/>
        <v>4</v>
      </c>
      <c r="J567" s="1">
        <f t="shared" si="81"/>
        <v>4</v>
      </c>
    </row>
    <row r="568" spans="1:10">
      <c r="A568" s="1">
        <f t="shared" si="83"/>
        <v>14100217</v>
      </c>
      <c r="B568" s="1">
        <f t="shared" si="84"/>
        <v>14100217</v>
      </c>
      <c r="C568" s="1">
        <f t="shared" si="85"/>
        <v>141002</v>
      </c>
      <c r="D568" s="1">
        <v>17</v>
      </c>
      <c r="E568" s="1">
        <f>_xlfn.XLOOKUP(C568,[1]配置!$B$5:$B$1000,[1]配置!$N$5:$N$1000)</f>
        <v>2</v>
      </c>
      <c r="F568" s="1" t="str">
        <f>_xlfn.XLOOKUP(D568,消耗中转!$D$8:$D$33,消耗中转!$T$8:$T$33)</f>
        <v>[{"ItemId":70003,"Num":25}]</v>
      </c>
      <c r="G568" s="1" t="str" cm="1">
        <f t="array" ref="G568">IF(D568=0,"{}",_xlfn.XLOOKUP(D568,属性中转!$D$20:$D$44,_xlfn.XLOOKUP($E568,属性中转!$AG$18:$AX$18,属性中转!$AG$20:$AX$44)))</f>
        <v>{"HpRate":0.638,"AtkRate":0.3393,"PhysDefRate":0.261,"MagicDefRate":0.232,"OnHealInc":0.2346}</v>
      </c>
      <c r="H568" s="1" t="s">
        <v>28</v>
      </c>
      <c r="I568" s="1">
        <f t="shared" si="82"/>
        <v>4</v>
      </c>
      <c r="J568" s="1">
        <f t="shared" si="81"/>
        <v>4</v>
      </c>
    </row>
    <row r="569" spans="1:10">
      <c r="A569" s="1">
        <f t="shared" si="83"/>
        <v>14100218</v>
      </c>
      <c r="B569" s="1">
        <f t="shared" si="84"/>
        <v>14100218</v>
      </c>
      <c r="C569" s="1">
        <f t="shared" si="85"/>
        <v>141002</v>
      </c>
      <c r="D569" s="1">
        <v>18</v>
      </c>
      <c r="E569" s="1">
        <f>_xlfn.XLOOKUP(C569,[1]配置!$B$5:$B$1000,[1]配置!$N$5:$N$1000)</f>
        <v>2</v>
      </c>
      <c r="F569" s="1" t="str">
        <f>_xlfn.XLOOKUP(D569,消耗中转!$D$8:$D$33,消耗中转!$T$8:$T$33)</f>
        <v>[{"ItemId":70003,"Num":25}]</v>
      </c>
      <c r="G569" s="1" t="str" cm="1">
        <f t="array" ref="G569">IF(D569=0,"{}",_xlfn.XLOOKUP(D569,属性中转!$D$20:$D$44,_xlfn.XLOOKUP($E569,属性中转!$AG$18:$AX$18,属性中转!$AG$20:$AX$44)))</f>
        <v>{"HpRate":0.671,"AtkRate":0.3568,"PhysDefRate":0.2745,"MagicDefRate":0.244,"OnHealInc":0.255}</v>
      </c>
      <c r="H569" s="1" t="s">
        <v>28</v>
      </c>
      <c r="I569" s="1">
        <f t="shared" si="82"/>
        <v>4</v>
      </c>
      <c r="J569" s="1">
        <f t="shared" si="81"/>
        <v>4</v>
      </c>
    </row>
    <row r="570" spans="1:10">
      <c r="A570" s="1">
        <f t="shared" si="83"/>
        <v>14100219</v>
      </c>
      <c r="B570" s="1">
        <f t="shared" si="84"/>
        <v>14100219</v>
      </c>
      <c r="C570" s="1">
        <f t="shared" si="85"/>
        <v>141002</v>
      </c>
      <c r="D570" s="1">
        <v>19</v>
      </c>
      <c r="E570" s="1">
        <f>_xlfn.XLOOKUP(C570,[1]配置!$B$5:$B$1000,[1]配置!$N$5:$N$1000)</f>
        <v>2</v>
      </c>
      <c r="F570" s="1" t="str">
        <f>_xlfn.XLOOKUP(D570,消耗中转!$D$8:$D$33,消耗中转!$T$8:$T$33)</f>
        <v>[{"ItemId":70003,"Num":25}]</v>
      </c>
      <c r="G570" s="1" t="str" cm="1">
        <f t="array" ref="G570">IF(D570=0,"{}",_xlfn.XLOOKUP(D570,属性中转!$D$20:$D$44,_xlfn.XLOOKUP($E570,属性中转!$AG$18:$AX$18,属性中转!$AG$20:$AX$44)))</f>
        <v>{"HpRate":0.704,"AtkRate":0.3744,"PhysDefRate":0.288,"MagicDefRate":0.256,"OnHealInc":0.2754}</v>
      </c>
      <c r="H570" s="1" t="s">
        <v>28</v>
      </c>
      <c r="I570" s="1">
        <f t="shared" si="82"/>
        <v>4</v>
      </c>
      <c r="J570" s="1">
        <f t="shared" si="81"/>
        <v>4</v>
      </c>
    </row>
    <row r="571" spans="1:10">
      <c r="A571" s="1">
        <f t="shared" si="83"/>
        <v>14100220</v>
      </c>
      <c r="B571" s="1">
        <f t="shared" si="84"/>
        <v>14100220</v>
      </c>
      <c r="C571" s="1">
        <f t="shared" si="85"/>
        <v>141002</v>
      </c>
      <c r="D571" s="1">
        <v>20</v>
      </c>
      <c r="E571" s="1">
        <f>_xlfn.XLOOKUP(C571,[1]配置!$B$5:$B$1000,[1]配置!$N$5:$N$1000)</f>
        <v>2</v>
      </c>
      <c r="F571" s="1" t="str">
        <f>_xlfn.XLOOKUP(D571,消耗中转!$D$8:$D$33,消耗中转!$T$8:$T$33)</f>
        <v>[{"ItemId":70003,"Num":25}]</v>
      </c>
      <c r="G571" s="1" t="str" cm="1">
        <f t="array" ref="G571">IF(D571=0,"{}",_xlfn.XLOOKUP(D571,属性中转!$D$20:$D$44,_xlfn.XLOOKUP($E571,属性中转!$AG$18:$AX$18,属性中转!$AG$20:$AX$44)))</f>
        <v>{"HpRate":0.737,"AtkRate":0.3919,"PhysDefRate":0.3015,"MagicDefRate":0.268,"OnHealInc":0.2958}</v>
      </c>
      <c r="H571" s="1" t="s">
        <v>28</v>
      </c>
      <c r="I571" s="1">
        <f t="shared" si="82"/>
        <v>4</v>
      </c>
      <c r="J571" s="1">
        <f t="shared" si="81"/>
        <v>4</v>
      </c>
    </row>
    <row r="572" spans="1:10">
      <c r="A572" s="1">
        <f t="shared" si="83"/>
        <v>14100221</v>
      </c>
      <c r="B572" s="1">
        <f t="shared" si="84"/>
        <v>14100221</v>
      </c>
      <c r="C572" s="1">
        <f t="shared" si="85"/>
        <v>141002</v>
      </c>
      <c r="D572" s="1">
        <v>21</v>
      </c>
      <c r="E572" s="1">
        <f>_xlfn.XLOOKUP(C572,[1]配置!$B$5:$B$1000,[1]配置!$N$5:$N$1000)</f>
        <v>2</v>
      </c>
      <c r="F572" s="1" t="str">
        <f>_xlfn.XLOOKUP(D572,消耗中转!$D$8:$D$33,消耗中转!$T$8:$T$33)</f>
        <v>[{"ItemId":70003,"Num":50}]</v>
      </c>
      <c r="G572" s="1" t="str" cm="1">
        <f t="array" ref="G572">IF(D572=0,"{}",_xlfn.XLOOKUP(D572,属性中转!$D$20:$D$44,_xlfn.XLOOKUP($E572,属性中转!$AG$18:$AX$18,属性中转!$AG$20:$AX$44)))</f>
        <v>{"HpRate":0.77,"AtkRate":0.4095,"PhysDefRate":0.315,"MagicDefRate":0.28,"OnHealInc":0.3162}</v>
      </c>
      <c r="H572" s="1" t="s">
        <v>28</v>
      </c>
      <c r="I572" s="1">
        <f t="shared" si="82"/>
        <v>4</v>
      </c>
      <c r="J572" s="1">
        <f t="shared" si="81"/>
        <v>4</v>
      </c>
    </row>
    <row r="573" spans="1:10">
      <c r="A573" s="1">
        <f t="shared" si="83"/>
        <v>14100222</v>
      </c>
      <c r="B573" s="1">
        <f t="shared" si="84"/>
        <v>14100222</v>
      </c>
      <c r="C573" s="1">
        <f t="shared" si="85"/>
        <v>141002</v>
      </c>
      <c r="D573" s="1">
        <v>22</v>
      </c>
      <c r="E573" s="1">
        <f>_xlfn.XLOOKUP(C573,[1]配置!$B$5:$B$1000,[1]配置!$N$5:$N$1000)</f>
        <v>2</v>
      </c>
      <c r="F573" s="1" t="str">
        <f>_xlfn.XLOOKUP(D573,消耗中转!$D$8:$D$33,消耗中转!$T$8:$T$33)</f>
        <v>[{"ItemId":70003,"Num":75}]</v>
      </c>
      <c r="G573" s="1" t="str" cm="1">
        <f t="array" ref="G573">IF(D573=0,"{}",_xlfn.XLOOKUP(D573,属性中转!$D$20:$D$44,_xlfn.XLOOKUP($E573,属性中转!$AG$18:$AX$18,属性中转!$AG$20:$AX$44)))</f>
        <v>{"HpRate":0.803,"AtkRate":0.427,"PhysDefRate":0.3285,"MagicDefRate":0.292,"OnHealInc":0.3366}</v>
      </c>
      <c r="H573" s="1" t="s">
        <v>28</v>
      </c>
      <c r="I573" s="1">
        <f t="shared" si="82"/>
        <v>4</v>
      </c>
      <c r="J573" s="1">
        <f t="shared" si="81"/>
        <v>4</v>
      </c>
    </row>
    <row r="574" spans="1:10">
      <c r="A574" s="1">
        <f t="shared" si="83"/>
        <v>14100223</v>
      </c>
      <c r="B574" s="1">
        <f t="shared" si="84"/>
        <v>14100223</v>
      </c>
      <c r="C574" s="1">
        <f t="shared" si="85"/>
        <v>141002</v>
      </c>
      <c r="D574" s="1">
        <v>23</v>
      </c>
      <c r="E574" s="1">
        <f>_xlfn.XLOOKUP(C574,[1]配置!$B$5:$B$1000,[1]配置!$N$5:$N$1000)</f>
        <v>2</v>
      </c>
      <c r="F574" s="1" t="str">
        <f>_xlfn.XLOOKUP(D574,消耗中转!$D$8:$D$33,消耗中转!$T$8:$T$33)</f>
        <v>[{"ItemId":70003,"Num":100}]</v>
      </c>
      <c r="G574" s="1" t="str" cm="1">
        <f t="array" ref="G574">IF(D574=0,"{}",_xlfn.XLOOKUP(D574,属性中转!$D$20:$D$44,_xlfn.XLOOKUP($E574,属性中转!$AG$18:$AX$18,属性中转!$AG$20:$AX$44)))</f>
        <v>{"HpRate":0.836,"AtkRate":0.4446,"PhysDefRate":0.342,"MagicDefRate":0.304,"OnHealInc":0.357}</v>
      </c>
      <c r="H574" s="1" t="s">
        <v>28</v>
      </c>
      <c r="I574" s="1">
        <f t="shared" si="82"/>
        <v>4</v>
      </c>
      <c r="J574" s="1">
        <f t="shared" si="81"/>
        <v>4</v>
      </c>
    </row>
    <row r="575" spans="1:10">
      <c r="A575" s="1">
        <f t="shared" si="83"/>
        <v>14100224</v>
      </c>
      <c r="B575" s="1">
        <f t="shared" si="84"/>
        <v>14100224</v>
      </c>
      <c r="C575" s="1">
        <f t="shared" si="85"/>
        <v>141002</v>
      </c>
      <c r="D575" s="1">
        <v>24</v>
      </c>
      <c r="E575" s="1">
        <f>_xlfn.XLOOKUP(C575,[1]配置!$B$5:$B$1000,[1]配置!$N$5:$N$1000)</f>
        <v>2</v>
      </c>
      <c r="F575" s="1" t="str">
        <f>_xlfn.XLOOKUP(D575,消耗中转!$D$8:$D$33,消耗中转!$T$8:$T$33)</f>
        <v>[{"ItemId":70003,"Num":125}]</v>
      </c>
      <c r="G575" s="1" t="str" cm="1">
        <f t="array" ref="G575">IF(D575=0,"{}",_xlfn.XLOOKUP(D575,属性中转!$D$20:$D$44,_xlfn.XLOOKUP($E575,属性中转!$AG$18:$AX$18,属性中转!$AG$20:$AX$44)))</f>
        <v>{"HpRate":0.869,"AtkRate":0.4621,"PhysDefRate":0.3555,"MagicDefRate":0.316,"OnHealInc":0.3774}</v>
      </c>
      <c r="H575" s="1" t="s">
        <v>28</v>
      </c>
      <c r="I575" s="1">
        <f t="shared" si="82"/>
        <v>4</v>
      </c>
      <c r="J575" s="1">
        <f t="shared" si="81"/>
        <v>4</v>
      </c>
    </row>
    <row r="576" spans="1:10">
      <c r="A576" s="1">
        <f t="shared" si="83"/>
        <v>14100225</v>
      </c>
      <c r="B576" s="1">
        <f t="shared" si="84"/>
        <v>14100225</v>
      </c>
      <c r="C576" s="1">
        <f t="shared" si="85"/>
        <v>141002</v>
      </c>
      <c r="D576" s="1">
        <v>25</v>
      </c>
      <c r="E576" s="1">
        <f>_xlfn.XLOOKUP(C576,[1]配置!$B$5:$B$1000,[1]配置!$N$5:$N$1000)</f>
        <v>2</v>
      </c>
      <c r="F576" s="1" t="str">
        <f>_xlfn.XLOOKUP(D576,消耗中转!$D$8:$D$33,消耗中转!$T$8:$T$33)</f>
        <v>[{"ItemId":70003,"Num":150}]</v>
      </c>
      <c r="G576" s="1" t="str" cm="1">
        <f t="array" ref="G576">IF(D576=0,"{}",_xlfn.XLOOKUP(D576,属性中转!$D$20:$D$44,_xlfn.XLOOKUP($E576,属性中转!$AG$18:$AX$18,属性中转!$AG$20:$AX$44)))</f>
        <v>{"HpRate":0.902,"AtkRate":0.4797,"PhysDefRate":0.369,"MagicDefRate":0.328,"OnHealInc":0.3978}</v>
      </c>
      <c r="H576" s="1" t="s">
        <v>28</v>
      </c>
      <c r="I576" s="1">
        <f t="shared" si="82"/>
        <v>4</v>
      </c>
      <c r="J576" s="1">
        <f t="shared" si="81"/>
        <v>4</v>
      </c>
    </row>
    <row r="577" spans="1:10">
      <c r="A577" s="1">
        <f t="shared" si="83"/>
        <v>14100300</v>
      </c>
      <c r="B577" s="1">
        <f t="shared" si="84"/>
        <v>14100300</v>
      </c>
      <c r="C577" s="1">
        <f>C551+1</f>
        <v>141003</v>
      </c>
      <c r="D577" s="1">
        <v>0</v>
      </c>
      <c r="E577" s="1">
        <f>_xlfn.XLOOKUP(C577,[1]配置!$B$5:$B$1000,[1]配置!$N$5:$N$1000)</f>
        <v>3</v>
      </c>
      <c r="F577" s="1" t="str">
        <f>_xlfn.XLOOKUP(D577,消耗中转!$D$8:$D$33,消耗中转!$T$8:$T$33)</f>
        <v>[]</v>
      </c>
      <c r="G577" s="1" t="str" cm="1">
        <f t="array" ref="G577">IF(D577=0,"{}",_xlfn.XLOOKUP(D577,属性中转!$D$20:$D$44,_xlfn.XLOOKUP($E577,属性中转!$AG$18:$AX$18,属性中转!$AG$20:$AX$44)))</f>
        <v>{}</v>
      </c>
      <c r="H577" s="1" t="s">
        <v>28</v>
      </c>
      <c r="I577" s="1">
        <f t="shared" si="82"/>
        <v>0</v>
      </c>
      <c r="J577" s="1">
        <f t="shared" si="81"/>
        <v>0</v>
      </c>
    </row>
    <row r="578" spans="1:10">
      <c r="A578" s="1">
        <f t="shared" ref="A578:A603" si="86">B578</f>
        <v>14100301</v>
      </c>
      <c r="B578" s="1">
        <f t="shared" ref="B578:B603" si="87">C578*100+D578</f>
        <v>14100301</v>
      </c>
      <c r="C578" s="1">
        <f>C577</f>
        <v>141003</v>
      </c>
      <c r="D578" s="1">
        <v>1</v>
      </c>
      <c r="E578" s="1">
        <f>_xlfn.XLOOKUP(C578,[1]配置!$B$5:$B$1000,[1]配置!$N$5:$N$1000)</f>
        <v>3</v>
      </c>
      <c r="F578" s="1" t="str">
        <f>_xlfn.XLOOKUP(D578,消耗中转!$D$8:$D$33,消耗中转!$T$8:$T$33)</f>
        <v>[{"ItemId":70001,"Num":10}]</v>
      </c>
      <c r="G578" s="1" t="str" cm="1">
        <f t="array" ref="G578">IF(D578=0,"{}",_xlfn.XLOOKUP(D578,属性中转!$D$20:$D$44,_xlfn.XLOOKUP($E578,属性中转!$AG$18:$AX$18,属性中转!$AG$20:$AX$44)))</f>
        <v>{"HpRate":0.065,"AtkRate":0.0652,"PhysDefRate":0.0325,"MagicDefRate":0.0475,"HealInc":0.0535}</v>
      </c>
      <c r="H578" s="1" t="s">
        <v>28</v>
      </c>
      <c r="I578" s="1">
        <f t="shared" si="82"/>
        <v>1</v>
      </c>
      <c r="J578" s="1">
        <f t="shared" si="81"/>
        <v>1</v>
      </c>
    </row>
    <row r="579" spans="1:10">
      <c r="A579" s="1">
        <f t="shared" si="86"/>
        <v>14100302</v>
      </c>
      <c r="B579" s="1">
        <f t="shared" si="87"/>
        <v>14100302</v>
      </c>
      <c r="C579" s="1">
        <f t="shared" ref="C579:C602" si="88">C578</f>
        <v>141003</v>
      </c>
      <c r="D579" s="1">
        <v>2</v>
      </c>
      <c r="E579" s="1">
        <f>_xlfn.XLOOKUP(C579,[1]配置!$B$5:$B$1000,[1]配置!$N$5:$N$1000)</f>
        <v>3</v>
      </c>
      <c r="F579" s="1" t="str">
        <f>_xlfn.XLOOKUP(D579,消耗中转!$D$8:$D$33,消耗中转!$T$8:$T$33)</f>
        <v>[{"ItemId":70001,"Num":20}]</v>
      </c>
      <c r="G579" s="1" t="str" cm="1">
        <f t="array" ref="G579">IF(D579=0,"{}",_xlfn.XLOOKUP(D579,属性中转!$D$20:$D$44,_xlfn.XLOOKUP($E579,属性中转!$AG$18:$AX$18,属性中转!$AG$20:$AX$44)))</f>
        <v>{"HpRate":0.0845,"AtkRate":0.0848,"PhysDefRate":0.0422,"MagicDefRate":0.0617,"HealInc":0.0749}</v>
      </c>
      <c r="H579" s="1" t="s">
        <v>28</v>
      </c>
      <c r="I579" s="1">
        <f t="shared" si="82"/>
        <v>1</v>
      </c>
      <c r="J579" s="1">
        <f t="shared" si="81"/>
        <v>1</v>
      </c>
    </row>
    <row r="580" spans="1:10">
      <c r="A580" s="1">
        <f t="shared" si="86"/>
        <v>14100303</v>
      </c>
      <c r="B580" s="1">
        <f t="shared" si="87"/>
        <v>14100303</v>
      </c>
      <c r="C580" s="1">
        <f t="shared" si="88"/>
        <v>141003</v>
      </c>
      <c r="D580" s="1">
        <v>3</v>
      </c>
      <c r="E580" s="1">
        <f>_xlfn.XLOOKUP(C580,[1]配置!$B$5:$B$1000,[1]配置!$N$5:$N$1000)</f>
        <v>3</v>
      </c>
      <c r="F580" s="1" t="str">
        <f>_xlfn.XLOOKUP(D580,消耗中转!$D$8:$D$33,消耗中转!$T$8:$T$33)</f>
        <v>[{"ItemId":70001,"Num":30}]</v>
      </c>
      <c r="G580" s="1" t="str" cm="1">
        <f t="array" ref="G580">IF(D580=0,"{}",_xlfn.XLOOKUP(D580,属性中转!$D$20:$D$44,_xlfn.XLOOKUP($E580,属性中转!$AG$18:$AX$18,属性中转!$AG$20:$AX$44)))</f>
        <v>{"HpRate":0.104,"AtkRate":0.1044,"PhysDefRate":0.052,"MagicDefRate":0.076,"HealInc":0.0963}</v>
      </c>
      <c r="H580" s="1" t="s">
        <v>28</v>
      </c>
      <c r="I580" s="1">
        <f t="shared" si="82"/>
        <v>1</v>
      </c>
      <c r="J580" s="1">
        <f t="shared" si="81"/>
        <v>1</v>
      </c>
    </row>
    <row r="581" spans="1:10">
      <c r="A581" s="1">
        <f t="shared" si="86"/>
        <v>14100304</v>
      </c>
      <c r="B581" s="1">
        <f t="shared" si="87"/>
        <v>14100304</v>
      </c>
      <c r="C581" s="1">
        <f t="shared" si="88"/>
        <v>141003</v>
      </c>
      <c r="D581" s="1">
        <v>4</v>
      </c>
      <c r="E581" s="1">
        <f>_xlfn.XLOOKUP(C581,[1]配置!$B$5:$B$1000,[1]配置!$N$5:$N$1000)</f>
        <v>3</v>
      </c>
      <c r="F581" s="1" t="str">
        <f>_xlfn.XLOOKUP(D581,消耗中转!$D$8:$D$33,消耗中转!$T$8:$T$33)</f>
        <v>[{"ItemId":70001,"Num":40}]</v>
      </c>
      <c r="G581" s="1" t="str" cm="1">
        <f t="array" ref="G581">IF(D581=0,"{}",_xlfn.XLOOKUP(D581,属性中转!$D$20:$D$44,_xlfn.XLOOKUP($E581,属性中转!$AG$18:$AX$18,属性中转!$AG$20:$AX$44)))</f>
        <v>{"HpRate":0.1235,"AtkRate":0.1239,"PhysDefRate":0.0617,"MagicDefRate":0.0902,"HealInc":0.1178}</v>
      </c>
      <c r="H581" s="1" t="s">
        <v>28</v>
      </c>
      <c r="I581" s="1">
        <f t="shared" si="82"/>
        <v>1</v>
      </c>
      <c r="J581" s="1">
        <f t="shared" si="81"/>
        <v>1</v>
      </c>
    </row>
    <row r="582" spans="1:10">
      <c r="A582" s="1">
        <f t="shared" si="86"/>
        <v>14100305</v>
      </c>
      <c r="B582" s="1">
        <f t="shared" si="87"/>
        <v>14100305</v>
      </c>
      <c r="C582" s="1">
        <f t="shared" si="88"/>
        <v>141003</v>
      </c>
      <c r="D582" s="1">
        <v>5</v>
      </c>
      <c r="E582" s="1">
        <f>_xlfn.XLOOKUP(C582,[1]配置!$B$5:$B$1000,[1]配置!$N$5:$N$1000)</f>
        <v>3</v>
      </c>
      <c r="F582" s="1" t="str">
        <f>_xlfn.XLOOKUP(D582,消耗中转!$D$8:$D$33,消耗中转!$T$8:$T$33)</f>
        <v>[{"ItemId":70001,"Num":50}]</v>
      </c>
      <c r="G582" s="1" t="str" cm="1">
        <f t="array" ref="G582">IF(D582=0,"{}",_xlfn.XLOOKUP(D582,属性中转!$D$20:$D$44,_xlfn.XLOOKUP($E582,属性中转!$AG$18:$AX$18,属性中转!$AG$20:$AX$44)))</f>
        <v>{"HpRate":0.143,"AtkRate":0.1435,"PhysDefRate":0.0715,"MagicDefRate":0.1045,"HealInc":0.1392}</v>
      </c>
      <c r="H582" s="1" t="s">
        <v>28</v>
      </c>
      <c r="I582" s="1">
        <f t="shared" si="82"/>
        <v>2</v>
      </c>
      <c r="J582" s="1">
        <f t="shared" si="81"/>
        <v>2</v>
      </c>
    </row>
    <row r="583" spans="1:10">
      <c r="A583" s="1">
        <f t="shared" si="86"/>
        <v>14100306</v>
      </c>
      <c r="B583" s="1">
        <f t="shared" si="87"/>
        <v>14100306</v>
      </c>
      <c r="C583" s="1">
        <f t="shared" si="88"/>
        <v>141003</v>
      </c>
      <c r="D583" s="1">
        <v>6</v>
      </c>
      <c r="E583" s="1">
        <f>_xlfn.XLOOKUP(C583,[1]配置!$B$5:$B$1000,[1]配置!$N$5:$N$1000)</f>
        <v>3</v>
      </c>
      <c r="F583" s="1" t="str">
        <f>_xlfn.XLOOKUP(D583,消耗中转!$D$8:$D$33,消耗中转!$T$8:$T$33)</f>
        <v>[{"ItemId":70002,"Num":5}]</v>
      </c>
      <c r="G583" s="1" t="str" cm="1">
        <f t="array" ref="G583">IF(D583=0,"{}",_xlfn.XLOOKUP(D583,属性中转!$D$20:$D$44,_xlfn.XLOOKUP($E583,属性中转!$AG$18:$AX$18,属性中转!$AG$20:$AX$44)))</f>
        <v>{"HpRate":0.1625,"AtkRate":0.1631,"PhysDefRate":0.0812,"MagicDefRate":0.1187,"HealInc":0.1606}</v>
      </c>
      <c r="H583" s="1" t="s">
        <v>28</v>
      </c>
      <c r="I583" s="1">
        <f t="shared" si="82"/>
        <v>2</v>
      </c>
      <c r="J583" s="1">
        <f t="shared" si="81"/>
        <v>2</v>
      </c>
    </row>
    <row r="584" spans="1:10">
      <c r="A584" s="1">
        <f t="shared" si="86"/>
        <v>14100307</v>
      </c>
      <c r="B584" s="1">
        <f t="shared" si="87"/>
        <v>14100307</v>
      </c>
      <c r="C584" s="1">
        <f t="shared" si="88"/>
        <v>141003</v>
      </c>
      <c r="D584" s="1">
        <v>7</v>
      </c>
      <c r="E584" s="1">
        <f>_xlfn.XLOOKUP(C584,[1]配置!$B$5:$B$1000,[1]配置!$N$5:$N$1000)</f>
        <v>3</v>
      </c>
      <c r="F584" s="1" t="str">
        <f>_xlfn.XLOOKUP(D584,消耗中转!$D$8:$D$33,消耗中转!$T$8:$T$33)</f>
        <v>[{"ItemId":70002,"Num":10}]</v>
      </c>
      <c r="G584" s="1" t="str" cm="1">
        <f t="array" ref="G584">IF(D584=0,"{}",_xlfn.XLOOKUP(D584,属性中转!$D$20:$D$44,_xlfn.XLOOKUP($E584,属性中转!$AG$18:$AX$18,属性中转!$AG$20:$AX$44)))</f>
        <v>{"HpRate":0.182,"AtkRate":0.1827,"PhysDefRate":0.091,"MagicDefRate":0.133,"HealInc":0.182}</v>
      </c>
      <c r="H584" s="1" t="s">
        <v>28</v>
      </c>
      <c r="I584" s="1">
        <f t="shared" si="82"/>
        <v>2</v>
      </c>
      <c r="J584" s="1">
        <f t="shared" si="81"/>
        <v>2</v>
      </c>
    </row>
    <row r="585" spans="1:10">
      <c r="A585" s="1">
        <f t="shared" si="86"/>
        <v>14100308</v>
      </c>
      <c r="B585" s="1">
        <f t="shared" si="87"/>
        <v>14100308</v>
      </c>
      <c r="C585" s="1">
        <f t="shared" si="88"/>
        <v>141003</v>
      </c>
      <c r="D585" s="1">
        <v>8</v>
      </c>
      <c r="E585" s="1">
        <f>_xlfn.XLOOKUP(C585,[1]配置!$B$5:$B$1000,[1]配置!$N$5:$N$1000)</f>
        <v>3</v>
      </c>
      <c r="F585" s="1" t="str">
        <f>_xlfn.XLOOKUP(D585,消耗中转!$D$8:$D$33,消耗中转!$T$8:$T$33)</f>
        <v>[{"ItemId":70002,"Num":15}]</v>
      </c>
      <c r="G585" s="1" t="str" cm="1">
        <f t="array" ref="G585">IF(D585=0,"{}",_xlfn.XLOOKUP(D585,属性中转!$D$20:$D$44,_xlfn.XLOOKUP($E585,属性中转!$AG$18:$AX$18,属性中转!$AG$20:$AX$44)))</f>
        <v>{"HpRate":0.2015,"AtkRate":0.2022,"PhysDefRate":0.1007,"MagicDefRate":0.1472,"HealInc":0.2034}</v>
      </c>
      <c r="H585" s="1" t="s">
        <v>28</v>
      </c>
      <c r="I585" s="1">
        <f t="shared" si="82"/>
        <v>2</v>
      </c>
      <c r="J585" s="1">
        <f t="shared" si="81"/>
        <v>2</v>
      </c>
    </row>
    <row r="586" spans="1:10">
      <c r="A586" s="1">
        <f t="shared" si="86"/>
        <v>14100309</v>
      </c>
      <c r="B586" s="1">
        <f t="shared" si="87"/>
        <v>14100309</v>
      </c>
      <c r="C586" s="1">
        <f t="shared" si="88"/>
        <v>141003</v>
      </c>
      <c r="D586" s="1">
        <v>9</v>
      </c>
      <c r="E586" s="1">
        <f>_xlfn.XLOOKUP(C586,[1]配置!$B$5:$B$1000,[1]配置!$N$5:$N$1000)</f>
        <v>3</v>
      </c>
      <c r="F586" s="1" t="str">
        <f>_xlfn.XLOOKUP(D586,消耗中转!$D$8:$D$33,消耗中转!$T$8:$T$33)</f>
        <v>[{"ItemId":70002,"Num":20}]</v>
      </c>
      <c r="G586" s="1" t="str" cm="1">
        <f t="array" ref="G586">IF(D586=0,"{}",_xlfn.XLOOKUP(D586,属性中转!$D$20:$D$44,_xlfn.XLOOKUP($E586,属性中转!$AG$18:$AX$18,属性中转!$AG$20:$AX$44)))</f>
        <v>{"HpRate":0.221,"AtkRate":0.2218,"PhysDefRate":0.1105,"MagicDefRate":0.1615,"HealInc":0.2034}</v>
      </c>
      <c r="H586" s="1" t="s">
        <v>28</v>
      </c>
      <c r="I586" s="1">
        <f t="shared" si="82"/>
        <v>2</v>
      </c>
      <c r="J586" s="1">
        <f t="shared" si="81"/>
        <v>2</v>
      </c>
    </row>
    <row r="587" spans="1:10">
      <c r="A587" s="1">
        <f t="shared" si="86"/>
        <v>14100310</v>
      </c>
      <c r="B587" s="1">
        <f t="shared" si="87"/>
        <v>14100310</v>
      </c>
      <c r="C587" s="1">
        <f t="shared" si="88"/>
        <v>141003</v>
      </c>
      <c r="D587" s="1">
        <v>10</v>
      </c>
      <c r="E587" s="1">
        <f>_xlfn.XLOOKUP(C587,[1]配置!$B$5:$B$1000,[1]配置!$N$5:$N$1000)</f>
        <v>3</v>
      </c>
      <c r="F587" s="1" t="str">
        <f>_xlfn.XLOOKUP(D587,消耗中转!$D$8:$D$33,消耗中转!$T$8:$T$33)</f>
        <v>[{"ItemId":70002,"Num":25}]</v>
      </c>
      <c r="G587" s="1" t="str" cm="1">
        <f t="array" ref="G587">IF(D587=0,"{}",_xlfn.XLOOKUP(D587,属性中转!$D$20:$D$44,_xlfn.XLOOKUP($E587,属性中转!$AG$18:$AX$18,属性中转!$AG$20:$AX$44)))</f>
        <v>{"HpRate":0.2405,"AtkRate":0.2414,"PhysDefRate":0.1202,"MagicDefRate":0.1757,"HealInc":0.2034}</v>
      </c>
      <c r="H587" s="1" t="s">
        <v>28</v>
      </c>
      <c r="I587" s="1">
        <f t="shared" si="82"/>
        <v>3</v>
      </c>
      <c r="J587" s="1">
        <f t="shared" si="81"/>
        <v>3</v>
      </c>
    </row>
    <row r="588" spans="1:10">
      <c r="A588" s="1">
        <f t="shared" si="86"/>
        <v>14100311</v>
      </c>
      <c r="B588" s="1">
        <f t="shared" si="87"/>
        <v>14100311</v>
      </c>
      <c r="C588" s="1">
        <f t="shared" si="88"/>
        <v>141003</v>
      </c>
      <c r="D588" s="1">
        <v>11</v>
      </c>
      <c r="E588" s="1">
        <f>_xlfn.XLOOKUP(C588,[1]配置!$B$5:$B$1000,[1]配置!$N$5:$N$1000)</f>
        <v>3</v>
      </c>
      <c r="F588" s="1" t="str">
        <f>_xlfn.XLOOKUP(D588,消耗中转!$D$8:$D$33,消耗中转!$T$8:$T$33)</f>
        <v>[{"ItemId":70002,"Num":30}]</v>
      </c>
      <c r="G588" s="1" t="str" cm="1">
        <f t="array" ref="G588">IF(D588=0,"{}",_xlfn.XLOOKUP(D588,属性中转!$D$20:$D$44,_xlfn.XLOOKUP($E588,属性中转!$AG$18:$AX$18,属性中转!$AG$20:$AX$44)))</f>
        <v>{"HpRate":0.26,"AtkRate":0.261,"PhysDefRate":0.13,"MagicDefRate":0.19,"HealInc":0.2034}</v>
      </c>
      <c r="H588" s="1" t="s">
        <v>28</v>
      </c>
      <c r="I588" s="1">
        <f t="shared" si="82"/>
        <v>3</v>
      </c>
      <c r="J588" s="1">
        <f t="shared" si="81"/>
        <v>3</v>
      </c>
    </row>
    <row r="589" spans="1:10">
      <c r="A589" s="1">
        <f t="shared" si="86"/>
        <v>14100312</v>
      </c>
      <c r="B589" s="1">
        <f t="shared" si="87"/>
        <v>14100312</v>
      </c>
      <c r="C589" s="1">
        <f t="shared" si="88"/>
        <v>141003</v>
      </c>
      <c r="D589" s="1">
        <v>12</v>
      </c>
      <c r="E589" s="1">
        <f>_xlfn.XLOOKUP(C589,[1]配置!$B$5:$B$1000,[1]配置!$N$5:$N$1000)</f>
        <v>3</v>
      </c>
      <c r="F589" s="1" t="str">
        <f>_xlfn.XLOOKUP(D589,消耗中转!$D$8:$D$33,消耗中转!$T$8:$T$33)</f>
        <v>[{"ItemId":70002,"Num":35}]</v>
      </c>
      <c r="G589" s="1" t="str" cm="1">
        <f t="array" ref="G589">IF(D589=0,"{}",_xlfn.XLOOKUP(D589,属性中转!$D$20:$D$44,_xlfn.XLOOKUP($E589,属性中转!$AG$18:$AX$18,属性中转!$AG$20:$AX$44)))</f>
        <v>{"HpRate":0.2795,"AtkRate":0.2805,"PhysDefRate":0.1397,"MagicDefRate":0.2042,"HealInc":0.2034}</v>
      </c>
      <c r="H589" s="1" t="s">
        <v>28</v>
      </c>
      <c r="I589" s="1">
        <f t="shared" si="82"/>
        <v>3</v>
      </c>
      <c r="J589" s="1">
        <f t="shared" si="81"/>
        <v>3</v>
      </c>
    </row>
    <row r="590" spans="1:10">
      <c r="A590" s="1">
        <f t="shared" si="86"/>
        <v>14100313</v>
      </c>
      <c r="B590" s="1">
        <f t="shared" si="87"/>
        <v>14100313</v>
      </c>
      <c r="C590" s="1">
        <f t="shared" si="88"/>
        <v>141003</v>
      </c>
      <c r="D590" s="1">
        <v>13</v>
      </c>
      <c r="E590" s="1">
        <f>_xlfn.XLOOKUP(C590,[1]配置!$B$5:$B$1000,[1]配置!$N$5:$N$1000)</f>
        <v>3</v>
      </c>
      <c r="F590" s="1" t="str">
        <f>_xlfn.XLOOKUP(D590,消耗中转!$D$8:$D$33,消耗中转!$T$8:$T$33)</f>
        <v>[{"ItemId":70002,"Num":40}]</v>
      </c>
      <c r="G590" s="1" t="str" cm="1">
        <f t="array" ref="G590">IF(D590=0,"{}",_xlfn.XLOOKUP(D590,属性中转!$D$20:$D$44,_xlfn.XLOOKUP($E590,属性中转!$AG$18:$AX$18,属性中转!$AG$20:$AX$44)))</f>
        <v>{"HpRate":0.299,"AtkRate":0.3001,"PhysDefRate":0.1495,"MagicDefRate":0.2185,"HealInc":0.2034}</v>
      </c>
      <c r="H590" s="1" t="s">
        <v>28</v>
      </c>
      <c r="I590" s="1">
        <f t="shared" si="82"/>
        <v>3</v>
      </c>
      <c r="J590" s="1">
        <f t="shared" si="81"/>
        <v>3</v>
      </c>
    </row>
    <row r="591" spans="1:10">
      <c r="A591" s="1">
        <f t="shared" si="86"/>
        <v>14100314</v>
      </c>
      <c r="B591" s="1">
        <f t="shared" si="87"/>
        <v>14100314</v>
      </c>
      <c r="C591" s="1">
        <f t="shared" si="88"/>
        <v>141003</v>
      </c>
      <c r="D591" s="1">
        <v>14</v>
      </c>
      <c r="E591" s="1">
        <f>_xlfn.XLOOKUP(C591,[1]配置!$B$5:$B$1000,[1]配置!$N$5:$N$1000)</f>
        <v>3</v>
      </c>
      <c r="F591" s="1" t="str">
        <f>_xlfn.XLOOKUP(D591,消耗中转!$D$8:$D$33,消耗中转!$T$8:$T$33)</f>
        <v>[{"ItemId":70002,"Num":45}]</v>
      </c>
      <c r="G591" s="1" t="str" cm="1">
        <f t="array" ref="G591">IF(D591=0,"{}",_xlfn.XLOOKUP(D591,属性中转!$D$20:$D$44,_xlfn.XLOOKUP($E591,属性中转!$AG$18:$AX$18,属性中转!$AG$20:$AX$44)))</f>
        <v>{"HpRate":0.3185,"AtkRate":0.3197,"PhysDefRate":0.1592,"MagicDefRate":0.2327,"HealInc":0.2034}</v>
      </c>
      <c r="H591" s="1" t="s">
        <v>28</v>
      </c>
      <c r="I591" s="1">
        <f t="shared" si="82"/>
        <v>3</v>
      </c>
      <c r="J591" s="1">
        <f t="shared" si="81"/>
        <v>3</v>
      </c>
    </row>
    <row r="592" spans="1:10">
      <c r="A592" s="1">
        <f t="shared" si="86"/>
        <v>14100315</v>
      </c>
      <c r="B592" s="1">
        <f t="shared" si="87"/>
        <v>14100315</v>
      </c>
      <c r="C592" s="1">
        <f t="shared" si="88"/>
        <v>141003</v>
      </c>
      <c r="D592" s="1">
        <v>15</v>
      </c>
      <c r="E592" s="1">
        <f>_xlfn.XLOOKUP(C592,[1]配置!$B$5:$B$1000,[1]配置!$N$5:$N$1000)</f>
        <v>3</v>
      </c>
      <c r="F592" s="1" t="str">
        <f>_xlfn.XLOOKUP(D592,消耗中转!$D$8:$D$33,消耗中转!$T$8:$T$33)</f>
        <v>[{"ItemId":70002,"Num":50}]</v>
      </c>
      <c r="G592" s="1" t="str" cm="1">
        <f t="array" ref="G592">IF(D592=0,"{}",_xlfn.XLOOKUP(D592,属性中转!$D$20:$D$44,_xlfn.XLOOKUP($E592,属性中转!$AG$18:$AX$18,属性中转!$AG$20:$AX$44)))</f>
        <v>{"HpRate":0.338,"AtkRate":0.3393,"PhysDefRate":0.169,"MagicDefRate":0.247,"HealInc":0.2034}</v>
      </c>
      <c r="H592" s="1" t="s">
        <v>28</v>
      </c>
      <c r="I592" s="1">
        <f t="shared" si="82"/>
        <v>4</v>
      </c>
      <c r="J592" s="1">
        <f t="shared" si="81"/>
        <v>4</v>
      </c>
    </row>
    <row r="593" spans="1:10">
      <c r="A593" s="1">
        <f t="shared" si="86"/>
        <v>14100316</v>
      </c>
      <c r="B593" s="1">
        <f t="shared" si="87"/>
        <v>14100316</v>
      </c>
      <c r="C593" s="1">
        <f t="shared" si="88"/>
        <v>141003</v>
      </c>
      <c r="D593" s="1">
        <v>16</v>
      </c>
      <c r="E593" s="1">
        <f>_xlfn.XLOOKUP(C593,[1]配置!$B$5:$B$1000,[1]配置!$N$5:$N$1000)</f>
        <v>3</v>
      </c>
      <c r="F593" s="1" t="str">
        <f>_xlfn.XLOOKUP(D593,消耗中转!$D$8:$D$33,消耗中转!$T$8:$T$33)</f>
        <v>[{"ItemId":70003,"Num":25}]</v>
      </c>
      <c r="G593" s="1" t="str" cm="1">
        <f t="array" ref="G593">IF(D593=0,"{}",_xlfn.XLOOKUP(D593,属性中转!$D$20:$D$44,_xlfn.XLOOKUP($E593,属性中转!$AG$18:$AX$18,属性中转!$AG$20:$AX$44)))</f>
        <v>{"HpRate":0.3575,"AtkRate":0.3588,"PhysDefRate":0.1787,"MagicDefRate":0.2612,"HealInc":0.2249}</v>
      </c>
      <c r="H593" s="1" t="s">
        <v>28</v>
      </c>
      <c r="I593" s="1">
        <f t="shared" si="82"/>
        <v>4</v>
      </c>
      <c r="J593" s="1">
        <f t="shared" si="81"/>
        <v>4</v>
      </c>
    </row>
    <row r="594" spans="1:10">
      <c r="A594" s="1">
        <f t="shared" si="86"/>
        <v>14100317</v>
      </c>
      <c r="B594" s="1">
        <f t="shared" si="87"/>
        <v>14100317</v>
      </c>
      <c r="C594" s="1">
        <f t="shared" si="88"/>
        <v>141003</v>
      </c>
      <c r="D594" s="1">
        <v>17</v>
      </c>
      <c r="E594" s="1">
        <f>_xlfn.XLOOKUP(C594,[1]配置!$B$5:$B$1000,[1]配置!$N$5:$N$1000)</f>
        <v>3</v>
      </c>
      <c r="F594" s="1" t="str">
        <f>_xlfn.XLOOKUP(D594,消耗中转!$D$8:$D$33,消耗中转!$T$8:$T$33)</f>
        <v>[{"ItemId":70003,"Num":25}]</v>
      </c>
      <c r="G594" s="1" t="str" cm="1">
        <f t="array" ref="G594">IF(D594=0,"{}",_xlfn.XLOOKUP(D594,属性中转!$D$20:$D$44,_xlfn.XLOOKUP($E594,属性中转!$AG$18:$AX$18,属性中转!$AG$20:$AX$44)))</f>
        <v>{"HpRate":0.377,"AtkRate":0.3784,"PhysDefRate":0.1885,"MagicDefRate":0.2755,"HealInc":0.2463}</v>
      </c>
      <c r="H594" s="1" t="s">
        <v>28</v>
      </c>
      <c r="I594" s="1">
        <f t="shared" si="82"/>
        <v>4</v>
      </c>
      <c r="J594" s="1">
        <f t="shared" si="81"/>
        <v>4</v>
      </c>
    </row>
    <row r="595" spans="1:10">
      <c r="A595" s="1">
        <f t="shared" si="86"/>
        <v>14100318</v>
      </c>
      <c r="B595" s="1">
        <f t="shared" si="87"/>
        <v>14100318</v>
      </c>
      <c r="C595" s="1">
        <f t="shared" si="88"/>
        <v>141003</v>
      </c>
      <c r="D595" s="1">
        <v>18</v>
      </c>
      <c r="E595" s="1">
        <f>_xlfn.XLOOKUP(C595,[1]配置!$B$5:$B$1000,[1]配置!$N$5:$N$1000)</f>
        <v>3</v>
      </c>
      <c r="F595" s="1" t="str">
        <f>_xlfn.XLOOKUP(D595,消耗中转!$D$8:$D$33,消耗中转!$T$8:$T$33)</f>
        <v>[{"ItemId":70003,"Num":25}]</v>
      </c>
      <c r="G595" s="1" t="str" cm="1">
        <f t="array" ref="G595">IF(D595=0,"{}",_xlfn.XLOOKUP(D595,属性中转!$D$20:$D$44,_xlfn.XLOOKUP($E595,属性中转!$AG$18:$AX$18,属性中转!$AG$20:$AX$44)))</f>
        <v>{"HpRate":0.3965,"AtkRate":0.398,"PhysDefRate":0.1982,"MagicDefRate":0.2897,"HealInc":0.2677}</v>
      </c>
      <c r="H595" s="1" t="s">
        <v>28</v>
      </c>
      <c r="I595" s="1">
        <f t="shared" si="82"/>
        <v>4</v>
      </c>
      <c r="J595" s="1">
        <f t="shared" si="81"/>
        <v>4</v>
      </c>
    </row>
    <row r="596" spans="1:10">
      <c r="A596" s="1">
        <f t="shared" si="86"/>
        <v>14100319</v>
      </c>
      <c r="B596" s="1">
        <f t="shared" si="87"/>
        <v>14100319</v>
      </c>
      <c r="C596" s="1">
        <f t="shared" si="88"/>
        <v>141003</v>
      </c>
      <c r="D596" s="1">
        <v>19</v>
      </c>
      <c r="E596" s="1">
        <f>_xlfn.XLOOKUP(C596,[1]配置!$B$5:$B$1000,[1]配置!$N$5:$N$1000)</f>
        <v>3</v>
      </c>
      <c r="F596" s="1" t="str">
        <f>_xlfn.XLOOKUP(D596,消耗中转!$D$8:$D$33,消耗中转!$T$8:$T$33)</f>
        <v>[{"ItemId":70003,"Num":25}]</v>
      </c>
      <c r="G596" s="1" t="str" cm="1">
        <f t="array" ref="G596">IF(D596=0,"{}",_xlfn.XLOOKUP(D596,属性中转!$D$20:$D$44,_xlfn.XLOOKUP($E596,属性中转!$AG$18:$AX$18,属性中转!$AG$20:$AX$44)))</f>
        <v>{"HpRate":0.416,"AtkRate":0.4176,"PhysDefRate":0.208,"MagicDefRate":0.304,"HealInc":0.2891}</v>
      </c>
      <c r="H596" s="1" t="s">
        <v>28</v>
      </c>
      <c r="I596" s="1">
        <f t="shared" si="82"/>
        <v>4</v>
      </c>
      <c r="J596" s="1">
        <f t="shared" si="81"/>
        <v>4</v>
      </c>
    </row>
    <row r="597" spans="1:10">
      <c r="A597" s="1">
        <f t="shared" si="86"/>
        <v>14100320</v>
      </c>
      <c r="B597" s="1">
        <f t="shared" si="87"/>
        <v>14100320</v>
      </c>
      <c r="C597" s="1">
        <f t="shared" si="88"/>
        <v>141003</v>
      </c>
      <c r="D597" s="1">
        <v>20</v>
      </c>
      <c r="E597" s="1">
        <f>_xlfn.XLOOKUP(C597,[1]配置!$B$5:$B$1000,[1]配置!$N$5:$N$1000)</f>
        <v>3</v>
      </c>
      <c r="F597" s="1" t="str">
        <f>_xlfn.XLOOKUP(D597,消耗中转!$D$8:$D$33,消耗中转!$T$8:$T$33)</f>
        <v>[{"ItemId":70003,"Num":25}]</v>
      </c>
      <c r="G597" s="1" t="str" cm="1">
        <f t="array" ref="G597">IF(D597=0,"{}",_xlfn.XLOOKUP(D597,属性中转!$D$20:$D$44,_xlfn.XLOOKUP($E597,属性中转!$AG$18:$AX$18,属性中转!$AG$20:$AX$44)))</f>
        <v>{"HpRate":0.4355,"AtkRate":0.4371,"PhysDefRate":0.2177,"MagicDefRate":0.3182,"HealInc":0.3105}</v>
      </c>
      <c r="H597" s="1" t="s">
        <v>28</v>
      </c>
      <c r="I597" s="1">
        <f t="shared" si="82"/>
        <v>4</v>
      </c>
      <c r="J597" s="1">
        <f t="shared" si="81"/>
        <v>4</v>
      </c>
    </row>
    <row r="598" spans="1:10">
      <c r="A598" s="1">
        <f t="shared" si="86"/>
        <v>14100321</v>
      </c>
      <c r="B598" s="1">
        <f t="shared" si="87"/>
        <v>14100321</v>
      </c>
      <c r="C598" s="1">
        <f t="shared" si="88"/>
        <v>141003</v>
      </c>
      <c r="D598" s="1">
        <v>21</v>
      </c>
      <c r="E598" s="1">
        <f>_xlfn.XLOOKUP(C598,[1]配置!$B$5:$B$1000,[1]配置!$N$5:$N$1000)</f>
        <v>3</v>
      </c>
      <c r="F598" s="1" t="str">
        <f>_xlfn.XLOOKUP(D598,消耗中转!$D$8:$D$33,消耗中转!$T$8:$T$33)</f>
        <v>[{"ItemId":70003,"Num":50}]</v>
      </c>
      <c r="G598" s="1" t="str" cm="1">
        <f t="array" ref="G598">IF(D598=0,"{}",_xlfn.XLOOKUP(D598,属性中转!$D$20:$D$44,_xlfn.XLOOKUP($E598,属性中转!$AG$18:$AX$18,属性中转!$AG$20:$AX$44)))</f>
        <v>{"HpRate":0.455,"AtkRate":0.4567,"PhysDefRate":0.2275,"MagicDefRate":0.3325,"HealInc":0.332}</v>
      </c>
      <c r="H598" s="1" t="s">
        <v>28</v>
      </c>
      <c r="I598" s="1">
        <f t="shared" si="82"/>
        <v>4</v>
      </c>
      <c r="J598" s="1">
        <f t="shared" si="81"/>
        <v>4</v>
      </c>
    </row>
    <row r="599" spans="1:10">
      <c r="A599" s="1">
        <f t="shared" si="86"/>
        <v>14100322</v>
      </c>
      <c r="B599" s="1">
        <f t="shared" si="87"/>
        <v>14100322</v>
      </c>
      <c r="C599" s="1">
        <f t="shared" si="88"/>
        <v>141003</v>
      </c>
      <c r="D599" s="1">
        <v>22</v>
      </c>
      <c r="E599" s="1">
        <f>_xlfn.XLOOKUP(C599,[1]配置!$B$5:$B$1000,[1]配置!$N$5:$N$1000)</f>
        <v>3</v>
      </c>
      <c r="F599" s="1" t="str">
        <f>_xlfn.XLOOKUP(D599,消耗中转!$D$8:$D$33,消耗中转!$T$8:$T$33)</f>
        <v>[{"ItemId":70003,"Num":75}]</v>
      </c>
      <c r="G599" s="1" t="str" cm="1">
        <f t="array" ref="G599">IF(D599=0,"{}",_xlfn.XLOOKUP(D599,属性中转!$D$20:$D$44,_xlfn.XLOOKUP($E599,属性中转!$AG$18:$AX$18,属性中转!$AG$20:$AX$44)))</f>
        <v>{"HpRate":0.4745,"AtkRate":0.4763,"PhysDefRate":0.2372,"MagicDefRate":0.3467,"HealInc":0.3534}</v>
      </c>
      <c r="H599" s="1" t="s">
        <v>28</v>
      </c>
      <c r="I599" s="1">
        <f t="shared" si="82"/>
        <v>4</v>
      </c>
      <c r="J599" s="1">
        <f t="shared" si="81"/>
        <v>4</v>
      </c>
    </row>
    <row r="600" spans="1:10">
      <c r="A600" s="1">
        <f t="shared" si="86"/>
        <v>14100323</v>
      </c>
      <c r="B600" s="1">
        <f t="shared" si="87"/>
        <v>14100323</v>
      </c>
      <c r="C600" s="1">
        <f t="shared" si="88"/>
        <v>141003</v>
      </c>
      <c r="D600" s="1">
        <v>23</v>
      </c>
      <c r="E600" s="1">
        <f>_xlfn.XLOOKUP(C600,[1]配置!$B$5:$B$1000,[1]配置!$N$5:$N$1000)</f>
        <v>3</v>
      </c>
      <c r="F600" s="1" t="str">
        <f>_xlfn.XLOOKUP(D600,消耗中转!$D$8:$D$33,消耗中转!$T$8:$T$33)</f>
        <v>[{"ItemId":70003,"Num":100}]</v>
      </c>
      <c r="G600" s="1" t="str" cm="1">
        <f t="array" ref="G600">IF(D600=0,"{}",_xlfn.XLOOKUP(D600,属性中转!$D$20:$D$44,_xlfn.XLOOKUP($E600,属性中转!$AG$18:$AX$18,属性中转!$AG$20:$AX$44)))</f>
        <v>{"HpRate":0.494,"AtkRate":0.4959,"PhysDefRate":0.247,"MagicDefRate":0.361,"HealInc":0.3748}</v>
      </c>
      <c r="H600" s="1" t="s">
        <v>28</v>
      </c>
      <c r="I600" s="1">
        <f t="shared" si="82"/>
        <v>4</v>
      </c>
      <c r="J600" s="1">
        <f t="shared" si="81"/>
        <v>4</v>
      </c>
    </row>
    <row r="601" spans="1:10">
      <c r="A601" s="1">
        <f t="shared" si="86"/>
        <v>14100324</v>
      </c>
      <c r="B601" s="1">
        <f t="shared" si="87"/>
        <v>14100324</v>
      </c>
      <c r="C601" s="1">
        <f t="shared" si="88"/>
        <v>141003</v>
      </c>
      <c r="D601" s="1">
        <v>24</v>
      </c>
      <c r="E601" s="1">
        <f>_xlfn.XLOOKUP(C601,[1]配置!$B$5:$B$1000,[1]配置!$N$5:$N$1000)</f>
        <v>3</v>
      </c>
      <c r="F601" s="1" t="str">
        <f>_xlfn.XLOOKUP(D601,消耗中转!$D$8:$D$33,消耗中转!$T$8:$T$33)</f>
        <v>[{"ItemId":70003,"Num":125}]</v>
      </c>
      <c r="G601" s="1" t="str" cm="1">
        <f t="array" ref="G601">IF(D601=0,"{}",_xlfn.XLOOKUP(D601,属性中转!$D$20:$D$44,_xlfn.XLOOKUP($E601,属性中转!$AG$18:$AX$18,属性中转!$AG$20:$AX$44)))</f>
        <v>{"HpRate":0.5135,"AtkRate":0.5154,"PhysDefRate":0.2567,"MagicDefRate":0.3752,"HealInc":0.3962}</v>
      </c>
      <c r="H601" s="1" t="s">
        <v>28</v>
      </c>
      <c r="I601" s="1">
        <f t="shared" si="82"/>
        <v>4</v>
      </c>
      <c r="J601" s="1">
        <f t="shared" si="81"/>
        <v>4</v>
      </c>
    </row>
    <row r="602" spans="1:10">
      <c r="A602" s="1">
        <f t="shared" si="86"/>
        <v>14100325</v>
      </c>
      <c r="B602" s="1">
        <f t="shared" si="87"/>
        <v>14100325</v>
      </c>
      <c r="C602" s="1">
        <f t="shared" si="88"/>
        <v>141003</v>
      </c>
      <c r="D602" s="1">
        <v>25</v>
      </c>
      <c r="E602" s="1">
        <f>_xlfn.XLOOKUP(C602,[1]配置!$B$5:$B$1000,[1]配置!$N$5:$N$1000)</f>
        <v>3</v>
      </c>
      <c r="F602" s="1" t="str">
        <f>_xlfn.XLOOKUP(D602,消耗中转!$D$8:$D$33,消耗中转!$T$8:$T$33)</f>
        <v>[{"ItemId":70003,"Num":150}]</v>
      </c>
      <c r="G602" s="1" t="str" cm="1">
        <f t="array" ref="G602">IF(D602=0,"{}",_xlfn.XLOOKUP(D602,属性中转!$D$20:$D$44,_xlfn.XLOOKUP($E602,属性中转!$AG$18:$AX$18,属性中转!$AG$20:$AX$44)))</f>
        <v>{"HpRate":0.533,"AtkRate":0.535,"PhysDefRate":0.2665,"MagicDefRate":0.3895,"HealInc":0.4176}</v>
      </c>
      <c r="H602" s="1" t="s">
        <v>28</v>
      </c>
      <c r="I602" s="1">
        <f t="shared" si="82"/>
        <v>4</v>
      </c>
      <c r="J602" s="1">
        <f t="shared" si="81"/>
        <v>4</v>
      </c>
    </row>
    <row r="603" spans="1:10">
      <c r="A603" s="1">
        <f t="shared" si="86"/>
        <v>14100400</v>
      </c>
      <c r="B603" s="1">
        <f t="shared" si="87"/>
        <v>14100400</v>
      </c>
      <c r="C603" s="1">
        <f>C577+1</f>
        <v>141004</v>
      </c>
      <c r="D603" s="1">
        <v>0</v>
      </c>
      <c r="E603" s="1">
        <f>_xlfn.XLOOKUP(C603,[1]配置!$B$5:$B$1000,[1]配置!$N$5:$N$1000)</f>
        <v>2</v>
      </c>
      <c r="F603" s="1" t="str">
        <f>_xlfn.XLOOKUP(D603,消耗中转!$D$8:$D$33,消耗中转!$T$8:$T$33)</f>
        <v>[]</v>
      </c>
      <c r="G603" s="1" t="str" cm="1">
        <f t="array" ref="G603">IF(D603=0,"{}",_xlfn.XLOOKUP(D603,属性中转!$D$20:$D$44,_xlfn.XLOOKUP($E603,属性中转!$AG$18:$AX$18,属性中转!$AG$20:$AX$44)))</f>
        <v>{}</v>
      </c>
      <c r="H603" s="1" t="s">
        <v>28</v>
      </c>
      <c r="I603" s="1">
        <f t="shared" si="82"/>
        <v>0</v>
      </c>
      <c r="J603" s="1">
        <f t="shared" si="81"/>
        <v>0</v>
      </c>
    </row>
    <row r="604" spans="1:10">
      <c r="A604" s="1">
        <f t="shared" ref="A604:A629" si="89">B604</f>
        <v>14100401</v>
      </c>
      <c r="B604" s="1">
        <f t="shared" ref="B604:B629" si="90">C604*100+D604</f>
        <v>14100401</v>
      </c>
      <c r="C604" s="1">
        <f>C603</f>
        <v>141004</v>
      </c>
      <c r="D604" s="1">
        <v>1</v>
      </c>
      <c r="E604" s="1">
        <f>_xlfn.XLOOKUP(C604,[1]配置!$B$5:$B$1000,[1]配置!$N$5:$N$1000)</f>
        <v>2</v>
      </c>
      <c r="F604" s="1" t="str">
        <f>_xlfn.XLOOKUP(D604,消耗中转!$D$8:$D$33,消耗中转!$T$8:$T$33)</f>
        <v>[{"ItemId":70001,"Num":10}]</v>
      </c>
      <c r="G604" s="1" t="str" cm="1">
        <f t="array" ref="G604">IF(D604=0,"{}",_xlfn.XLOOKUP(D604,属性中转!$D$20:$D$44,_xlfn.XLOOKUP($E604,属性中转!$AG$18:$AX$18,属性中转!$AG$20:$AX$44)))</f>
        <v>{"HpRate":0.11,"AtkRate":0.0585,"PhysDefRate":0.045,"MagicDefRate":0.04,"OnHealInc":0.051}</v>
      </c>
      <c r="H604" s="1" t="s">
        <v>28</v>
      </c>
      <c r="I604" s="1">
        <f t="shared" si="82"/>
        <v>1</v>
      </c>
      <c r="J604" s="1">
        <f t="shared" si="81"/>
        <v>1</v>
      </c>
    </row>
    <row r="605" spans="1:10">
      <c r="A605" s="1">
        <f t="shared" si="89"/>
        <v>14100402</v>
      </c>
      <c r="B605" s="1">
        <f t="shared" si="90"/>
        <v>14100402</v>
      </c>
      <c r="C605" s="1">
        <f t="shared" ref="C605:C628" si="91">C604</f>
        <v>141004</v>
      </c>
      <c r="D605" s="1">
        <v>2</v>
      </c>
      <c r="E605" s="1">
        <f>_xlfn.XLOOKUP(C605,[1]配置!$B$5:$B$1000,[1]配置!$N$5:$N$1000)</f>
        <v>2</v>
      </c>
      <c r="F605" s="1" t="str">
        <f>_xlfn.XLOOKUP(D605,消耗中转!$D$8:$D$33,消耗中转!$T$8:$T$33)</f>
        <v>[{"ItemId":70001,"Num":20}]</v>
      </c>
      <c r="G605" s="1" t="str" cm="1">
        <f t="array" ref="G605">IF(D605=0,"{}",_xlfn.XLOOKUP(D605,属性中转!$D$20:$D$44,_xlfn.XLOOKUP($E605,属性中转!$AG$18:$AX$18,属性中转!$AG$20:$AX$44)))</f>
        <v>{"HpRate":0.143,"AtkRate":0.076,"PhysDefRate":0.0585,"MagicDefRate":0.052,"OnHealInc":0.0714}</v>
      </c>
      <c r="H605" s="1" t="s">
        <v>28</v>
      </c>
      <c r="I605" s="1">
        <f t="shared" si="82"/>
        <v>1</v>
      </c>
      <c r="J605" s="1">
        <f t="shared" si="81"/>
        <v>1</v>
      </c>
    </row>
    <row r="606" spans="1:10">
      <c r="A606" s="1">
        <f t="shared" si="89"/>
        <v>14100403</v>
      </c>
      <c r="B606" s="1">
        <f t="shared" si="90"/>
        <v>14100403</v>
      </c>
      <c r="C606" s="1">
        <f t="shared" si="91"/>
        <v>141004</v>
      </c>
      <c r="D606" s="1">
        <v>3</v>
      </c>
      <c r="E606" s="1">
        <f>_xlfn.XLOOKUP(C606,[1]配置!$B$5:$B$1000,[1]配置!$N$5:$N$1000)</f>
        <v>2</v>
      </c>
      <c r="F606" s="1" t="str">
        <f>_xlfn.XLOOKUP(D606,消耗中转!$D$8:$D$33,消耗中转!$T$8:$T$33)</f>
        <v>[{"ItemId":70001,"Num":30}]</v>
      </c>
      <c r="G606" s="1" t="str" cm="1">
        <f t="array" ref="G606">IF(D606=0,"{}",_xlfn.XLOOKUP(D606,属性中转!$D$20:$D$44,_xlfn.XLOOKUP($E606,属性中转!$AG$18:$AX$18,属性中转!$AG$20:$AX$44)))</f>
        <v>{"HpRate":0.176,"AtkRate":0.0936,"PhysDefRate":0.072,"MagicDefRate":0.064,"OnHealInc":0.0918}</v>
      </c>
      <c r="H606" s="1" t="s">
        <v>28</v>
      </c>
      <c r="I606" s="1">
        <f t="shared" si="82"/>
        <v>1</v>
      </c>
      <c r="J606" s="1">
        <f t="shared" si="81"/>
        <v>1</v>
      </c>
    </row>
    <row r="607" spans="1:10">
      <c r="A607" s="1">
        <f t="shared" si="89"/>
        <v>14100404</v>
      </c>
      <c r="B607" s="1">
        <f t="shared" si="90"/>
        <v>14100404</v>
      </c>
      <c r="C607" s="1">
        <f t="shared" si="91"/>
        <v>141004</v>
      </c>
      <c r="D607" s="1">
        <v>4</v>
      </c>
      <c r="E607" s="1">
        <f>_xlfn.XLOOKUP(C607,[1]配置!$B$5:$B$1000,[1]配置!$N$5:$N$1000)</f>
        <v>2</v>
      </c>
      <c r="F607" s="1" t="str">
        <f>_xlfn.XLOOKUP(D607,消耗中转!$D$8:$D$33,消耗中转!$T$8:$T$33)</f>
        <v>[{"ItemId":70001,"Num":40}]</v>
      </c>
      <c r="G607" s="1" t="str" cm="1">
        <f t="array" ref="G607">IF(D607=0,"{}",_xlfn.XLOOKUP(D607,属性中转!$D$20:$D$44,_xlfn.XLOOKUP($E607,属性中转!$AG$18:$AX$18,属性中转!$AG$20:$AX$44)))</f>
        <v>{"HpRate":0.209,"AtkRate":0.1111,"PhysDefRate":0.0855,"MagicDefRate":0.076,"OnHealInc":0.1122}</v>
      </c>
      <c r="H607" s="1" t="s">
        <v>28</v>
      </c>
      <c r="I607" s="1">
        <f t="shared" si="82"/>
        <v>1</v>
      </c>
      <c r="J607" s="1">
        <f t="shared" ref="J607:J670" si="92">J581</f>
        <v>1</v>
      </c>
    </row>
    <row r="608" spans="1:10">
      <c r="A608" s="1">
        <f t="shared" si="89"/>
        <v>14100405</v>
      </c>
      <c r="B608" s="1">
        <f t="shared" si="90"/>
        <v>14100405</v>
      </c>
      <c r="C608" s="1">
        <f t="shared" si="91"/>
        <v>141004</v>
      </c>
      <c r="D608" s="1">
        <v>5</v>
      </c>
      <c r="E608" s="1">
        <f>_xlfn.XLOOKUP(C608,[1]配置!$B$5:$B$1000,[1]配置!$N$5:$N$1000)</f>
        <v>2</v>
      </c>
      <c r="F608" s="1" t="str">
        <f>_xlfn.XLOOKUP(D608,消耗中转!$D$8:$D$33,消耗中转!$T$8:$T$33)</f>
        <v>[{"ItemId":70001,"Num":50}]</v>
      </c>
      <c r="G608" s="1" t="str" cm="1">
        <f t="array" ref="G608">IF(D608=0,"{}",_xlfn.XLOOKUP(D608,属性中转!$D$20:$D$44,_xlfn.XLOOKUP($E608,属性中转!$AG$18:$AX$18,属性中转!$AG$20:$AX$44)))</f>
        <v>{"HpRate":0.242,"AtkRate":0.1287,"PhysDefRate":0.099,"MagicDefRate":0.088,"OnHealInc":0.1326}</v>
      </c>
      <c r="H608" s="1" t="s">
        <v>28</v>
      </c>
      <c r="I608" s="1">
        <f t="shared" ref="I608:I671" si="93">I582</f>
        <v>2</v>
      </c>
      <c r="J608" s="1">
        <f t="shared" si="92"/>
        <v>2</v>
      </c>
    </row>
    <row r="609" spans="1:10">
      <c r="A609" s="1">
        <f t="shared" si="89"/>
        <v>14100406</v>
      </c>
      <c r="B609" s="1">
        <f t="shared" si="90"/>
        <v>14100406</v>
      </c>
      <c r="C609" s="1">
        <f t="shared" si="91"/>
        <v>141004</v>
      </c>
      <c r="D609" s="1">
        <v>6</v>
      </c>
      <c r="E609" s="1">
        <f>_xlfn.XLOOKUP(C609,[1]配置!$B$5:$B$1000,[1]配置!$N$5:$N$1000)</f>
        <v>2</v>
      </c>
      <c r="F609" s="1" t="str">
        <f>_xlfn.XLOOKUP(D609,消耗中转!$D$8:$D$33,消耗中转!$T$8:$T$33)</f>
        <v>[{"ItemId":70002,"Num":5}]</v>
      </c>
      <c r="G609" s="1" t="str" cm="1">
        <f t="array" ref="G609">IF(D609=0,"{}",_xlfn.XLOOKUP(D609,属性中转!$D$20:$D$44,_xlfn.XLOOKUP($E609,属性中转!$AG$18:$AX$18,属性中转!$AG$20:$AX$44)))</f>
        <v>{"HpRate":0.275,"AtkRate":0.1462,"PhysDefRate":0.1125,"MagicDefRate":0.1,"OnHealInc":0.153}</v>
      </c>
      <c r="H609" s="1" t="s">
        <v>28</v>
      </c>
      <c r="I609" s="1">
        <f t="shared" si="93"/>
        <v>2</v>
      </c>
      <c r="J609" s="1">
        <f t="shared" si="92"/>
        <v>2</v>
      </c>
    </row>
    <row r="610" spans="1:10">
      <c r="A610" s="1">
        <f t="shared" si="89"/>
        <v>14100407</v>
      </c>
      <c r="B610" s="1">
        <f t="shared" si="90"/>
        <v>14100407</v>
      </c>
      <c r="C610" s="1">
        <f t="shared" si="91"/>
        <v>141004</v>
      </c>
      <c r="D610" s="1">
        <v>7</v>
      </c>
      <c r="E610" s="1">
        <f>_xlfn.XLOOKUP(C610,[1]配置!$B$5:$B$1000,[1]配置!$N$5:$N$1000)</f>
        <v>2</v>
      </c>
      <c r="F610" s="1" t="str">
        <f>_xlfn.XLOOKUP(D610,消耗中转!$D$8:$D$33,消耗中转!$T$8:$T$33)</f>
        <v>[{"ItemId":70002,"Num":10}]</v>
      </c>
      <c r="G610" s="1" t="str" cm="1">
        <f t="array" ref="G610">IF(D610=0,"{}",_xlfn.XLOOKUP(D610,属性中转!$D$20:$D$44,_xlfn.XLOOKUP($E610,属性中转!$AG$18:$AX$18,属性中转!$AG$20:$AX$44)))</f>
        <v>{"HpRate":0.308,"AtkRate":0.1638,"PhysDefRate":0.126,"MagicDefRate":0.112,"OnHealInc":0.1734}</v>
      </c>
      <c r="H610" s="1" t="s">
        <v>28</v>
      </c>
      <c r="I610" s="1">
        <f t="shared" si="93"/>
        <v>2</v>
      </c>
      <c r="J610" s="1">
        <f t="shared" si="92"/>
        <v>2</v>
      </c>
    </row>
    <row r="611" spans="1:10">
      <c r="A611" s="1">
        <f t="shared" si="89"/>
        <v>14100408</v>
      </c>
      <c r="B611" s="1">
        <f t="shared" si="90"/>
        <v>14100408</v>
      </c>
      <c r="C611" s="1">
        <f t="shared" si="91"/>
        <v>141004</v>
      </c>
      <c r="D611" s="1">
        <v>8</v>
      </c>
      <c r="E611" s="1">
        <f>_xlfn.XLOOKUP(C611,[1]配置!$B$5:$B$1000,[1]配置!$N$5:$N$1000)</f>
        <v>2</v>
      </c>
      <c r="F611" s="1" t="str">
        <f>_xlfn.XLOOKUP(D611,消耗中转!$D$8:$D$33,消耗中转!$T$8:$T$33)</f>
        <v>[{"ItemId":70002,"Num":15}]</v>
      </c>
      <c r="G611" s="1" t="str" cm="1">
        <f t="array" ref="G611">IF(D611=0,"{}",_xlfn.XLOOKUP(D611,属性中转!$D$20:$D$44,_xlfn.XLOOKUP($E611,属性中转!$AG$18:$AX$18,属性中转!$AG$20:$AX$44)))</f>
        <v>{"HpRate":0.341,"AtkRate":0.1813,"PhysDefRate":0.1395,"MagicDefRate":0.124,"OnHealInc":0.1938}</v>
      </c>
      <c r="H611" s="1" t="s">
        <v>28</v>
      </c>
      <c r="I611" s="1">
        <f t="shared" si="93"/>
        <v>2</v>
      </c>
      <c r="J611" s="1">
        <f t="shared" si="92"/>
        <v>2</v>
      </c>
    </row>
    <row r="612" spans="1:10">
      <c r="A612" s="1">
        <f t="shared" si="89"/>
        <v>14100409</v>
      </c>
      <c r="B612" s="1">
        <f t="shared" si="90"/>
        <v>14100409</v>
      </c>
      <c r="C612" s="1">
        <f t="shared" si="91"/>
        <v>141004</v>
      </c>
      <c r="D612" s="1">
        <v>9</v>
      </c>
      <c r="E612" s="1">
        <f>_xlfn.XLOOKUP(C612,[1]配置!$B$5:$B$1000,[1]配置!$N$5:$N$1000)</f>
        <v>2</v>
      </c>
      <c r="F612" s="1" t="str">
        <f>_xlfn.XLOOKUP(D612,消耗中转!$D$8:$D$33,消耗中转!$T$8:$T$33)</f>
        <v>[{"ItemId":70002,"Num":20}]</v>
      </c>
      <c r="G612" s="1" t="str" cm="1">
        <f t="array" ref="G612">IF(D612=0,"{}",_xlfn.XLOOKUP(D612,属性中转!$D$20:$D$44,_xlfn.XLOOKUP($E612,属性中转!$AG$18:$AX$18,属性中转!$AG$20:$AX$44)))</f>
        <v>{"HpRate":0.374,"AtkRate":0.1989,"PhysDefRate":0.153,"MagicDefRate":0.136,"OnHealInc":0.1938}</v>
      </c>
      <c r="H612" s="1" t="s">
        <v>28</v>
      </c>
      <c r="I612" s="1">
        <f t="shared" si="93"/>
        <v>2</v>
      </c>
      <c r="J612" s="1">
        <f t="shared" si="92"/>
        <v>2</v>
      </c>
    </row>
    <row r="613" spans="1:10">
      <c r="A613" s="1">
        <f t="shared" si="89"/>
        <v>14100410</v>
      </c>
      <c r="B613" s="1">
        <f t="shared" si="90"/>
        <v>14100410</v>
      </c>
      <c r="C613" s="1">
        <f t="shared" si="91"/>
        <v>141004</v>
      </c>
      <c r="D613" s="1">
        <v>10</v>
      </c>
      <c r="E613" s="1">
        <f>_xlfn.XLOOKUP(C613,[1]配置!$B$5:$B$1000,[1]配置!$N$5:$N$1000)</f>
        <v>2</v>
      </c>
      <c r="F613" s="1" t="str">
        <f>_xlfn.XLOOKUP(D613,消耗中转!$D$8:$D$33,消耗中转!$T$8:$T$33)</f>
        <v>[{"ItemId":70002,"Num":25}]</v>
      </c>
      <c r="G613" s="1" t="str" cm="1">
        <f t="array" ref="G613">IF(D613=0,"{}",_xlfn.XLOOKUP(D613,属性中转!$D$20:$D$44,_xlfn.XLOOKUP($E613,属性中转!$AG$18:$AX$18,属性中转!$AG$20:$AX$44)))</f>
        <v>{"HpRate":0.407,"AtkRate":0.2164,"PhysDefRate":0.1665,"MagicDefRate":0.148,"OnHealInc":0.1938}</v>
      </c>
      <c r="H613" s="1" t="s">
        <v>28</v>
      </c>
      <c r="I613" s="1">
        <f t="shared" si="93"/>
        <v>3</v>
      </c>
      <c r="J613" s="1">
        <f t="shared" si="92"/>
        <v>3</v>
      </c>
    </row>
    <row r="614" spans="1:10">
      <c r="A614" s="1">
        <f t="shared" si="89"/>
        <v>14100411</v>
      </c>
      <c r="B614" s="1">
        <f t="shared" si="90"/>
        <v>14100411</v>
      </c>
      <c r="C614" s="1">
        <f t="shared" si="91"/>
        <v>141004</v>
      </c>
      <c r="D614" s="1">
        <v>11</v>
      </c>
      <c r="E614" s="1">
        <f>_xlfn.XLOOKUP(C614,[1]配置!$B$5:$B$1000,[1]配置!$N$5:$N$1000)</f>
        <v>2</v>
      </c>
      <c r="F614" s="1" t="str">
        <f>_xlfn.XLOOKUP(D614,消耗中转!$D$8:$D$33,消耗中转!$T$8:$T$33)</f>
        <v>[{"ItemId":70002,"Num":30}]</v>
      </c>
      <c r="G614" s="1" t="str" cm="1">
        <f t="array" ref="G614">IF(D614=0,"{}",_xlfn.XLOOKUP(D614,属性中转!$D$20:$D$44,_xlfn.XLOOKUP($E614,属性中转!$AG$18:$AX$18,属性中转!$AG$20:$AX$44)))</f>
        <v>{"HpRate":0.44,"AtkRate":0.234,"PhysDefRate":0.18,"MagicDefRate":0.16,"OnHealInc":0.1938}</v>
      </c>
      <c r="H614" s="1" t="s">
        <v>28</v>
      </c>
      <c r="I614" s="1">
        <f t="shared" si="93"/>
        <v>3</v>
      </c>
      <c r="J614" s="1">
        <f t="shared" si="92"/>
        <v>3</v>
      </c>
    </row>
    <row r="615" spans="1:10">
      <c r="A615" s="1">
        <f t="shared" si="89"/>
        <v>14100412</v>
      </c>
      <c r="B615" s="1">
        <f t="shared" si="90"/>
        <v>14100412</v>
      </c>
      <c r="C615" s="1">
        <f t="shared" si="91"/>
        <v>141004</v>
      </c>
      <c r="D615" s="1">
        <v>12</v>
      </c>
      <c r="E615" s="1">
        <f>_xlfn.XLOOKUP(C615,[1]配置!$B$5:$B$1000,[1]配置!$N$5:$N$1000)</f>
        <v>2</v>
      </c>
      <c r="F615" s="1" t="str">
        <f>_xlfn.XLOOKUP(D615,消耗中转!$D$8:$D$33,消耗中转!$T$8:$T$33)</f>
        <v>[{"ItemId":70002,"Num":35}]</v>
      </c>
      <c r="G615" s="1" t="str" cm="1">
        <f t="array" ref="G615">IF(D615=0,"{}",_xlfn.XLOOKUP(D615,属性中转!$D$20:$D$44,_xlfn.XLOOKUP($E615,属性中转!$AG$18:$AX$18,属性中转!$AG$20:$AX$44)))</f>
        <v>{"HpRate":0.473,"AtkRate":0.2515,"PhysDefRate":0.1935,"MagicDefRate":0.172,"OnHealInc":0.1938}</v>
      </c>
      <c r="H615" s="1" t="s">
        <v>28</v>
      </c>
      <c r="I615" s="1">
        <f t="shared" si="93"/>
        <v>3</v>
      </c>
      <c r="J615" s="1">
        <f t="shared" si="92"/>
        <v>3</v>
      </c>
    </row>
    <row r="616" spans="1:10">
      <c r="A616" s="1">
        <f t="shared" si="89"/>
        <v>14100413</v>
      </c>
      <c r="B616" s="1">
        <f t="shared" si="90"/>
        <v>14100413</v>
      </c>
      <c r="C616" s="1">
        <f t="shared" si="91"/>
        <v>141004</v>
      </c>
      <c r="D616" s="1">
        <v>13</v>
      </c>
      <c r="E616" s="1">
        <f>_xlfn.XLOOKUP(C616,[1]配置!$B$5:$B$1000,[1]配置!$N$5:$N$1000)</f>
        <v>2</v>
      </c>
      <c r="F616" s="1" t="str">
        <f>_xlfn.XLOOKUP(D616,消耗中转!$D$8:$D$33,消耗中转!$T$8:$T$33)</f>
        <v>[{"ItemId":70002,"Num":40}]</v>
      </c>
      <c r="G616" s="1" t="str" cm="1">
        <f t="array" ref="G616">IF(D616=0,"{}",_xlfn.XLOOKUP(D616,属性中转!$D$20:$D$44,_xlfn.XLOOKUP($E616,属性中转!$AG$18:$AX$18,属性中转!$AG$20:$AX$44)))</f>
        <v>{"HpRate":0.506,"AtkRate":0.2691,"PhysDefRate":0.207,"MagicDefRate":0.184,"OnHealInc":0.1938}</v>
      </c>
      <c r="H616" s="1" t="s">
        <v>28</v>
      </c>
      <c r="I616" s="1">
        <f t="shared" si="93"/>
        <v>3</v>
      </c>
      <c r="J616" s="1">
        <f t="shared" si="92"/>
        <v>3</v>
      </c>
    </row>
    <row r="617" spans="1:10">
      <c r="A617" s="1">
        <f t="shared" si="89"/>
        <v>14100414</v>
      </c>
      <c r="B617" s="1">
        <f t="shared" si="90"/>
        <v>14100414</v>
      </c>
      <c r="C617" s="1">
        <f t="shared" si="91"/>
        <v>141004</v>
      </c>
      <c r="D617" s="1">
        <v>14</v>
      </c>
      <c r="E617" s="1">
        <f>_xlfn.XLOOKUP(C617,[1]配置!$B$5:$B$1000,[1]配置!$N$5:$N$1000)</f>
        <v>2</v>
      </c>
      <c r="F617" s="1" t="str">
        <f>_xlfn.XLOOKUP(D617,消耗中转!$D$8:$D$33,消耗中转!$T$8:$T$33)</f>
        <v>[{"ItemId":70002,"Num":45}]</v>
      </c>
      <c r="G617" s="1" t="str" cm="1">
        <f t="array" ref="G617">IF(D617=0,"{}",_xlfn.XLOOKUP(D617,属性中转!$D$20:$D$44,_xlfn.XLOOKUP($E617,属性中转!$AG$18:$AX$18,属性中转!$AG$20:$AX$44)))</f>
        <v>{"HpRate":0.539,"AtkRate":0.2866,"PhysDefRate":0.2205,"MagicDefRate":0.196,"OnHealInc":0.1938}</v>
      </c>
      <c r="H617" s="1" t="s">
        <v>28</v>
      </c>
      <c r="I617" s="1">
        <f t="shared" si="93"/>
        <v>3</v>
      </c>
      <c r="J617" s="1">
        <f t="shared" si="92"/>
        <v>3</v>
      </c>
    </row>
    <row r="618" spans="1:10">
      <c r="A618" s="1">
        <f t="shared" si="89"/>
        <v>14100415</v>
      </c>
      <c r="B618" s="1">
        <f t="shared" si="90"/>
        <v>14100415</v>
      </c>
      <c r="C618" s="1">
        <f t="shared" si="91"/>
        <v>141004</v>
      </c>
      <c r="D618" s="1">
        <v>15</v>
      </c>
      <c r="E618" s="1">
        <f>_xlfn.XLOOKUP(C618,[1]配置!$B$5:$B$1000,[1]配置!$N$5:$N$1000)</f>
        <v>2</v>
      </c>
      <c r="F618" s="1" t="str">
        <f>_xlfn.XLOOKUP(D618,消耗中转!$D$8:$D$33,消耗中转!$T$8:$T$33)</f>
        <v>[{"ItemId":70002,"Num":50}]</v>
      </c>
      <c r="G618" s="1" t="str" cm="1">
        <f t="array" ref="G618">IF(D618=0,"{}",_xlfn.XLOOKUP(D618,属性中转!$D$20:$D$44,_xlfn.XLOOKUP($E618,属性中转!$AG$18:$AX$18,属性中转!$AG$20:$AX$44)))</f>
        <v>{"HpRate":0.572,"AtkRate":0.3042,"PhysDefRate":0.234,"MagicDefRate":0.208,"OnHealInc":0.1938}</v>
      </c>
      <c r="H618" s="1" t="s">
        <v>28</v>
      </c>
      <c r="I618" s="1">
        <f t="shared" si="93"/>
        <v>4</v>
      </c>
      <c r="J618" s="1">
        <f t="shared" si="92"/>
        <v>4</v>
      </c>
    </row>
    <row r="619" spans="1:10">
      <c r="A619" s="1">
        <f t="shared" si="89"/>
        <v>14100416</v>
      </c>
      <c r="B619" s="1">
        <f t="shared" si="90"/>
        <v>14100416</v>
      </c>
      <c r="C619" s="1">
        <f t="shared" si="91"/>
        <v>141004</v>
      </c>
      <c r="D619" s="1">
        <v>16</v>
      </c>
      <c r="E619" s="1">
        <f>_xlfn.XLOOKUP(C619,[1]配置!$B$5:$B$1000,[1]配置!$N$5:$N$1000)</f>
        <v>2</v>
      </c>
      <c r="F619" s="1" t="str">
        <f>_xlfn.XLOOKUP(D619,消耗中转!$D$8:$D$33,消耗中转!$T$8:$T$33)</f>
        <v>[{"ItemId":70003,"Num":25}]</v>
      </c>
      <c r="G619" s="1" t="str" cm="1">
        <f t="array" ref="G619">IF(D619=0,"{}",_xlfn.XLOOKUP(D619,属性中转!$D$20:$D$44,_xlfn.XLOOKUP($E619,属性中转!$AG$18:$AX$18,属性中转!$AG$20:$AX$44)))</f>
        <v>{"HpRate":0.605,"AtkRate":0.3217,"PhysDefRate":0.2475,"MagicDefRate":0.22,"OnHealInc":0.2142}</v>
      </c>
      <c r="H619" s="1" t="s">
        <v>28</v>
      </c>
      <c r="I619" s="1">
        <f t="shared" si="93"/>
        <v>4</v>
      </c>
      <c r="J619" s="1">
        <f t="shared" si="92"/>
        <v>4</v>
      </c>
    </row>
    <row r="620" spans="1:10">
      <c r="A620" s="1">
        <f t="shared" si="89"/>
        <v>14100417</v>
      </c>
      <c r="B620" s="1">
        <f t="shared" si="90"/>
        <v>14100417</v>
      </c>
      <c r="C620" s="1">
        <f t="shared" si="91"/>
        <v>141004</v>
      </c>
      <c r="D620" s="1">
        <v>17</v>
      </c>
      <c r="E620" s="1">
        <f>_xlfn.XLOOKUP(C620,[1]配置!$B$5:$B$1000,[1]配置!$N$5:$N$1000)</f>
        <v>2</v>
      </c>
      <c r="F620" s="1" t="str">
        <f>_xlfn.XLOOKUP(D620,消耗中转!$D$8:$D$33,消耗中转!$T$8:$T$33)</f>
        <v>[{"ItemId":70003,"Num":25}]</v>
      </c>
      <c r="G620" s="1" t="str" cm="1">
        <f t="array" ref="G620">IF(D620=0,"{}",_xlfn.XLOOKUP(D620,属性中转!$D$20:$D$44,_xlfn.XLOOKUP($E620,属性中转!$AG$18:$AX$18,属性中转!$AG$20:$AX$44)))</f>
        <v>{"HpRate":0.638,"AtkRate":0.3393,"PhysDefRate":0.261,"MagicDefRate":0.232,"OnHealInc":0.2346}</v>
      </c>
      <c r="H620" s="1" t="s">
        <v>28</v>
      </c>
      <c r="I620" s="1">
        <f t="shared" si="93"/>
        <v>4</v>
      </c>
      <c r="J620" s="1">
        <f t="shared" si="92"/>
        <v>4</v>
      </c>
    </row>
    <row r="621" spans="1:10">
      <c r="A621" s="1">
        <f t="shared" si="89"/>
        <v>14100418</v>
      </c>
      <c r="B621" s="1">
        <f t="shared" si="90"/>
        <v>14100418</v>
      </c>
      <c r="C621" s="1">
        <f t="shared" si="91"/>
        <v>141004</v>
      </c>
      <c r="D621" s="1">
        <v>18</v>
      </c>
      <c r="E621" s="1">
        <f>_xlfn.XLOOKUP(C621,[1]配置!$B$5:$B$1000,[1]配置!$N$5:$N$1000)</f>
        <v>2</v>
      </c>
      <c r="F621" s="1" t="str">
        <f>_xlfn.XLOOKUP(D621,消耗中转!$D$8:$D$33,消耗中转!$T$8:$T$33)</f>
        <v>[{"ItemId":70003,"Num":25}]</v>
      </c>
      <c r="G621" s="1" t="str" cm="1">
        <f t="array" ref="G621">IF(D621=0,"{}",_xlfn.XLOOKUP(D621,属性中转!$D$20:$D$44,_xlfn.XLOOKUP($E621,属性中转!$AG$18:$AX$18,属性中转!$AG$20:$AX$44)))</f>
        <v>{"HpRate":0.671,"AtkRate":0.3568,"PhysDefRate":0.2745,"MagicDefRate":0.244,"OnHealInc":0.255}</v>
      </c>
      <c r="H621" s="1" t="s">
        <v>28</v>
      </c>
      <c r="I621" s="1">
        <f t="shared" si="93"/>
        <v>4</v>
      </c>
      <c r="J621" s="1">
        <f t="shared" si="92"/>
        <v>4</v>
      </c>
    </row>
    <row r="622" spans="1:10">
      <c r="A622" s="1">
        <f t="shared" si="89"/>
        <v>14100419</v>
      </c>
      <c r="B622" s="1">
        <f t="shared" si="90"/>
        <v>14100419</v>
      </c>
      <c r="C622" s="1">
        <f t="shared" si="91"/>
        <v>141004</v>
      </c>
      <c r="D622" s="1">
        <v>19</v>
      </c>
      <c r="E622" s="1">
        <f>_xlfn.XLOOKUP(C622,[1]配置!$B$5:$B$1000,[1]配置!$N$5:$N$1000)</f>
        <v>2</v>
      </c>
      <c r="F622" s="1" t="str">
        <f>_xlfn.XLOOKUP(D622,消耗中转!$D$8:$D$33,消耗中转!$T$8:$T$33)</f>
        <v>[{"ItemId":70003,"Num":25}]</v>
      </c>
      <c r="G622" s="1" t="str" cm="1">
        <f t="array" ref="G622">IF(D622=0,"{}",_xlfn.XLOOKUP(D622,属性中转!$D$20:$D$44,_xlfn.XLOOKUP($E622,属性中转!$AG$18:$AX$18,属性中转!$AG$20:$AX$44)))</f>
        <v>{"HpRate":0.704,"AtkRate":0.3744,"PhysDefRate":0.288,"MagicDefRate":0.256,"OnHealInc":0.2754}</v>
      </c>
      <c r="H622" s="1" t="s">
        <v>28</v>
      </c>
      <c r="I622" s="1">
        <f t="shared" si="93"/>
        <v>4</v>
      </c>
      <c r="J622" s="1">
        <f t="shared" si="92"/>
        <v>4</v>
      </c>
    </row>
    <row r="623" spans="1:10">
      <c r="A623" s="1">
        <f t="shared" si="89"/>
        <v>14100420</v>
      </c>
      <c r="B623" s="1">
        <f t="shared" si="90"/>
        <v>14100420</v>
      </c>
      <c r="C623" s="1">
        <f t="shared" si="91"/>
        <v>141004</v>
      </c>
      <c r="D623" s="1">
        <v>20</v>
      </c>
      <c r="E623" s="1">
        <f>_xlfn.XLOOKUP(C623,[1]配置!$B$5:$B$1000,[1]配置!$N$5:$N$1000)</f>
        <v>2</v>
      </c>
      <c r="F623" s="1" t="str">
        <f>_xlfn.XLOOKUP(D623,消耗中转!$D$8:$D$33,消耗中转!$T$8:$T$33)</f>
        <v>[{"ItemId":70003,"Num":25}]</v>
      </c>
      <c r="G623" s="1" t="str" cm="1">
        <f t="array" ref="G623">IF(D623=0,"{}",_xlfn.XLOOKUP(D623,属性中转!$D$20:$D$44,_xlfn.XLOOKUP($E623,属性中转!$AG$18:$AX$18,属性中转!$AG$20:$AX$44)))</f>
        <v>{"HpRate":0.737,"AtkRate":0.3919,"PhysDefRate":0.3015,"MagicDefRate":0.268,"OnHealInc":0.2958}</v>
      </c>
      <c r="H623" s="1" t="s">
        <v>28</v>
      </c>
      <c r="I623" s="1">
        <f t="shared" si="93"/>
        <v>4</v>
      </c>
      <c r="J623" s="1">
        <f t="shared" si="92"/>
        <v>4</v>
      </c>
    </row>
    <row r="624" spans="1:10">
      <c r="A624" s="1">
        <f t="shared" si="89"/>
        <v>14100421</v>
      </c>
      <c r="B624" s="1">
        <f t="shared" si="90"/>
        <v>14100421</v>
      </c>
      <c r="C624" s="1">
        <f t="shared" si="91"/>
        <v>141004</v>
      </c>
      <c r="D624" s="1">
        <v>21</v>
      </c>
      <c r="E624" s="1">
        <f>_xlfn.XLOOKUP(C624,[1]配置!$B$5:$B$1000,[1]配置!$N$5:$N$1000)</f>
        <v>2</v>
      </c>
      <c r="F624" s="1" t="str">
        <f>_xlfn.XLOOKUP(D624,消耗中转!$D$8:$D$33,消耗中转!$T$8:$T$33)</f>
        <v>[{"ItemId":70003,"Num":50}]</v>
      </c>
      <c r="G624" s="1" t="str" cm="1">
        <f t="array" ref="G624">IF(D624=0,"{}",_xlfn.XLOOKUP(D624,属性中转!$D$20:$D$44,_xlfn.XLOOKUP($E624,属性中转!$AG$18:$AX$18,属性中转!$AG$20:$AX$44)))</f>
        <v>{"HpRate":0.77,"AtkRate":0.4095,"PhysDefRate":0.315,"MagicDefRate":0.28,"OnHealInc":0.3162}</v>
      </c>
      <c r="H624" s="1" t="s">
        <v>28</v>
      </c>
      <c r="I624" s="1">
        <f t="shared" si="93"/>
        <v>4</v>
      </c>
      <c r="J624" s="1">
        <f t="shared" si="92"/>
        <v>4</v>
      </c>
    </row>
    <row r="625" spans="1:10">
      <c r="A625" s="1">
        <f t="shared" si="89"/>
        <v>14100422</v>
      </c>
      <c r="B625" s="1">
        <f t="shared" si="90"/>
        <v>14100422</v>
      </c>
      <c r="C625" s="1">
        <f t="shared" si="91"/>
        <v>141004</v>
      </c>
      <c r="D625" s="1">
        <v>22</v>
      </c>
      <c r="E625" s="1">
        <f>_xlfn.XLOOKUP(C625,[1]配置!$B$5:$B$1000,[1]配置!$N$5:$N$1000)</f>
        <v>2</v>
      </c>
      <c r="F625" s="1" t="str">
        <f>_xlfn.XLOOKUP(D625,消耗中转!$D$8:$D$33,消耗中转!$T$8:$T$33)</f>
        <v>[{"ItemId":70003,"Num":75}]</v>
      </c>
      <c r="G625" s="1" t="str" cm="1">
        <f t="array" ref="G625">IF(D625=0,"{}",_xlfn.XLOOKUP(D625,属性中转!$D$20:$D$44,_xlfn.XLOOKUP($E625,属性中转!$AG$18:$AX$18,属性中转!$AG$20:$AX$44)))</f>
        <v>{"HpRate":0.803,"AtkRate":0.427,"PhysDefRate":0.3285,"MagicDefRate":0.292,"OnHealInc":0.3366}</v>
      </c>
      <c r="H625" s="1" t="s">
        <v>28</v>
      </c>
      <c r="I625" s="1">
        <f t="shared" si="93"/>
        <v>4</v>
      </c>
      <c r="J625" s="1">
        <f t="shared" si="92"/>
        <v>4</v>
      </c>
    </row>
    <row r="626" spans="1:10">
      <c r="A626" s="1">
        <f t="shared" si="89"/>
        <v>14100423</v>
      </c>
      <c r="B626" s="1">
        <f t="shared" si="90"/>
        <v>14100423</v>
      </c>
      <c r="C626" s="1">
        <f t="shared" si="91"/>
        <v>141004</v>
      </c>
      <c r="D626" s="1">
        <v>23</v>
      </c>
      <c r="E626" s="1">
        <f>_xlfn.XLOOKUP(C626,[1]配置!$B$5:$B$1000,[1]配置!$N$5:$N$1000)</f>
        <v>2</v>
      </c>
      <c r="F626" s="1" t="str">
        <f>_xlfn.XLOOKUP(D626,消耗中转!$D$8:$D$33,消耗中转!$T$8:$T$33)</f>
        <v>[{"ItemId":70003,"Num":100}]</v>
      </c>
      <c r="G626" s="1" t="str" cm="1">
        <f t="array" ref="G626">IF(D626=0,"{}",_xlfn.XLOOKUP(D626,属性中转!$D$20:$D$44,_xlfn.XLOOKUP($E626,属性中转!$AG$18:$AX$18,属性中转!$AG$20:$AX$44)))</f>
        <v>{"HpRate":0.836,"AtkRate":0.4446,"PhysDefRate":0.342,"MagicDefRate":0.304,"OnHealInc":0.357}</v>
      </c>
      <c r="H626" s="1" t="s">
        <v>28</v>
      </c>
      <c r="I626" s="1">
        <f t="shared" si="93"/>
        <v>4</v>
      </c>
      <c r="J626" s="1">
        <f t="shared" si="92"/>
        <v>4</v>
      </c>
    </row>
    <row r="627" spans="1:10">
      <c r="A627" s="1">
        <f t="shared" si="89"/>
        <v>14100424</v>
      </c>
      <c r="B627" s="1">
        <f t="shared" si="90"/>
        <v>14100424</v>
      </c>
      <c r="C627" s="1">
        <f t="shared" si="91"/>
        <v>141004</v>
      </c>
      <c r="D627" s="1">
        <v>24</v>
      </c>
      <c r="E627" s="1">
        <f>_xlfn.XLOOKUP(C627,[1]配置!$B$5:$B$1000,[1]配置!$N$5:$N$1000)</f>
        <v>2</v>
      </c>
      <c r="F627" s="1" t="str">
        <f>_xlfn.XLOOKUP(D627,消耗中转!$D$8:$D$33,消耗中转!$T$8:$T$33)</f>
        <v>[{"ItemId":70003,"Num":125}]</v>
      </c>
      <c r="G627" s="1" t="str" cm="1">
        <f t="array" ref="G627">IF(D627=0,"{}",_xlfn.XLOOKUP(D627,属性中转!$D$20:$D$44,_xlfn.XLOOKUP($E627,属性中转!$AG$18:$AX$18,属性中转!$AG$20:$AX$44)))</f>
        <v>{"HpRate":0.869,"AtkRate":0.4621,"PhysDefRate":0.3555,"MagicDefRate":0.316,"OnHealInc":0.3774}</v>
      </c>
      <c r="H627" s="1" t="s">
        <v>28</v>
      </c>
      <c r="I627" s="1">
        <f t="shared" si="93"/>
        <v>4</v>
      </c>
      <c r="J627" s="1">
        <f t="shared" si="92"/>
        <v>4</v>
      </c>
    </row>
    <row r="628" spans="1:10">
      <c r="A628" s="1">
        <f t="shared" si="89"/>
        <v>14100425</v>
      </c>
      <c r="B628" s="1">
        <f t="shared" si="90"/>
        <v>14100425</v>
      </c>
      <c r="C628" s="1">
        <f t="shared" si="91"/>
        <v>141004</v>
      </c>
      <c r="D628" s="1">
        <v>25</v>
      </c>
      <c r="E628" s="1">
        <f>_xlfn.XLOOKUP(C628,[1]配置!$B$5:$B$1000,[1]配置!$N$5:$N$1000)</f>
        <v>2</v>
      </c>
      <c r="F628" s="1" t="str">
        <f>_xlfn.XLOOKUP(D628,消耗中转!$D$8:$D$33,消耗中转!$T$8:$T$33)</f>
        <v>[{"ItemId":70003,"Num":150}]</v>
      </c>
      <c r="G628" s="1" t="str" cm="1">
        <f t="array" ref="G628">IF(D628=0,"{}",_xlfn.XLOOKUP(D628,属性中转!$D$20:$D$44,_xlfn.XLOOKUP($E628,属性中转!$AG$18:$AX$18,属性中转!$AG$20:$AX$44)))</f>
        <v>{"HpRate":0.902,"AtkRate":0.4797,"PhysDefRate":0.369,"MagicDefRate":0.328,"OnHealInc":0.3978}</v>
      </c>
      <c r="H628" s="1" t="s">
        <v>28</v>
      </c>
      <c r="I628" s="1">
        <f t="shared" si="93"/>
        <v>4</v>
      </c>
      <c r="J628" s="1">
        <f t="shared" si="92"/>
        <v>4</v>
      </c>
    </row>
    <row r="629" spans="1:10">
      <c r="A629" s="1">
        <f t="shared" si="89"/>
        <v>14100500</v>
      </c>
      <c r="B629" s="1">
        <f t="shared" si="90"/>
        <v>14100500</v>
      </c>
      <c r="C629" s="1">
        <f>C603+1</f>
        <v>141005</v>
      </c>
      <c r="D629" s="1">
        <v>0</v>
      </c>
      <c r="E629" s="1">
        <f>_xlfn.XLOOKUP(C629,[1]配置!$B$5:$B$1000,[1]配置!$N$5:$N$1000)</f>
        <v>2</v>
      </c>
      <c r="F629" s="1" t="str">
        <f>_xlfn.XLOOKUP(D629,消耗中转!$D$8:$D$33,消耗中转!$T$8:$T$33)</f>
        <v>[]</v>
      </c>
      <c r="G629" s="1" t="str" cm="1">
        <f t="array" ref="G629">IF(D629=0,"{}",_xlfn.XLOOKUP(D629,属性中转!$D$20:$D$44,_xlfn.XLOOKUP($E629,属性中转!$AG$18:$AX$18,属性中转!$AG$20:$AX$44)))</f>
        <v>{}</v>
      </c>
      <c r="H629" s="1" t="s">
        <v>28</v>
      </c>
      <c r="I629" s="1">
        <f t="shared" si="93"/>
        <v>0</v>
      </c>
      <c r="J629" s="1">
        <f t="shared" si="92"/>
        <v>0</v>
      </c>
    </row>
    <row r="630" spans="1:10">
      <c r="A630" s="1">
        <f t="shared" ref="A630:A655" si="94">B630</f>
        <v>14100501</v>
      </c>
      <c r="B630" s="1">
        <f t="shared" ref="B630:B655" si="95">C630*100+D630</f>
        <v>14100501</v>
      </c>
      <c r="C630" s="1">
        <f>C629</f>
        <v>141005</v>
      </c>
      <c r="D630" s="1">
        <v>1</v>
      </c>
      <c r="E630" s="1">
        <f>_xlfn.XLOOKUP(C630,[1]配置!$B$5:$B$1000,[1]配置!$N$5:$N$1000)</f>
        <v>2</v>
      </c>
      <c r="F630" s="1" t="str">
        <f>_xlfn.XLOOKUP(D630,消耗中转!$D$8:$D$33,消耗中转!$T$8:$T$33)</f>
        <v>[{"ItemId":70001,"Num":10}]</v>
      </c>
      <c r="G630" s="1" t="str" cm="1">
        <f t="array" ref="G630">IF(D630=0,"{}",_xlfn.XLOOKUP(D630,属性中转!$D$20:$D$44,_xlfn.XLOOKUP($E630,属性中转!$AG$18:$AX$18,属性中转!$AG$20:$AX$44)))</f>
        <v>{"HpRate":0.11,"AtkRate":0.0585,"PhysDefRate":0.045,"MagicDefRate":0.04,"OnHealInc":0.051}</v>
      </c>
      <c r="H630" s="1" t="s">
        <v>28</v>
      </c>
      <c r="I630" s="1">
        <f t="shared" si="93"/>
        <v>1</v>
      </c>
      <c r="J630" s="1">
        <f t="shared" si="92"/>
        <v>1</v>
      </c>
    </row>
    <row r="631" spans="1:10">
      <c r="A631" s="1">
        <f t="shared" si="94"/>
        <v>14100502</v>
      </c>
      <c r="B631" s="1">
        <f t="shared" si="95"/>
        <v>14100502</v>
      </c>
      <c r="C631" s="1">
        <f t="shared" ref="C631:C654" si="96">C630</f>
        <v>141005</v>
      </c>
      <c r="D631" s="1">
        <v>2</v>
      </c>
      <c r="E631" s="1">
        <f>_xlfn.XLOOKUP(C631,[1]配置!$B$5:$B$1000,[1]配置!$N$5:$N$1000)</f>
        <v>2</v>
      </c>
      <c r="F631" s="1" t="str">
        <f>_xlfn.XLOOKUP(D631,消耗中转!$D$8:$D$33,消耗中转!$T$8:$T$33)</f>
        <v>[{"ItemId":70001,"Num":20}]</v>
      </c>
      <c r="G631" s="1" t="str" cm="1">
        <f t="array" ref="G631">IF(D631=0,"{}",_xlfn.XLOOKUP(D631,属性中转!$D$20:$D$44,_xlfn.XLOOKUP($E631,属性中转!$AG$18:$AX$18,属性中转!$AG$20:$AX$44)))</f>
        <v>{"HpRate":0.143,"AtkRate":0.076,"PhysDefRate":0.0585,"MagicDefRate":0.052,"OnHealInc":0.0714}</v>
      </c>
      <c r="H631" s="1" t="s">
        <v>28</v>
      </c>
      <c r="I631" s="1">
        <f t="shared" si="93"/>
        <v>1</v>
      </c>
      <c r="J631" s="1">
        <f t="shared" si="92"/>
        <v>1</v>
      </c>
    </row>
    <row r="632" spans="1:10">
      <c r="A632" s="1">
        <f t="shared" si="94"/>
        <v>14100503</v>
      </c>
      <c r="B632" s="1">
        <f t="shared" si="95"/>
        <v>14100503</v>
      </c>
      <c r="C632" s="1">
        <f t="shared" si="96"/>
        <v>141005</v>
      </c>
      <c r="D632" s="1">
        <v>3</v>
      </c>
      <c r="E632" s="1">
        <f>_xlfn.XLOOKUP(C632,[1]配置!$B$5:$B$1000,[1]配置!$N$5:$N$1000)</f>
        <v>2</v>
      </c>
      <c r="F632" s="1" t="str">
        <f>_xlfn.XLOOKUP(D632,消耗中转!$D$8:$D$33,消耗中转!$T$8:$T$33)</f>
        <v>[{"ItemId":70001,"Num":30}]</v>
      </c>
      <c r="G632" s="1" t="str" cm="1">
        <f t="array" ref="G632">IF(D632=0,"{}",_xlfn.XLOOKUP(D632,属性中转!$D$20:$D$44,_xlfn.XLOOKUP($E632,属性中转!$AG$18:$AX$18,属性中转!$AG$20:$AX$44)))</f>
        <v>{"HpRate":0.176,"AtkRate":0.0936,"PhysDefRate":0.072,"MagicDefRate":0.064,"OnHealInc":0.0918}</v>
      </c>
      <c r="H632" s="1" t="s">
        <v>28</v>
      </c>
      <c r="I632" s="1">
        <f t="shared" si="93"/>
        <v>1</v>
      </c>
      <c r="J632" s="1">
        <f t="shared" si="92"/>
        <v>1</v>
      </c>
    </row>
    <row r="633" spans="1:10">
      <c r="A633" s="1">
        <f t="shared" si="94"/>
        <v>14100504</v>
      </c>
      <c r="B633" s="1">
        <f t="shared" si="95"/>
        <v>14100504</v>
      </c>
      <c r="C633" s="1">
        <f t="shared" si="96"/>
        <v>141005</v>
      </c>
      <c r="D633" s="1">
        <v>4</v>
      </c>
      <c r="E633" s="1">
        <f>_xlfn.XLOOKUP(C633,[1]配置!$B$5:$B$1000,[1]配置!$N$5:$N$1000)</f>
        <v>2</v>
      </c>
      <c r="F633" s="1" t="str">
        <f>_xlfn.XLOOKUP(D633,消耗中转!$D$8:$D$33,消耗中转!$T$8:$T$33)</f>
        <v>[{"ItemId":70001,"Num":40}]</v>
      </c>
      <c r="G633" s="1" t="str" cm="1">
        <f t="array" ref="G633">IF(D633=0,"{}",_xlfn.XLOOKUP(D633,属性中转!$D$20:$D$44,_xlfn.XLOOKUP($E633,属性中转!$AG$18:$AX$18,属性中转!$AG$20:$AX$44)))</f>
        <v>{"HpRate":0.209,"AtkRate":0.1111,"PhysDefRate":0.0855,"MagicDefRate":0.076,"OnHealInc":0.1122}</v>
      </c>
      <c r="H633" s="1" t="s">
        <v>28</v>
      </c>
      <c r="I633" s="1">
        <f t="shared" si="93"/>
        <v>1</v>
      </c>
      <c r="J633" s="1">
        <f t="shared" si="92"/>
        <v>1</v>
      </c>
    </row>
    <row r="634" spans="1:10">
      <c r="A634" s="1">
        <f t="shared" si="94"/>
        <v>14100505</v>
      </c>
      <c r="B634" s="1">
        <f t="shared" si="95"/>
        <v>14100505</v>
      </c>
      <c r="C634" s="1">
        <f t="shared" si="96"/>
        <v>141005</v>
      </c>
      <c r="D634" s="1">
        <v>5</v>
      </c>
      <c r="E634" s="1">
        <f>_xlfn.XLOOKUP(C634,[1]配置!$B$5:$B$1000,[1]配置!$N$5:$N$1000)</f>
        <v>2</v>
      </c>
      <c r="F634" s="1" t="str">
        <f>_xlfn.XLOOKUP(D634,消耗中转!$D$8:$D$33,消耗中转!$T$8:$T$33)</f>
        <v>[{"ItemId":70001,"Num":50}]</v>
      </c>
      <c r="G634" s="1" t="str" cm="1">
        <f t="array" ref="G634">IF(D634=0,"{}",_xlfn.XLOOKUP(D634,属性中转!$D$20:$D$44,_xlfn.XLOOKUP($E634,属性中转!$AG$18:$AX$18,属性中转!$AG$20:$AX$44)))</f>
        <v>{"HpRate":0.242,"AtkRate":0.1287,"PhysDefRate":0.099,"MagicDefRate":0.088,"OnHealInc":0.1326}</v>
      </c>
      <c r="H634" s="1" t="s">
        <v>28</v>
      </c>
      <c r="I634" s="1">
        <f t="shared" si="93"/>
        <v>2</v>
      </c>
      <c r="J634" s="1">
        <f t="shared" si="92"/>
        <v>2</v>
      </c>
    </row>
    <row r="635" spans="1:10">
      <c r="A635" s="1">
        <f t="shared" si="94"/>
        <v>14100506</v>
      </c>
      <c r="B635" s="1">
        <f t="shared" si="95"/>
        <v>14100506</v>
      </c>
      <c r="C635" s="1">
        <f t="shared" si="96"/>
        <v>141005</v>
      </c>
      <c r="D635" s="1">
        <v>6</v>
      </c>
      <c r="E635" s="1">
        <f>_xlfn.XLOOKUP(C635,[1]配置!$B$5:$B$1000,[1]配置!$N$5:$N$1000)</f>
        <v>2</v>
      </c>
      <c r="F635" s="1" t="str">
        <f>_xlfn.XLOOKUP(D635,消耗中转!$D$8:$D$33,消耗中转!$T$8:$T$33)</f>
        <v>[{"ItemId":70002,"Num":5}]</v>
      </c>
      <c r="G635" s="1" t="str" cm="1">
        <f t="array" ref="G635">IF(D635=0,"{}",_xlfn.XLOOKUP(D635,属性中转!$D$20:$D$44,_xlfn.XLOOKUP($E635,属性中转!$AG$18:$AX$18,属性中转!$AG$20:$AX$44)))</f>
        <v>{"HpRate":0.275,"AtkRate":0.1462,"PhysDefRate":0.1125,"MagicDefRate":0.1,"OnHealInc":0.153}</v>
      </c>
      <c r="H635" s="1" t="s">
        <v>28</v>
      </c>
      <c r="I635" s="1">
        <f t="shared" si="93"/>
        <v>2</v>
      </c>
      <c r="J635" s="1">
        <f t="shared" si="92"/>
        <v>2</v>
      </c>
    </row>
    <row r="636" spans="1:10">
      <c r="A636" s="1">
        <f t="shared" si="94"/>
        <v>14100507</v>
      </c>
      <c r="B636" s="1">
        <f t="shared" si="95"/>
        <v>14100507</v>
      </c>
      <c r="C636" s="1">
        <f t="shared" si="96"/>
        <v>141005</v>
      </c>
      <c r="D636" s="1">
        <v>7</v>
      </c>
      <c r="E636" s="1">
        <f>_xlfn.XLOOKUP(C636,[1]配置!$B$5:$B$1000,[1]配置!$N$5:$N$1000)</f>
        <v>2</v>
      </c>
      <c r="F636" s="1" t="str">
        <f>_xlfn.XLOOKUP(D636,消耗中转!$D$8:$D$33,消耗中转!$T$8:$T$33)</f>
        <v>[{"ItemId":70002,"Num":10}]</v>
      </c>
      <c r="G636" s="1" t="str" cm="1">
        <f t="array" ref="G636">IF(D636=0,"{}",_xlfn.XLOOKUP(D636,属性中转!$D$20:$D$44,_xlfn.XLOOKUP($E636,属性中转!$AG$18:$AX$18,属性中转!$AG$20:$AX$44)))</f>
        <v>{"HpRate":0.308,"AtkRate":0.1638,"PhysDefRate":0.126,"MagicDefRate":0.112,"OnHealInc":0.1734}</v>
      </c>
      <c r="H636" s="1" t="s">
        <v>28</v>
      </c>
      <c r="I636" s="1">
        <f t="shared" si="93"/>
        <v>2</v>
      </c>
      <c r="J636" s="1">
        <f t="shared" si="92"/>
        <v>2</v>
      </c>
    </row>
    <row r="637" spans="1:10">
      <c r="A637" s="1">
        <f t="shared" si="94"/>
        <v>14100508</v>
      </c>
      <c r="B637" s="1">
        <f t="shared" si="95"/>
        <v>14100508</v>
      </c>
      <c r="C637" s="1">
        <f t="shared" si="96"/>
        <v>141005</v>
      </c>
      <c r="D637" s="1">
        <v>8</v>
      </c>
      <c r="E637" s="1">
        <f>_xlfn.XLOOKUP(C637,[1]配置!$B$5:$B$1000,[1]配置!$N$5:$N$1000)</f>
        <v>2</v>
      </c>
      <c r="F637" s="1" t="str">
        <f>_xlfn.XLOOKUP(D637,消耗中转!$D$8:$D$33,消耗中转!$T$8:$T$33)</f>
        <v>[{"ItemId":70002,"Num":15}]</v>
      </c>
      <c r="G637" s="1" t="str" cm="1">
        <f t="array" ref="G637">IF(D637=0,"{}",_xlfn.XLOOKUP(D637,属性中转!$D$20:$D$44,_xlfn.XLOOKUP($E637,属性中转!$AG$18:$AX$18,属性中转!$AG$20:$AX$44)))</f>
        <v>{"HpRate":0.341,"AtkRate":0.1813,"PhysDefRate":0.1395,"MagicDefRate":0.124,"OnHealInc":0.1938}</v>
      </c>
      <c r="H637" s="1" t="s">
        <v>28</v>
      </c>
      <c r="I637" s="1">
        <f t="shared" si="93"/>
        <v>2</v>
      </c>
      <c r="J637" s="1">
        <f t="shared" si="92"/>
        <v>2</v>
      </c>
    </row>
    <row r="638" spans="1:10">
      <c r="A638" s="1">
        <f t="shared" si="94"/>
        <v>14100509</v>
      </c>
      <c r="B638" s="1">
        <f t="shared" si="95"/>
        <v>14100509</v>
      </c>
      <c r="C638" s="1">
        <f t="shared" si="96"/>
        <v>141005</v>
      </c>
      <c r="D638" s="1">
        <v>9</v>
      </c>
      <c r="E638" s="1">
        <f>_xlfn.XLOOKUP(C638,[1]配置!$B$5:$B$1000,[1]配置!$N$5:$N$1000)</f>
        <v>2</v>
      </c>
      <c r="F638" s="1" t="str">
        <f>_xlfn.XLOOKUP(D638,消耗中转!$D$8:$D$33,消耗中转!$T$8:$T$33)</f>
        <v>[{"ItemId":70002,"Num":20}]</v>
      </c>
      <c r="G638" s="1" t="str" cm="1">
        <f t="array" ref="G638">IF(D638=0,"{}",_xlfn.XLOOKUP(D638,属性中转!$D$20:$D$44,_xlfn.XLOOKUP($E638,属性中转!$AG$18:$AX$18,属性中转!$AG$20:$AX$44)))</f>
        <v>{"HpRate":0.374,"AtkRate":0.1989,"PhysDefRate":0.153,"MagicDefRate":0.136,"OnHealInc":0.1938}</v>
      </c>
      <c r="H638" s="1" t="s">
        <v>28</v>
      </c>
      <c r="I638" s="1">
        <f t="shared" si="93"/>
        <v>2</v>
      </c>
      <c r="J638" s="1">
        <f t="shared" si="92"/>
        <v>2</v>
      </c>
    </row>
    <row r="639" spans="1:10">
      <c r="A639" s="1">
        <f t="shared" si="94"/>
        <v>14100510</v>
      </c>
      <c r="B639" s="1">
        <f t="shared" si="95"/>
        <v>14100510</v>
      </c>
      <c r="C639" s="1">
        <f t="shared" si="96"/>
        <v>141005</v>
      </c>
      <c r="D639" s="1">
        <v>10</v>
      </c>
      <c r="E639" s="1">
        <f>_xlfn.XLOOKUP(C639,[1]配置!$B$5:$B$1000,[1]配置!$N$5:$N$1000)</f>
        <v>2</v>
      </c>
      <c r="F639" s="1" t="str">
        <f>_xlfn.XLOOKUP(D639,消耗中转!$D$8:$D$33,消耗中转!$T$8:$T$33)</f>
        <v>[{"ItemId":70002,"Num":25}]</v>
      </c>
      <c r="G639" s="1" t="str" cm="1">
        <f t="array" ref="G639">IF(D639=0,"{}",_xlfn.XLOOKUP(D639,属性中转!$D$20:$D$44,_xlfn.XLOOKUP($E639,属性中转!$AG$18:$AX$18,属性中转!$AG$20:$AX$44)))</f>
        <v>{"HpRate":0.407,"AtkRate":0.2164,"PhysDefRate":0.1665,"MagicDefRate":0.148,"OnHealInc":0.1938}</v>
      </c>
      <c r="H639" s="1" t="s">
        <v>28</v>
      </c>
      <c r="I639" s="1">
        <f t="shared" si="93"/>
        <v>3</v>
      </c>
      <c r="J639" s="1">
        <f t="shared" si="92"/>
        <v>3</v>
      </c>
    </row>
    <row r="640" spans="1:10">
      <c r="A640" s="1">
        <f t="shared" si="94"/>
        <v>14100511</v>
      </c>
      <c r="B640" s="1">
        <f t="shared" si="95"/>
        <v>14100511</v>
      </c>
      <c r="C640" s="1">
        <f t="shared" si="96"/>
        <v>141005</v>
      </c>
      <c r="D640" s="1">
        <v>11</v>
      </c>
      <c r="E640" s="1">
        <f>_xlfn.XLOOKUP(C640,[1]配置!$B$5:$B$1000,[1]配置!$N$5:$N$1000)</f>
        <v>2</v>
      </c>
      <c r="F640" s="1" t="str">
        <f>_xlfn.XLOOKUP(D640,消耗中转!$D$8:$D$33,消耗中转!$T$8:$T$33)</f>
        <v>[{"ItemId":70002,"Num":30}]</v>
      </c>
      <c r="G640" s="1" t="str" cm="1">
        <f t="array" ref="G640">IF(D640=0,"{}",_xlfn.XLOOKUP(D640,属性中转!$D$20:$D$44,_xlfn.XLOOKUP($E640,属性中转!$AG$18:$AX$18,属性中转!$AG$20:$AX$44)))</f>
        <v>{"HpRate":0.44,"AtkRate":0.234,"PhysDefRate":0.18,"MagicDefRate":0.16,"OnHealInc":0.1938}</v>
      </c>
      <c r="H640" s="1" t="s">
        <v>28</v>
      </c>
      <c r="I640" s="1">
        <f t="shared" si="93"/>
        <v>3</v>
      </c>
      <c r="J640" s="1">
        <f t="shared" si="92"/>
        <v>3</v>
      </c>
    </row>
    <row r="641" spans="1:10">
      <c r="A641" s="1">
        <f t="shared" si="94"/>
        <v>14100512</v>
      </c>
      <c r="B641" s="1">
        <f t="shared" si="95"/>
        <v>14100512</v>
      </c>
      <c r="C641" s="1">
        <f t="shared" si="96"/>
        <v>141005</v>
      </c>
      <c r="D641" s="1">
        <v>12</v>
      </c>
      <c r="E641" s="1">
        <f>_xlfn.XLOOKUP(C641,[1]配置!$B$5:$B$1000,[1]配置!$N$5:$N$1000)</f>
        <v>2</v>
      </c>
      <c r="F641" s="1" t="str">
        <f>_xlfn.XLOOKUP(D641,消耗中转!$D$8:$D$33,消耗中转!$T$8:$T$33)</f>
        <v>[{"ItemId":70002,"Num":35}]</v>
      </c>
      <c r="G641" s="1" t="str" cm="1">
        <f t="array" ref="G641">IF(D641=0,"{}",_xlfn.XLOOKUP(D641,属性中转!$D$20:$D$44,_xlfn.XLOOKUP($E641,属性中转!$AG$18:$AX$18,属性中转!$AG$20:$AX$44)))</f>
        <v>{"HpRate":0.473,"AtkRate":0.2515,"PhysDefRate":0.1935,"MagicDefRate":0.172,"OnHealInc":0.1938}</v>
      </c>
      <c r="H641" s="1" t="s">
        <v>28</v>
      </c>
      <c r="I641" s="1">
        <f t="shared" si="93"/>
        <v>3</v>
      </c>
      <c r="J641" s="1">
        <f t="shared" si="92"/>
        <v>3</v>
      </c>
    </row>
    <row r="642" spans="1:10">
      <c r="A642" s="1">
        <f t="shared" si="94"/>
        <v>14100513</v>
      </c>
      <c r="B642" s="1">
        <f t="shared" si="95"/>
        <v>14100513</v>
      </c>
      <c r="C642" s="1">
        <f t="shared" si="96"/>
        <v>141005</v>
      </c>
      <c r="D642" s="1">
        <v>13</v>
      </c>
      <c r="E642" s="1">
        <f>_xlfn.XLOOKUP(C642,[1]配置!$B$5:$B$1000,[1]配置!$N$5:$N$1000)</f>
        <v>2</v>
      </c>
      <c r="F642" s="1" t="str">
        <f>_xlfn.XLOOKUP(D642,消耗中转!$D$8:$D$33,消耗中转!$T$8:$T$33)</f>
        <v>[{"ItemId":70002,"Num":40}]</v>
      </c>
      <c r="G642" s="1" t="str" cm="1">
        <f t="array" ref="G642">IF(D642=0,"{}",_xlfn.XLOOKUP(D642,属性中转!$D$20:$D$44,_xlfn.XLOOKUP($E642,属性中转!$AG$18:$AX$18,属性中转!$AG$20:$AX$44)))</f>
        <v>{"HpRate":0.506,"AtkRate":0.2691,"PhysDefRate":0.207,"MagicDefRate":0.184,"OnHealInc":0.1938}</v>
      </c>
      <c r="H642" s="1" t="s">
        <v>28</v>
      </c>
      <c r="I642" s="1">
        <f t="shared" si="93"/>
        <v>3</v>
      </c>
      <c r="J642" s="1">
        <f t="shared" si="92"/>
        <v>3</v>
      </c>
    </row>
    <row r="643" spans="1:10">
      <c r="A643" s="1">
        <f t="shared" si="94"/>
        <v>14100514</v>
      </c>
      <c r="B643" s="1">
        <f t="shared" si="95"/>
        <v>14100514</v>
      </c>
      <c r="C643" s="1">
        <f t="shared" si="96"/>
        <v>141005</v>
      </c>
      <c r="D643" s="1">
        <v>14</v>
      </c>
      <c r="E643" s="1">
        <f>_xlfn.XLOOKUP(C643,[1]配置!$B$5:$B$1000,[1]配置!$N$5:$N$1000)</f>
        <v>2</v>
      </c>
      <c r="F643" s="1" t="str">
        <f>_xlfn.XLOOKUP(D643,消耗中转!$D$8:$D$33,消耗中转!$T$8:$T$33)</f>
        <v>[{"ItemId":70002,"Num":45}]</v>
      </c>
      <c r="G643" s="1" t="str" cm="1">
        <f t="array" ref="G643">IF(D643=0,"{}",_xlfn.XLOOKUP(D643,属性中转!$D$20:$D$44,_xlfn.XLOOKUP($E643,属性中转!$AG$18:$AX$18,属性中转!$AG$20:$AX$44)))</f>
        <v>{"HpRate":0.539,"AtkRate":0.2866,"PhysDefRate":0.2205,"MagicDefRate":0.196,"OnHealInc":0.1938}</v>
      </c>
      <c r="H643" s="1" t="s">
        <v>28</v>
      </c>
      <c r="I643" s="1">
        <f t="shared" si="93"/>
        <v>3</v>
      </c>
      <c r="J643" s="1">
        <f t="shared" si="92"/>
        <v>3</v>
      </c>
    </row>
    <row r="644" spans="1:10">
      <c r="A644" s="1">
        <f t="shared" si="94"/>
        <v>14100515</v>
      </c>
      <c r="B644" s="1">
        <f t="shared" si="95"/>
        <v>14100515</v>
      </c>
      <c r="C644" s="1">
        <f t="shared" si="96"/>
        <v>141005</v>
      </c>
      <c r="D644" s="1">
        <v>15</v>
      </c>
      <c r="E644" s="1">
        <f>_xlfn.XLOOKUP(C644,[1]配置!$B$5:$B$1000,[1]配置!$N$5:$N$1000)</f>
        <v>2</v>
      </c>
      <c r="F644" s="1" t="str">
        <f>_xlfn.XLOOKUP(D644,消耗中转!$D$8:$D$33,消耗中转!$T$8:$T$33)</f>
        <v>[{"ItemId":70002,"Num":50}]</v>
      </c>
      <c r="G644" s="1" t="str" cm="1">
        <f t="array" ref="G644">IF(D644=0,"{}",_xlfn.XLOOKUP(D644,属性中转!$D$20:$D$44,_xlfn.XLOOKUP($E644,属性中转!$AG$18:$AX$18,属性中转!$AG$20:$AX$44)))</f>
        <v>{"HpRate":0.572,"AtkRate":0.3042,"PhysDefRate":0.234,"MagicDefRate":0.208,"OnHealInc":0.1938}</v>
      </c>
      <c r="H644" s="1" t="s">
        <v>28</v>
      </c>
      <c r="I644" s="1">
        <f t="shared" si="93"/>
        <v>4</v>
      </c>
      <c r="J644" s="1">
        <f t="shared" si="92"/>
        <v>4</v>
      </c>
    </row>
    <row r="645" spans="1:10">
      <c r="A645" s="1">
        <f t="shared" si="94"/>
        <v>14100516</v>
      </c>
      <c r="B645" s="1">
        <f t="shared" si="95"/>
        <v>14100516</v>
      </c>
      <c r="C645" s="1">
        <f t="shared" si="96"/>
        <v>141005</v>
      </c>
      <c r="D645" s="1">
        <v>16</v>
      </c>
      <c r="E645" s="1">
        <f>_xlfn.XLOOKUP(C645,[1]配置!$B$5:$B$1000,[1]配置!$N$5:$N$1000)</f>
        <v>2</v>
      </c>
      <c r="F645" s="1" t="str">
        <f>_xlfn.XLOOKUP(D645,消耗中转!$D$8:$D$33,消耗中转!$T$8:$T$33)</f>
        <v>[{"ItemId":70003,"Num":25}]</v>
      </c>
      <c r="G645" s="1" t="str" cm="1">
        <f t="array" ref="G645">IF(D645=0,"{}",_xlfn.XLOOKUP(D645,属性中转!$D$20:$D$44,_xlfn.XLOOKUP($E645,属性中转!$AG$18:$AX$18,属性中转!$AG$20:$AX$44)))</f>
        <v>{"HpRate":0.605,"AtkRate":0.3217,"PhysDefRate":0.2475,"MagicDefRate":0.22,"OnHealInc":0.2142}</v>
      </c>
      <c r="H645" s="1" t="s">
        <v>28</v>
      </c>
      <c r="I645" s="1">
        <f t="shared" si="93"/>
        <v>4</v>
      </c>
      <c r="J645" s="1">
        <f t="shared" si="92"/>
        <v>4</v>
      </c>
    </row>
    <row r="646" spans="1:10">
      <c r="A646" s="1">
        <f t="shared" si="94"/>
        <v>14100517</v>
      </c>
      <c r="B646" s="1">
        <f t="shared" si="95"/>
        <v>14100517</v>
      </c>
      <c r="C646" s="1">
        <f t="shared" si="96"/>
        <v>141005</v>
      </c>
      <c r="D646" s="1">
        <v>17</v>
      </c>
      <c r="E646" s="1">
        <f>_xlfn.XLOOKUP(C646,[1]配置!$B$5:$B$1000,[1]配置!$N$5:$N$1000)</f>
        <v>2</v>
      </c>
      <c r="F646" s="1" t="str">
        <f>_xlfn.XLOOKUP(D646,消耗中转!$D$8:$D$33,消耗中转!$T$8:$T$33)</f>
        <v>[{"ItemId":70003,"Num":25}]</v>
      </c>
      <c r="G646" s="1" t="str" cm="1">
        <f t="array" ref="G646">IF(D646=0,"{}",_xlfn.XLOOKUP(D646,属性中转!$D$20:$D$44,_xlfn.XLOOKUP($E646,属性中转!$AG$18:$AX$18,属性中转!$AG$20:$AX$44)))</f>
        <v>{"HpRate":0.638,"AtkRate":0.3393,"PhysDefRate":0.261,"MagicDefRate":0.232,"OnHealInc":0.2346}</v>
      </c>
      <c r="H646" s="1" t="s">
        <v>28</v>
      </c>
      <c r="I646" s="1">
        <f t="shared" si="93"/>
        <v>4</v>
      </c>
      <c r="J646" s="1">
        <f t="shared" si="92"/>
        <v>4</v>
      </c>
    </row>
    <row r="647" spans="1:10">
      <c r="A647" s="1">
        <f t="shared" si="94"/>
        <v>14100518</v>
      </c>
      <c r="B647" s="1">
        <f t="shared" si="95"/>
        <v>14100518</v>
      </c>
      <c r="C647" s="1">
        <f t="shared" si="96"/>
        <v>141005</v>
      </c>
      <c r="D647" s="1">
        <v>18</v>
      </c>
      <c r="E647" s="1">
        <f>_xlfn.XLOOKUP(C647,[1]配置!$B$5:$B$1000,[1]配置!$N$5:$N$1000)</f>
        <v>2</v>
      </c>
      <c r="F647" s="1" t="str">
        <f>_xlfn.XLOOKUP(D647,消耗中转!$D$8:$D$33,消耗中转!$T$8:$T$33)</f>
        <v>[{"ItemId":70003,"Num":25}]</v>
      </c>
      <c r="G647" s="1" t="str" cm="1">
        <f t="array" ref="G647">IF(D647=0,"{}",_xlfn.XLOOKUP(D647,属性中转!$D$20:$D$44,_xlfn.XLOOKUP($E647,属性中转!$AG$18:$AX$18,属性中转!$AG$20:$AX$44)))</f>
        <v>{"HpRate":0.671,"AtkRate":0.3568,"PhysDefRate":0.2745,"MagicDefRate":0.244,"OnHealInc":0.255}</v>
      </c>
      <c r="H647" s="1" t="s">
        <v>28</v>
      </c>
      <c r="I647" s="1">
        <f t="shared" si="93"/>
        <v>4</v>
      </c>
      <c r="J647" s="1">
        <f t="shared" si="92"/>
        <v>4</v>
      </c>
    </row>
    <row r="648" spans="1:10">
      <c r="A648" s="1">
        <f t="shared" si="94"/>
        <v>14100519</v>
      </c>
      <c r="B648" s="1">
        <f t="shared" si="95"/>
        <v>14100519</v>
      </c>
      <c r="C648" s="1">
        <f t="shared" si="96"/>
        <v>141005</v>
      </c>
      <c r="D648" s="1">
        <v>19</v>
      </c>
      <c r="E648" s="1">
        <f>_xlfn.XLOOKUP(C648,[1]配置!$B$5:$B$1000,[1]配置!$N$5:$N$1000)</f>
        <v>2</v>
      </c>
      <c r="F648" s="1" t="str">
        <f>_xlfn.XLOOKUP(D648,消耗中转!$D$8:$D$33,消耗中转!$T$8:$T$33)</f>
        <v>[{"ItemId":70003,"Num":25}]</v>
      </c>
      <c r="G648" s="1" t="str" cm="1">
        <f t="array" ref="G648">IF(D648=0,"{}",_xlfn.XLOOKUP(D648,属性中转!$D$20:$D$44,_xlfn.XLOOKUP($E648,属性中转!$AG$18:$AX$18,属性中转!$AG$20:$AX$44)))</f>
        <v>{"HpRate":0.704,"AtkRate":0.3744,"PhysDefRate":0.288,"MagicDefRate":0.256,"OnHealInc":0.2754}</v>
      </c>
      <c r="H648" s="1" t="s">
        <v>28</v>
      </c>
      <c r="I648" s="1">
        <f t="shared" si="93"/>
        <v>4</v>
      </c>
      <c r="J648" s="1">
        <f t="shared" si="92"/>
        <v>4</v>
      </c>
    </row>
    <row r="649" spans="1:10">
      <c r="A649" s="1">
        <f t="shared" si="94"/>
        <v>14100520</v>
      </c>
      <c r="B649" s="1">
        <f t="shared" si="95"/>
        <v>14100520</v>
      </c>
      <c r="C649" s="1">
        <f t="shared" si="96"/>
        <v>141005</v>
      </c>
      <c r="D649" s="1">
        <v>20</v>
      </c>
      <c r="E649" s="1">
        <f>_xlfn.XLOOKUP(C649,[1]配置!$B$5:$B$1000,[1]配置!$N$5:$N$1000)</f>
        <v>2</v>
      </c>
      <c r="F649" s="1" t="str">
        <f>_xlfn.XLOOKUP(D649,消耗中转!$D$8:$D$33,消耗中转!$T$8:$T$33)</f>
        <v>[{"ItemId":70003,"Num":25}]</v>
      </c>
      <c r="G649" s="1" t="str" cm="1">
        <f t="array" ref="G649">IF(D649=0,"{}",_xlfn.XLOOKUP(D649,属性中转!$D$20:$D$44,_xlfn.XLOOKUP($E649,属性中转!$AG$18:$AX$18,属性中转!$AG$20:$AX$44)))</f>
        <v>{"HpRate":0.737,"AtkRate":0.3919,"PhysDefRate":0.3015,"MagicDefRate":0.268,"OnHealInc":0.2958}</v>
      </c>
      <c r="H649" s="1" t="s">
        <v>28</v>
      </c>
      <c r="I649" s="1">
        <f t="shared" si="93"/>
        <v>4</v>
      </c>
      <c r="J649" s="1">
        <f t="shared" si="92"/>
        <v>4</v>
      </c>
    </row>
    <row r="650" spans="1:10">
      <c r="A650" s="1">
        <f t="shared" si="94"/>
        <v>14100521</v>
      </c>
      <c r="B650" s="1">
        <f t="shared" si="95"/>
        <v>14100521</v>
      </c>
      <c r="C650" s="1">
        <f t="shared" si="96"/>
        <v>141005</v>
      </c>
      <c r="D650" s="1">
        <v>21</v>
      </c>
      <c r="E650" s="1">
        <f>_xlfn.XLOOKUP(C650,[1]配置!$B$5:$B$1000,[1]配置!$N$5:$N$1000)</f>
        <v>2</v>
      </c>
      <c r="F650" s="1" t="str">
        <f>_xlfn.XLOOKUP(D650,消耗中转!$D$8:$D$33,消耗中转!$T$8:$T$33)</f>
        <v>[{"ItemId":70003,"Num":50}]</v>
      </c>
      <c r="G650" s="1" t="str" cm="1">
        <f t="array" ref="G650">IF(D650=0,"{}",_xlfn.XLOOKUP(D650,属性中转!$D$20:$D$44,_xlfn.XLOOKUP($E650,属性中转!$AG$18:$AX$18,属性中转!$AG$20:$AX$44)))</f>
        <v>{"HpRate":0.77,"AtkRate":0.4095,"PhysDefRate":0.315,"MagicDefRate":0.28,"OnHealInc":0.3162}</v>
      </c>
      <c r="H650" s="1" t="s">
        <v>28</v>
      </c>
      <c r="I650" s="1">
        <f t="shared" si="93"/>
        <v>4</v>
      </c>
      <c r="J650" s="1">
        <f t="shared" si="92"/>
        <v>4</v>
      </c>
    </row>
    <row r="651" spans="1:10">
      <c r="A651" s="1">
        <f t="shared" si="94"/>
        <v>14100522</v>
      </c>
      <c r="B651" s="1">
        <f t="shared" si="95"/>
        <v>14100522</v>
      </c>
      <c r="C651" s="1">
        <f t="shared" si="96"/>
        <v>141005</v>
      </c>
      <c r="D651" s="1">
        <v>22</v>
      </c>
      <c r="E651" s="1">
        <f>_xlfn.XLOOKUP(C651,[1]配置!$B$5:$B$1000,[1]配置!$N$5:$N$1000)</f>
        <v>2</v>
      </c>
      <c r="F651" s="1" t="str">
        <f>_xlfn.XLOOKUP(D651,消耗中转!$D$8:$D$33,消耗中转!$T$8:$T$33)</f>
        <v>[{"ItemId":70003,"Num":75}]</v>
      </c>
      <c r="G651" s="1" t="str" cm="1">
        <f t="array" ref="G651">IF(D651=0,"{}",_xlfn.XLOOKUP(D651,属性中转!$D$20:$D$44,_xlfn.XLOOKUP($E651,属性中转!$AG$18:$AX$18,属性中转!$AG$20:$AX$44)))</f>
        <v>{"HpRate":0.803,"AtkRate":0.427,"PhysDefRate":0.3285,"MagicDefRate":0.292,"OnHealInc":0.3366}</v>
      </c>
      <c r="H651" s="1" t="s">
        <v>28</v>
      </c>
      <c r="I651" s="1">
        <f t="shared" si="93"/>
        <v>4</v>
      </c>
      <c r="J651" s="1">
        <f t="shared" si="92"/>
        <v>4</v>
      </c>
    </row>
    <row r="652" spans="1:10">
      <c r="A652" s="1">
        <f t="shared" si="94"/>
        <v>14100523</v>
      </c>
      <c r="B652" s="1">
        <f t="shared" si="95"/>
        <v>14100523</v>
      </c>
      <c r="C652" s="1">
        <f t="shared" si="96"/>
        <v>141005</v>
      </c>
      <c r="D652" s="1">
        <v>23</v>
      </c>
      <c r="E652" s="1">
        <f>_xlfn.XLOOKUP(C652,[1]配置!$B$5:$B$1000,[1]配置!$N$5:$N$1000)</f>
        <v>2</v>
      </c>
      <c r="F652" s="1" t="str">
        <f>_xlfn.XLOOKUP(D652,消耗中转!$D$8:$D$33,消耗中转!$T$8:$T$33)</f>
        <v>[{"ItemId":70003,"Num":100}]</v>
      </c>
      <c r="G652" s="1" t="str" cm="1">
        <f t="array" ref="G652">IF(D652=0,"{}",_xlfn.XLOOKUP(D652,属性中转!$D$20:$D$44,_xlfn.XLOOKUP($E652,属性中转!$AG$18:$AX$18,属性中转!$AG$20:$AX$44)))</f>
        <v>{"HpRate":0.836,"AtkRate":0.4446,"PhysDefRate":0.342,"MagicDefRate":0.304,"OnHealInc":0.357}</v>
      </c>
      <c r="H652" s="1" t="s">
        <v>28</v>
      </c>
      <c r="I652" s="1">
        <f t="shared" si="93"/>
        <v>4</v>
      </c>
      <c r="J652" s="1">
        <f t="shared" si="92"/>
        <v>4</v>
      </c>
    </row>
    <row r="653" spans="1:10">
      <c r="A653" s="1">
        <f t="shared" si="94"/>
        <v>14100524</v>
      </c>
      <c r="B653" s="1">
        <f t="shared" si="95"/>
        <v>14100524</v>
      </c>
      <c r="C653" s="1">
        <f t="shared" si="96"/>
        <v>141005</v>
      </c>
      <c r="D653" s="1">
        <v>24</v>
      </c>
      <c r="E653" s="1">
        <f>_xlfn.XLOOKUP(C653,[1]配置!$B$5:$B$1000,[1]配置!$N$5:$N$1000)</f>
        <v>2</v>
      </c>
      <c r="F653" s="1" t="str">
        <f>_xlfn.XLOOKUP(D653,消耗中转!$D$8:$D$33,消耗中转!$T$8:$T$33)</f>
        <v>[{"ItemId":70003,"Num":125}]</v>
      </c>
      <c r="G653" s="1" t="str" cm="1">
        <f t="array" ref="G653">IF(D653=0,"{}",_xlfn.XLOOKUP(D653,属性中转!$D$20:$D$44,_xlfn.XLOOKUP($E653,属性中转!$AG$18:$AX$18,属性中转!$AG$20:$AX$44)))</f>
        <v>{"HpRate":0.869,"AtkRate":0.4621,"PhysDefRate":0.3555,"MagicDefRate":0.316,"OnHealInc":0.3774}</v>
      </c>
      <c r="H653" s="1" t="s">
        <v>28</v>
      </c>
      <c r="I653" s="1">
        <f t="shared" si="93"/>
        <v>4</v>
      </c>
      <c r="J653" s="1">
        <f t="shared" si="92"/>
        <v>4</v>
      </c>
    </row>
    <row r="654" spans="1:10">
      <c r="A654" s="1">
        <f t="shared" si="94"/>
        <v>14100525</v>
      </c>
      <c r="B654" s="1">
        <f t="shared" si="95"/>
        <v>14100525</v>
      </c>
      <c r="C654" s="1">
        <f t="shared" si="96"/>
        <v>141005</v>
      </c>
      <c r="D654" s="1">
        <v>25</v>
      </c>
      <c r="E654" s="1">
        <f>_xlfn.XLOOKUP(C654,[1]配置!$B$5:$B$1000,[1]配置!$N$5:$N$1000)</f>
        <v>2</v>
      </c>
      <c r="F654" s="1" t="str">
        <f>_xlfn.XLOOKUP(D654,消耗中转!$D$8:$D$33,消耗中转!$T$8:$T$33)</f>
        <v>[{"ItemId":70003,"Num":150}]</v>
      </c>
      <c r="G654" s="1" t="str" cm="1">
        <f t="array" ref="G654">IF(D654=0,"{}",_xlfn.XLOOKUP(D654,属性中转!$D$20:$D$44,_xlfn.XLOOKUP($E654,属性中转!$AG$18:$AX$18,属性中转!$AG$20:$AX$44)))</f>
        <v>{"HpRate":0.902,"AtkRate":0.4797,"PhysDefRate":0.369,"MagicDefRate":0.328,"OnHealInc":0.3978}</v>
      </c>
      <c r="H654" s="1" t="s">
        <v>28</v>
      </c>
      <c r="I654" s="1">
        <f t="shared" si="93"/>
        <v>4</v>
      </c>
      <c r="J654" s="1">
        <f t="shared" si="92"/>
        <v>4</v>
      </c>
    </row>
    <row r="655" spans="1:10">
      <c r="A655" s="1">
        <f t="shared" si="94"/>
        <v>14100600</v>
      </c>
      <c r="B655" s="1">
        <f t="shared" si="95"/>
        <v>14100600</v>
      </c>
      <c r="C655" s="1">
        <f>C629+1</f>
        <v>141006</v>
      </c>
      <c r="D655" s="1">
        <v>0</v>
      </c>
      <c r="E655" s="1">
        <f>_xlfn.XLOOKUP(C655,[1]配置!$B$5:$B$1000,[1]配置!$N$5:$N$1000)</f>
        <v>1</v>
      </c>
      <c r="F655" s="1" t="str">
        <f>_xlfn.XLOOKUP(D655,消耗中转!$D$8:$D$33,消耗中转!$T$8:$T$33)</f>
        <v>[]</v>
      </c>
      <c r="G655" s="1" t="str" cm="1">
        <f t="array" ref="G655">IF(D655=0,"{}",_xlfn.XLOOKUP(D655,属性中转!$D$20:$D$44,_xlfn.XLOOKUP($E655,属性中转!$AG$18:$AX$18,属性中转!$AG$20:$AX$44)))</f>
        <v>{}</v>
      </c>
      <c r="H655" s="1" t="s">
        <v>28</v>
      </c>
      <c r="I655" s="1">
        <f t="shared" si="93"/>
        <v>0</v>
      </c>
      <c r="J655" s="1">
        <f t="shared" si="92"/>
        <v>0</v>
      </c>
    </row>
    <row r="656" spans="1:10">
      <c r="A656" s="1">
        <f t="shared" ref="A656:A681" si="97">B656</f>
        <v>14100601</v>
      </c>
      <c r="B656" s="1">
        <f t="shared" ref="B656:B681" si="98">C656*100+D656</f>
        <v>14100601</v>
      </c>
      <c r="C656" s="1">
        <f>C655</f>
        <v>141006</v>
      </c>
      <c r="D656" s="1">
        <v>1</v>
      </c>
      <c r="E656" s="1">
        <f>_xlfn.XLOOKUP(C656,[1]配置!$B$5:$B$1000,[1]配置!$N$5:$N$1000)</f>
        <v>1</v>
      </c>
      <c r="F656" s="1" t="str">
        <f>_xlfn.XLOOKUP(D656,消耗中转!$D$8:$D$33,消耗中转!$T$8:$T$33)</f>
        <v>[{"ItemId":70001,"Num":10}]</v>
      </c>
      <c r="G656" s="1" t="str" cm="1">
        <f t="array" ref="G656">IF(D656=0,"{}",_xlfn.XLOOKUP(D656,属性中转!$D$20:$D$44,_xlfn.XLOOKUP($E656,属性中转!$AG$18:$AX$18,属性中转!$AG$20:$AX$44)))</f>
        <v>{"HpRate":0.0625,"AtkRate":0.072,"AtkSpeed":0.03,"Cri":0.0256,"DefBreak":0.0352}</v>
      </c>
      <c r="H656" s="1" t="s">
        <v>28</v>
      </c>
      <c r="I656" s="1">
        <f t="shared" si="93"/>
        <v>1</v>
      </c>
      <c r="J656" s="1">
        <f t="shared" si="92"/>
        <v>1</v>
      </c>
    </row>
    <row r="657" spans="1:10">
      <c r="A657" s="1">
        <f t="shared" si="97"/>
        <v>14100602</v>
      </c>
      <c r="B657" s="1">
        <f t="shared" si="98"/>
        <v>14100602</v>
      </c>
      <c r="C657" s="1">
        <f t="shared" ref="C657:C680" si="99">C656</f>
        <v>141006</v>
      </c>
      <c r="D657" s="1">
        <v>2</v>
      </c>
      <c r="E657" s="1">
        <f>_xlfn.XLOOKUP(C657,[1]配置!$B$5:$B$1000,[1]配置!$N$5:$N$1000)</f>
        <v>1</v>
      </c>
      <c r="F657" s="1" t="str">
        <f>_xlfn.XLOOKUP(D657,消耗中转!$D$8:$D$33,消耗中转!$T$8:$T$33)</f>
        <v>[{"ItemId":70001,"Num":20}]</v>
      </c>
      <c r="G657" s="1" t="str" cm="1">
        <f t="array" ref="G657">IF(D657=0,"{}",_xlfn.XLOOKUP(D657,属性中转!$D$20:$D$44,_xlfn.XLOOKUP($E657,属性中转!$AG$18:$AX$18,属性中转!$AG$20:$AX$44)))</f>
        <v>{"HpRate":0.0812,"AtkRate":0.0936,"AtkSpeed":0.042,"Cri":0.0359,"DefBreak":0.0493}</v>
      </c>
      <c r="H657" s="1" t="s">
        <v>28</v>
      </c>
      <c r="I657" s="1">
        <f t="shared" si="93"/>
        <v>1</v>
      </c>
      <c r="J657" s="1">
        <f t="shared" si="92"/>
        <v>1</v>
      </c>
    </row>
    <row r="658" spans="1:10">
      <c r="A658" s="1">
        <f t="shared" si="97"/>
        <v>14100603</v>
      </c>
      <c r="B658" s="1">
        <f t="shared" si="98"/>
        <v>14100603</v>
      </c>
      <c r="C658" s="1">
        <f t="shared" si="99"/>
        <v>141006</v>
      </c>
      <c r="D658" s="1">
        <v>3</v>
      </c>
      <c r="E658" s="1">
        <f>_xlfn.XLOOKUP(C658,[1]配置!$B$5:$B$1000,[1]配置!$N$5:$N$1000)</f>
        <v>1</v>
      </c>
      <c r="F658" s="1" t="str">
        <f>_xlfn.XLOOKUP(D658,消耗中转!$D$8:$D$33,消耗中转!$T$8:$T$33)</f>
        <v>[{"ItemId":70001,"Num":30}]</v>
      </c>
      <c r="G658" s="1" t="str" cm="1">
        <f t="array" ref="G658">IF(D658=0,"{}",_xlfn.XLOOKUP(D658,属性中转!$D$20:$D$44,_xlfn.XLOOKUP($E658,属性中转!$AG$18:$AX$18,属性中转!$AG$20:$AX$44)))</f>
        <v>{"HpRate":0.1,"AtkRate":0.1152,"AtkSpeed":0.054,"Cri":0.0462,"DefBreak":0.0635}</v>
      </c>
      <c r="H658" s="1" t="s">
        <v>28</v>
      </c>
      <c r="I658" s="1">
        <f t="shared" si="93"/>
        <v>1</v>
      </c>
      <c r="J658" s="1">
        <f t="shared" si="92"/>
        <v>1</v>
      </c>
    </row>
    <row r="659" spans="1:10">
      <c r="A659" s="1">
        <f t="shared" si="97"/>
        <v>14100604</v>
      </c>
      <c r="B659" s="1">
        <f t="shared" si="98"/>
        <v>14100604</v>
      </c>
      <c r="C659" s="1">
        <f t="shared" si="99"/>
        <v>141006</v>
      </c>
      <c r="D659" s="1">
        <v>4</v>
      </c>
      <c r="E659" s="1">
        <f>_xlfn.XLOOKUP(C659,[1]配置!$B$5:$B$1000,[1]配置!$N$5:$N$1000)</f>
        <v>1</v>
      </c>
      <c r="F659" s="1" t="str">
        <f>_xlfn.XLOOKUP(D659,消耗中转!$D$8:$D$33,消耗中转!$T$8:$T$33)</f>
        <v>[{"ItemId":70001,"Num":40}]</v>
      </c>
      <c r="G659" s="1" t="str" cm="1">
        <f t="array" ref="G659">IF(D659=0,"{}",_xlfn.XLOOKUP(D659,属性中转!$D$20:$D$44,_xlfn.XLOOKUP($E659,属性中转!$AG$18:$AX$18,属性中转!$AG$20:$AX$44)))</f>
        <v>{"HpRate":0.1187,"AtkRate":0.1368,"AtkSpeed":0.066,"Cri":0.0564,"DefBreak":0.0776}</v>
      </c>
      <c r="H659" s="1" t="s">
        <v>28</v>
      </c>
      <c r="I659" s="1">
        <f t="shared" si="93"/>
        <v>1</v>
      </c>
      <c r="J659" s="1">
        <f t="shared" si="92"/>
        <v>1</v>
      </c>
    </row>
    <row r="660" spans="1:10">
      <c r="A660" s="1">
        <f t="shared" si="97"/>
        <v>14100605</v>
      </c>
      <c r="B660" s="1">
        <f t="shared" si="98"/>
        <v>14100605</v>
      </c>
      <c r="C660" s="1">
        <f t="shared" si="99"/>
        <v>141006</v>
      </c>
      <c r="D660" s="1">
        <v>5</v>
      </c>
      <c r="E660" s="1">
        <f>_xlfn.XLOOKUP(C660,[1]配置!$B$5:$B$1000,[1]配置!$N$5:$N$1000)</f>
        <v>1</v>
      </c>
      <c r="F660" s="1" t="str">
        <f>_xlfn.XLOOKUP(D660,消耗中转!$D$8:$D$33,消耗中转!$T$8:$T$33)</f>
        <v>[{"ItemId":70001,"Num":50}]</v>
      </c>
      <c r="G660" s="1" t="str" cm="1">
        <f t="array" ref="G660">IF(D660=0,"{}",_xlfn.XLOOKUP(D660,属性中转!$D$20:$D$44,_xlfn.XLOOKUP($E660,属性中转!$AG$18:$AX$18,属性中转!$AG$20:$AX$44)))</f>
        <v>{"HpRate":0.1375,"AtkRate":0.1584,"AtkSpeed":0.078,"Cri":0.0667,"DefBreak":0.0917}</v>
      </c>
      <c r="H660" s="1" t="s">
        <v>28</v>
      </c>
      <c r="I660" s="1">
        <f t="shared" si="93"/>
        <v>2</v>
      </c>
      <c r="J660" s="1">
        <f t="shared" si="92"/>
        <v>2</v>
      </c>
    </row>
    <row r="661" spans="1:10">
      <c r="A661" s="1">
        <f t="shared" si="97"/>
        <v>14100606</v>
      </c>
      <c r="B661" s="1">
        <f t="shared" si="98"/>
        <v>14100606</v>
      </c>
      <c r="C661" s="1">
        <f t="shared" si="99"/>
        <v>141006</v>
      </c>
      <c r="D661" s="1">
        <v>6</v>
      </c>
      <c r="E661" s="1">
        <f>_xlfn.XLOOKUP(C661,[1]配置!$B$5:$B$1000,[1]配置!$N$5:$N$1000)</f>
        <v>1</v>
      </c>
      <c r="F661" s="1" t="str">
        <f>_xlfn.XLOOKUP(D661,消耗中转!$D$8:$D$33,消耗中转!$T$8:$T$33)</f>
        <v>[{"ItemId":70002,"Num":5}]</v>
      </c>
      <c r="G661" s="1" t="str" cm="1">
        <f t="array" ref="G661">IF(D661=0,"{}",_xlfn.XLOOKUP(D661,属性中转!$D$20:$D$44,_xlfn.XLOOKUP($E661,属性中转!$AG$18:$AX$18,属性中转!$AG$20:$AX$44)))</f>
        <v>{"HpRate":0.1562,"AtkRate":0.18,"AtkSpeed":0.09,"Cri":0.077,"DefBreak":0.1058}</v>
      </c>
      <c r="H661" s="1" t="s">
        <v>28</v>
      </c>
      <c r="I661" s="1">
        <f t="shared" si="93"/>
        <v>2</v>
      </c>
      <c r="J661" s="1">
        <f t="shared" si="92"/>
        <v>2</v>
      </c>
    </row>
    <row r="662" spans="1:10">
      <c r="A662" s="1">
        <f t="shared" si="97"/>
        <v>14100607</v>
      </c>
      <c r="B662" s="1">
        <f t="shared" si="98"/>
        <v>14100607</v>
      </c>
      <c r="C662" s="1">
        <f t="shared" si="99"/>
        <v>141006</v>
      </c>
      <c r="D662" s="1">
        <v>7</v>
      </c>
      <c r="E662" s="1">
        <f>_xlfn.XLOOKUP(C662,[1]配置!$B$5:$B$1000,[1]配置!$N$5:$N$1000)</f>
        <v>1</v>
      </c>
      <c r="F662" s="1" t="str">
        <f>_xlfn.XLOOKUP(D662,消耗中转!$D$8:$D$33,消耗中转!$T$8:$T$33)</f>
        <v>[{"ItemId":70002,"Num":10}]</v>
      </c>
      <c r="G662" s="1" t="str" cm="1">
        <f t="array" ref="G662">IF(D662=0,"{}",_xlfn.XLOOKUP(D662,属性中转!$D$20:$D$44,_xlfn.XLOOKUP($E662,属性中转!$AG$18:$AX$18,属性中转!$AG$20:$AX$44)))</f>
        <v>{"HpRate":0.175,"AtkRate":0.2016,"AtkSpeed":0.102,"Cri":0.0873,"DefBreak":0.1199}</v>
      </c>
      <c r="H662" s="1" t="s">
        <v>28</v>
      </c>
      <c r="I662" s="1">
        <f t="shared" si="93"/>
        <v>2</v>
      </c>
      <c r="J662" s="1">
        <f t="shared" si="92"/>
        <v>2</v>
      </c>
    </row>
    <row r="663" spans="1:10">
      <c r="A663" s="1">
        <f t="shared" si="97"/>
        <v>14100608</v>
      </c>
      <c r="B663" s="1">
        <f t="shared" si="98"/>
        <v>14100608</v>
      </c>
      <c r="C663" s="1">
        <f t="shared" si="99"/>
        <v>141006</v>
      </c>
      <c r="D663" s="1">
        <v>8</v>
      </c>
      <c r="E663" s="1">
        <f>_xlfn.XLOOKUP(C663,[1]配置!$B$5:$B$1000,[1]配置!$N$5:$N$1000)</f>
        <v>1</v>
      </c>
      <c r="F663" s="1" t="str">
        <f>_xlfn.XLOOKUP(D663,消耗中转!$D$8:$D$33,消耗中转!$T$8:$T$33)</f>
        <v>[{"ItemId":70002,"Num":15}]</v>
      </c>
      <c r="G663" s="1" t="str" cm="1">
        <f t="array" ref="G663">IF(D663=0,"{}",_xlfn.XLOOKUP(D663,属性中转!$D$20:$D$44,_xlfn.XLOOKUP($E663,属性中转!$AG$18:$AX$18,属性中转!$AG$20:$AX$44)))</f>
        <v>{"HpRate":0.1937,"AtkRate":0.2232,"AtkSpeed":0.114,"Cri":0.0975,"DefBreak":0.134}</v>
      </c>
      <c r="H663" s="1" t="s">
        <v>28</v>
      </c>
      <c r="I663" s="1">
        <f t="shared" si="93"/>
        <v>2</v>
      </c>
      <c r="J663" s="1">
        <f t="shared" si="92"/>
        <v>2</v>
      </c>
    </row>
    <row r="664" spans="1:10">
      <c r="A664" s="1">
        <f t="shared" si="97"/>
        <v>14100609</v>
      </c>
      <c r="B664" s="1">
        <f t="shared" si="98"/>
        <v>14100609</v>
      </c>
      <c r="C664" s="1">
        <f t="shared" si="99"/>
        <v>141006</v>
      </c>
      <c r="D664" s="1">
        <v>9</v>
      </c>
      <c r="E664" s="1">
        <f>_xlfn.XLOOKUP(C664,[1]配置!$B$5:$B$1000,[1]配置!$N$5:$N$1000)</f>
        <v>1</v>
      </c>
      <c r="F664" s="1" t="str">
        <f>_xlfn.XLOOKUP(D664,消耗中转!$D$8:$D$33,消耗中转!$T$8:$T$33)</f>
        <v>[{"ItemId":70002,"Num":20}]</v>
      </c>
      <c r="G664" s="1" t="str" cm="1">
        <f t="array" ref="G664">IF(D664=0,"{}",_xlfn.XLOOKUP(D664,属性中转!$D$20:$D$44,_xlfn.XLOOKUP($E664,属性中转!$AG$18:$AX$18,属性中转!$AG$20:$AX$44)))</f>
        <v>{"HpRate":0.2125,"AtkRate":0.2448,"AtkSpeed":0.114,"Cri":0.0975,"DefBreak":0.134}</v>
      </c>
      <c r="H664" s="1" t="s">
        <v>28</v>
      </c>
      <c r="I664" s="1">
        <f t="shared" si="93"/>
        <v>2</v>
      </c>
      <c r="J664" s="1">
        <f t="shared" si="92"/>
        <v>2</v>
      </c>
    </row>
    <row r="665" spans="1:10">
      <c r="A665" s="1">
        <f t="shared" si="97"/>
        <v>14100610</v>
      </c>
      <c r="B665" s="1">
        <f t="shared" si="98"/>
        <v>14100610</v>
      </c>
      <c r="C665" s="1">
        <f t="shared" si="99"/>
        <v>141006</v>
      </c>
      <c r="D665" s="1">
        <v>10</v>
      </c>
      <c r="E665" s="1">
        <f>_xlfn.XLOOKUP(C665,[1]配置!$B$5:$B$1000,[1]配置!$N$5:$N$1000)</f>
        <v>1</v>
      </c>
      <c r="F665" s="1" t="str">
        <f>_xlfn.XLOOKUP(D665,消耗中转!$D$8:$D$33,消耗中转!$T$8:$T$33)</f>
        <v>[{"ItemId":70002,"Num":25}]</v>
      </c>
      <c r="G665" s="1" t="str" cm="1">
        <f t="array" ref="G665">IF(D665=0,"{}",_xlfn.XLOOKUP(D665,属性中转!$D$20:$D$44,_xlfn.XLOOKUP($E665,属性中转!$AG$18:$AX$18,属性中转!$AG$20:$AX$44)))</f>
        <v>{"HpRate":0.2312,"AtkRate":0.2664,"AtkSpeed":0.114,"Cri":0.0975,"DefBreak":0.134}</v>
      </c>
      <c r="H665" s="1" t="s">
        <v>28</v>
      </c>
      <c r="I665" s="1">
        <f t="shared" si="93"/>
        <v>3</v>
      </c>
      <c r="J665" s="1">
        <f t="shared" si="92"/>
        <v>3</v>
      </c>
    </row>
    <row r="666" spans="1:10">
      <c r="A666" s="1">
        <f t="shared" si="97"/>
        <v>14100611</v>
      </c>
      <c r="B666" s="1">
        <f t="shared" si="98"/>
        <v>14100611</v>
      </c>
      <c r="C666" s="1">
        <f t="shared" si="99"/>
        <v>141006</v>
      </c>
      <c r="D666" s="1">
        <v>11</v>
      </c>
      <c r="E666" s="1">
        <f>_xlfn.XLOOKUP(C666,[1]配置!$B$5:$B$1000,[1]配置!$N$5:$N$1000)</f>
        <v>1</v>
      </c>
      <c r="F666" s="1" t="str">
        <f>_xlfn.XLOOKUP(D666,消耗中转!$D$8:$D$33,消耗中转!$T$8:$T$33)</f>
        <v>[{"ItemId":70002,"Num":30}]</v>
      </c>
      <c r="G666" s="1" t="str" cm="1">
        <f t="array" ref="G666">IF(D666=0,"{}",_xlfn.XLOOKUP(D666,属性中转!$D$20:$D$44,_xlfn.XLOOKUP($E666,属性中转!$AG$18:$AX$18,属性中转!$AG$20:$AX$44)))</f>
        <v>{"HpRate":0.25,"AtkRate":0.288,"AtkSpeed":0.114,"Cri":0.0975,"DefBreak":0.134}</v>
      </c>
      <c r="H666" s="1" t="s">
        <v>28</v>
      </c>
      <c r="I666" s="1">
        <f t="shared" si="93"/>
        <v>3</v>
      </c>
      <c r="J666" s="1">
        <f t="shared" si="92"/>
        <v>3</v>
      </c>
    </row>
    <row r="667" spans="1:10">
      <c r="A667" s="1">
        <f t="shared" si="97"/>
        <v>14100612</v>
      </c>
      <c r="B667" s="1">
        <f t="shared" si="98"/>
        <v>14100612</v>
      </c>
      <c r="C667" s="1">
        <f t="shared" si="99"/>
        <v>141006</v>
      </c>
      <c r="D667" s="1">
        <v>12</v>
      </c>
      <c r="E667" s="1">
        <f>_xlfn.XLOOKUP(C667,[1]配置!$B$5:$B$1000,[1]配置!$N$5:$N$1000)</f>
        <v>1</v>
      </c>
      <c r="F667" s="1" t="str">
        <f>_xlfn.XLOOKUP(D667,消耗中转!$D$8:$D$33,消耗中转!$T$8:$T$33)</f>
        <v>[{"ItemId":70002,"Num":35}]</v>
      </c>
      <c r="G667" s="1" t="str" cm="1">
        <f t="array" ref="G667">IF(D667=0,"{}",_xlfn.XLOOKUP(D667,属性中转!$D$20:$D$44,_xlfn.XLOOKUP($E667,属性中转!$AG$18:$AX$18,属性中转!$AG$20:$AX$44)))</f>
        <v>{"HpRate":0.2687,"AtkRate":0.3096,"AtkSpeed":0.114,"Cri":0.0975,"DefBreak":0.134}</v>
      </c>
      <c r="H667" s="1" t="s">
        <v>28</v>
      </c>
      <c r="I667" s="1">
        <f t="shared" si="93"/>
        <v>3</v>
      </c>
      <c r="J667" s="1">
        <f t="shared" si="92"/>
        <v>3</v>
      </c>
    </row>
    <row r="668" spans="1:10">
      <c r="A668" s="1">
        <f t="shared" si="97"/>
        <v>14100613</v>
      </c>
      <c r="B668" s="1">
        <f t="shared" si="98"/>
        <v>14100613</v>
      </c>
      <c r="C668" s="1">
        <f t="shared" si="99"/>
        <v>141006</v>
      </c>
      <c r="D668" s="1">
        <v>13</v>
      </c>
      <c r="E668" s="1">
        <f>_xlfn.XLOOKUP(C668,[1]配置!$B$5:$B$1000,[1]配置!$N$5:$N$1000)</f>
        <v>1</v>
      </c>
      <c r="F668" s="1" t="str">
        <f>_xlfn.XLOOKUP(D668,消耗中转!$D$8:$D$33,消耗中转!$T$8:$T$33)</f>
        <v>[{"ItemId":70002,"Num":40}]</v>
      </c>
      <c r="G668" s="1" t="str" cm="1">
        <f t="array" ref="G668">IF(D668=0,"{}",_xlfn.XLOOKUP(D668,属性中转!$D$20:$D$44,_xlfn.XLOOKUP($E668,属性中转!$AG$18:$AX$18,属性中转!$AG$20:$AX$44)))</f>
        <v>{"HpRate":0.2875,"AtkRate":0.3312,"AtkSpeed":0.114,"Cri":0.0975,"DefBreak":0.134}</v>
      </c>
      <c r="H668" s="1" t="s">
        <v>28</v>
      </c>
      <c r="I668" s="1">
        <f t="shared" si="93"/>
        <v>3</v>
      </c>
      <c r="J668" s="1">
        <f t="shared" si="92"/>
        <v>3</v>
      </c>
    </row>
    <row r="669" spans="1:10">
      <c r="A669" s="1">
        <f t="shared" si="97"/>
        <v>14100614</v>
      </c>
      <c r="B669" s="1">
        <f t="shared" si="98"/>
        <v>14100614</v>
      </c>
      <c r="C669" s="1">
        <f t="shared" si="99"/>
        <v>141006</v>
      </c>
      <c r="D669" s="1">
        <v>14</v>
      </c>
      <c r="E669" s="1">
        <f>_xlfn.XLOOKUP(C669,[1]配置!$B$5:$B$1000,[1]配置!$N$5:$N$1000)</f>
        <v>1</v>
      </c>
      <c r="F669" s="1" t="str">
        <f>_xlfn.XLOOKUP(D669,消耗中转!$D$8:$D$33,消耗中转!$T$8:$T$33)</f>
        <v>[{"ItemId":70002,"Num":45}]</v>
      </c>
      <c r="G669" s="1" t="str" cm="1">
        <f t="array" ref="G669">IF(D669=0,"{}",_xlfn.XLOOKUP(D669,属性中转!$D$20:$D$44,_xlfn.XLOOKUP($E669,属性中转!$AG$18:$AX$18,属性中转!$AG$20:$AX$44)))</f>
        <v>{"HpRate":0.3062,"AtkRate":0.3528,"AtkSpeed":0.114,"Cri":0.0975,"DefBreak":0.134}</v>
      </c>
      <c r="H669" s="1" t="s">
        <v>28</v>
      </c>
      <c r="I669" s="1">
        <f t="shared" si="93"/>
        <v>3</v>
      </c>
      <c r="J669" s="1">
        <f t="shared" si="92"/>
        <v>3</v>
      </c>
    </row>
    <row r="670" spans="1:10">
      <c r="A670" s="1">
        <f t="shared" si="97"/>
        <v>14100615</v>
      </c>
      <c r="B670" s="1">
        <f t="shared" si="98"/>
        <v>14100615</v>
      </c>
      <c r="C670" s="1">
        <f t="shared" si="99"/>
        <v>141006</v>
      </c>
      <c r="D670" s="1">
        <v>15</v>
      </c>
      <c r="E670" s="1">
        <f>_xlfn.XLOOKUP(C670,[1]配置!$B$5:$B$1000,[1]配置!$N$5:$N$1000)</f>
        <v>1</v>
      </c>
      <c r="F670" s="1" t="str">
        <f>_xlfn.XLOOKUP(D670,消耗中转!$D$8:$D$33,消耗中转!$T$8:$T$33)</f>
        <v>[{"ItemId":70002,"Num":50}]</v>
      </c>
      <c r="G670" s="1" t="str" cm="1">
        <f t="array" ref="G670">IF(D670=0,"{}",_xlfn.XLOOKUP(D670,属性中转!$D$20:$D$44,_xlfn.XLOOKUP($E670,属性中转!$AG$18:$AX$18,属性中转!$AG$20:$AX$44)))</f>
        <v>{"HpRate":0.325,"AtkRate":0.3744,"AtkSpeed":0.114,"Cri":0.0975,"DefBreak":0.134}</v>
      </c>
      <c r="H670" s="1" t="s">
        <v>28</v>
      </c>
      <c r="I670" s="1">
        <f t="shared" si="93"/>
        <v>4</v>
      </c>
      <c r="J670" s="1">
        <f t="shared" si="92"/>
        <v>4</v>
      </c>
    </row>
    <row r="671" spans="1:10">
      <c r="A671" s="1">
        <f t="shared" si="97"/>
        <v>14100616</v>
      </c>
      <c r="B671" s="1">
        <f t="shared" si="98"/>
        <v>14100616</v>
      </c>
      <c r="C671" s="1">
        <f t="shared" si="99"/>
        <v>141006</v>
      </c>
      <c r="D671" s="1">
        <v>16</v>
      </c>
      <c r="E671" s="1">
        <f>_xlfn.XLOOKUP(C671,[1]配置!$B$5:$B$1000,[1]配置!$N$5:$N$1000)</f>
        <v>1</v>
      </c>
      <c r="F671" s="1" t="str">
        <f>_xlfn.XLOOKUP(D671,消耗中转!$D$8:$D$33,消耗中转!$T$8:$T$33)</f>
        <v>[{"ItemId":70003,"Num":25}]</v>
      </c>
      <c r="G671" s="1" t="str" cm="1">
        <f t="array" ref="G671">IF(D671=0,"{}",_xlfn.XLOOKUP(D671,属性中转!$D$20:$D$44,_xlfn.XLOOKUP($E671,属性中转!$AG$18:$AX$18,属性中转!$AG$20:$AX$44)))</f>
        <v>{"HpRate":0.3437,"AtkRate":0.396,"AtkSpeed":0.126,"Cri":0.1078,"DefBreak":0.1481}</v>
      </c>
      <c r="H671" s="1" t="s">
        <v>28</v>
      </c>
      <c r="I671" s="1">
        <f t="shared" si="93"/>
        <v>4</v>
      </c>
      <c r="J671" s="1">
        <f t="shared" ref="J671:J734" si="100">J645</f>
        <v>4</v>
      </c>
    </row>
    <row r="672" spans="1:10">
      <c r="A672" s="1">
        <f t="shared" si="97"/>
        <v>14100617</v>
      </c>
      <c r="B672" s="1">
        <f t="shared" si="98"/>
        <v>14100617</v>
      </c>
      <c r="C672" s="1">
        <f t="shared" si="99"/>
        <v>141006</v>
      </c>
      <c r="D672" s="1">
        <v>17</v>
      </c>
      <c r="E672" s="1">
        <f>_xlfn.XLOOKUP(C672,[1]配置!$B$5:$B$1000,[1]配置!$N$5:$N$1000)</f>
        <v>1</v>
      </c>
      <c r="F672" s="1" t="str">
        <f>_xlfn.XLOOKUP(D672,消耗中转!$D$8:$D$33,消耗中转!$T$8:$T$33)</f>
        <v>[{"ItemId":70003,"Num":25}]</v>
      </c>
      <c r="G672" s="1" t="str" cm="1">
        <f t="array" ref="G672">IF(D672=0,"{}",_xlfn.XLOOKUP(D672,属性中转!$D$20:$D$44,_xlfn.XLOOKUP($E672,属性中转!$AG$18:$AX$18,属性中转!$AG$20:$AX$44)))</f>
        <v>{"HpRate":0.3625,"AtkRate":0.4176,"AtkSpeed":0.138,"Cri":0.1181,"DefBreak":0.1622}</v>
      </c>
      <c r="H672" s="1" t="s">
        <v>28</v>
      </c>
      <c r="I672" s="1">
        <f t="shared" ref="I672:I735" si="101">I646</f>
        <v>4</v>
      </c>
      <c r="J672" s="1">
        <f t="shared" si="100"/>
        <v>4</v>
      </c>
    </row>
    <row r="673" spans="1:10">
      <c r="A673" s="1">
        <f t="shared" si="97"/>
        <v>14100618</v>
      </c>
      <c r="B673" s="1">
        <f t="shared" si="98"/>
        <v>14100618</v>
      </c>
      <c r="C673" s="1">
        <f t="shared" si="99"/>
        <v>141006</v>
      </c>
      <c r="D673" s="1">
        <v>18</v>
      </c>
      <c r="E673" s="1">
        <f>_xlfn.XLOOKUP(C673,[1]配置!$B$5:$B$1000,[1]配置!$N$5:$N$1000)</f>
        <v>1</v>
      </c>
      <c r="F673" s="1" t="str">
        <f>_xlfn.XLOOKUP(D673,消耗中转!$D$8:$D$33,消耗中转!$T$8:$T$33)</f>
        <v>[{"ItemId":70003,"Num":25}]</v>
      </c>
      <c r="G673" s="1" t="str" cm="1">
        <f t="array" ref="G673">IF(D673=0,"{}",_xlfn.XLOOKUP(D673,属性中转!$D$20:$D$44,_xlfn.XLOOKUP($E673,属性中转!$AG$18:$AX$18,属性中转!$AG$20:$AX$44)))</f>
        <v>{"HpRate":0.3812,"AtkRate":0.4392,"AtkSpeed":0.15,"Cri":0.1284,"DefBreak":0.1764}</v>
      </c>
      <c r="H673" s="1" t="s">
        <v>28</v>
      </c>
      <c r="I673" s="1">
        <f t="shared" si="101"/>
        <v>4</v>
      </c>
      <c r="J673" s="1">
        <f t="shared" si="100"/>
        <v>4</v>
      </c>
    </row>
    <row r="674" spans="1:10">
      <c r="A674" s="1">
        <f t="shared" si="97"/>
        <v>14100619</v>
      </c>
      <c r="B674" s="1">
        <f t="shared" si="98"/>
        <v>14100619</v>
      </c>
      <c r="C674" s="1">
        <f t="shared" si="99"/>
        <v>141006</v>
      </c>
      <c r="D674" s="1">
        <v>19</v>
      </c>
      <c r="E674" s="1">
        <f>_xlfn.XLOOKUP(C674,[1]配置!$B$5:$B$1000,[1]配置!$N$5:$N$1000)</f>
        <v>1</v>
      </c>
      <c r="F674" s="1" t="str">
        <f>_xlfn.XLOOKUP(D674,消耗中转!$D$8:$D$33,消耗中转!$T$8:$T$33)</f>
        <v>[{"ItemId":70003,"Num":25}]</v>
      </c>
      <c r="G674" s="1" t="str" cm="1">
        <f t="array" ref="G674">IF(D674=0,"{}",_xlfn.XLOOKUP(D674,属性中转!$D$20:$D$44,_xlfn.XLOOKUP($E674,属性中转!$AG$18:$AX$18,属性中转!$AG$20:$AX$44)))</f>
        <v>{"HpRate":0.4,"AtkRate":0.4608,"AtkSpeed":0.162,"Cri":0.1386,"DefBreak":0.1905}</v>
      </c>
      <c r="H674" s="1" t="s">
        <v>28</v>
      </c>
      <c r="I674" s="1">
        <f t="shared" si="101"/>
        <v>4</v>
      </c>
      <c r="J674" s="1">
        <f t="shared" si="100"/>
        <v>4</v>
      </c>
    </row>
    <row r="675" spans="1:10">
      <c r="A675" s="1">
        <f t="shared" si="97"/>
        <v>14100620</v>
      </c>
      <c r="B675" s="1">
        <f t="shared" si="98"/>
        <v>14100620</v>
      </c>
      <c r="C675" s="1">
        <f t="shared" si="99"/>
        <v>141006</v>
      </c>
      <c r="D675" s="1">
        <v>20</v>
      </c>
      <c r="E675" s="1">
        <f>_xlfn.XLOOKUP(C675,[1]配置!$B$5:$B$1000,[1]配置!$N$5:$N$1000)</f>
        <v>1</v>
      </c>
      <c r="F675" s="1" t="str">
        <f>_xlfn.XLOOKUP(D675,消耗中转!$D$8:$D$33,消耗中转!$T$8:$T$33)</f>
        <v>[{"ItemId":70003,"Num":25}]</v>
      </c>
      <c r="G675" s="1" t="str" cm="1">
        <f t="array" ref="G675">IF(D675=0,"{}",_xlfn.XLOOKUP(D675,属性中转!$D$20:$D$44,_xlfn.XLOOKUP($E675,属性中转!$AG$18:$AX$18,属性中转!$AG$20:$AX$44)))</f>
        <v>{"HpRate":0.4187,"AtkRate":0.4824,"AtkSpeed":0.174,"Cri":0.1489,"DefBreak":0.2046}</v>
      </c>
      <c r="H675" s="1" t="s">
        <v>28</v>
      </c>
      <c r="I675" s="1">
        <f t="shared" si="101"/>
        <v>4</v>
      </c>
      <c r="J675" s="1">
        <f t="shared" si="100"/>
        <v>4</v>
      </c>
    </row>
    <row r="676" spans="1:10">
      <c r="A676" s="1">
        <f t="shared" si="97"/>
        <v>14100621</v>
      </c>
      <c r="B676" s="1">
        <f t="shared" si="98"/>
        <v>14100621</v>
      </c>
      <c r="C676" s="1">
        <f t="shared" si="99"/>
        <v>141006</v>
      </c>
      <c r="D676" s="1">
        <v>21</v>
      </c>
      <c r="E676" s="1">
        <f>_xlfn.XLOOKUP(C676,[1]配置!$B$5:$B$1000,[1]配置!$N$5:$N$1000)</f>
        <v>1</v>
      </c>
      <c r="F676" s="1" t="str">
        <f>_xlfn.XLOOKUP(D676,消耗中转!$D$8:$D$33,消耗中转!$T$8:$T$33)</f>
        <v>[{"ItemId":70003,"Num":50}]</v>
      </c>
      <c r="G676" s="1" t="str" cm="1">
        <f t="array" ref="G676">IF(D676=0,"{}",_xlfn.XLOOKUP(D676,属性中转!$D$20:$D$44,_xlfn.XLOOKUP($E676,属性中转!$AG$18:$AX$18,属性中转!$AG$20:$AX$44)))</f>
        <v>{"HpRate":0.4375,"AtkRate":0.504,"AtkSpeed":0.186,"Cri":0.1592,"DefBreak":0.2187}</v>
      </c>
      <c r="H676" s="1" t="s">
        <v>28</v>
      </c>
      <c r="I676" s="1">
        <f t="shared" si="101"/>
        <v>4</v>
      </c>
      <c r="J676" s="1">
        <f t="shared" si="100"/>
        <v>4</v>
      </c>
    </row>
    <row r="677" spans="1:10">
      <c r="A677" s="1">
        <f t="shared" si="97"/>
        <v>14100622</v>
      </c>
      <c r="B677" s="1">
        <f t="shared" si="98"/>
        <v>14100622</v>
      </c>
      <c r="C677" s="1">
        <f t="shared" si="99"/>
        <v>141006</v>
      </c>
      <c r="D677" s="1">
        <v>22</v>
      </c>
      <c r="E677" s="1">
        <f>_xlfn.XLOOKUP(C677,[1]配置!$B$5:$B$1000,[1]配置!$N$5:$N$1000)</f>
        <v>1</v>
      </c>
      <c r="F677" s="1" t="str">
        <f>_xlfn.XLOOKUP(D677,消耗中转!$D$8:$D$33,消耗中转!$T$8:$T$33)</f>
        <v>[{"ItemId":70003,"Num":75}]</v>
      </c>
      <c r="G677" s="1" t="str" cm="1">
        <f t="array" ref="G677">IF(D677=0,"{}",_xlfn.XLOOKUP(D677,属性中转!$D$20:$D$44,_xlfn.XLOOKUP($E677,属性中转!$AG$18:$AX$18,属性中转!$AG$20:$AX$44)))</f>
        <v>{"HpRate":0.4562,"AtkRate":0.5256,"AtkSpeed":0.198,"Cri":0.1694,"DefBreak":0.2328}</v>
      </c>
      <c r="H677" s="1" t="s">
        <v>28</v>
      </c>
      <c r="I677" s="1">
        <f t="shared" si="101"/>
        <v>4</v>
      </c>
      <c r="J677" s="1">
        <f t="shared" si="100"/>
        <v>4</v>
      </c>
    </row>
    <row r="678" spans="1:10">
      <c r="A678" s="1">
        <f t="shared" si="97"/>
        <v>14100623</v>
      </c>
      <c r="B678" s="1">
        <f t="shared" si="98"/>
        <v>14100623</v>
      </c>
      <c r="C678" s="1">
        <f t="shared" si="99"/>
        <v>141006</v>
      </c>
      <c r="D678" s="1">
        <v>23</v>
      </c>
      <c r="E678" s="1">
        <f>_xlfn.XLOOKUP(C678,[1]配置!$B$5:$B$1000,[1]配置!$N$5:$N$1000)</f>
        <v>1</v>
      </c>
      <c r="F678" s="1" t="str">
        <f>_xlfn.XLOOKUP(D678,消耗中转!$D$8:$D$33,消耗中转!$T$8:$T$33)</f>
        <v>[{"ItemId":70003,"Num":100}]</v>
      </c>
      <c r="G678" s="1" t="str" cm="1">
        <f t="array" ref="G678">IF(D678=0,"{}",_xlfn.XLOOKUP(D678,属性中转!$D$20:$D$44,_xlfn.XLOOKUP($E678,属性中转!$AG$18:$AX$18,属性中转!$AG$20:$AX$44)))</f>
        <v>{"HpRate":0.475,"AtkRate":0.5472,"AtkSpeed":0.21,"Cri":0.1797,"DefBreak":0.2469}</v>
      </c>
      <c r="H678" s="1" t="s">
        <v>28</v>
      </c>
      <c r="I678" s="1">
        <f t="shared" si="101"/>
        <v>4</v>
      </c>
      <c r="J678" s="1">
        <f t="shared" si="100"/>
        <v>4</v>
      </c>
    </row>
    <row r="679" spans="1:10">
      <c r="A679" s="1">
        <f t="shared" si="97"/>
        <v>14100624</v>
      </c>
      <c r="B679" s="1">
        <f t="shared" si="98"/>
        <v>14100624</v>
      </c>
      <c r="C679" s="1">
        <f t="shared" si="99"/>
        <v>141006</v>
      </c>
      <c r="D679" s="1">
        <v>24</v>
      </c>
      <c r="E679" s="1">
        <f>_xlfn.XLOOKUP(C679,[1]配置!$B$5:$B$1000,[1]配置!$N$5:$N$1000)</f>
        <v>1</v>
      </c>
      <c r="F679" s="1" t="str">
        <f>_xlfn.XLOOKUP(D679,消耗中转!$D$8:$D$33,消耗中转!$T$8:$T$33)</f>
        <v>[{"ItemId":70003,"Num":125}]</v>
      </c>
      <c r="G679" s="1" t="str" cm="1">
        <f t="array" ref="G679">IF(D679=0,"{}",_xlfn.XLOOKUP(D679,属性中转!$D$20:$D$44,_xlfn.XLOOKUP($E679,属性中转!$AG$18:$AX$18,属性中转!$AG$20:$AX$44)))</f>
        <v>{"HpRate":0.4937,"AtkRate":0.5688,"AtkSpeed":0.222,"Cri":0.19,"DefBreak":0.261}</v>
      </c>
      <c r="H679" s="1" t="s">
        <v>28</v>
      </c>
      <c r="I679" s="1">
        <f t="shared" si="101"/>
        <v>4</v>
      </c>
      <c r="J679" s="1">
        <f t="shared" si="100"/>
        <v>4</v>
      </c>
    </row>
    <row r="680" spans="1:10">
      <c r="A680" s="1">
        <f t="shared" si="97"/>
        <v>14100625</v>
      </c>
      <c r="B680" s="1">
        <f t="shared" si="98"/>
        <v>14100625</v>
      </c>
      <c r="C680" s="1">
        <f t="shared" si="99"/>
        <v>141006</v>
      </c>
      <c r="D680" s="1">
        <v>25</v>
      </c>
      <c r="E680" s="1">
        <f>_xlfn.XLOOKUP(C680,[1]配置!$B$5:$B$1000,[1]配置!$N$5:$N$1000)</f>
        <v>1</v>
      </c>
      <c r="F680" s="1" t="str">
        <f>_xlfn.XLOOKUP(D680,消耗中转!$D$8:$D$33,消耗中转!$T$8:$T$33)</f>
        <v>[{"ItemId":70003,"Num":150}]</v>
      </c>
      <c r="G680" s="1" t="str" cm="1">
        <f t="array" ref="G680">IF(D680=0,"{}",_xlfn.XLOOKUP(D680,属性中转!$D$20:$D$44,_xlfn.XLOOKUP($E680,属性中转!$AG$18:$AX$18,属性中转!$AG$20:$AX$44)))</f>
        <v>{"HpRate":0.5125,"AtkRate":0.5904,"AtkSpeed":0.234,"Cri":0.2003,"DefBreak":0.2751}</v>
      </c>
      <c r="H680" s="1" t="s">
        <v>28</v>
      </c>
      <c r="I680" s="1">
        <f t="shared" si="101"/>
        <v>4</v>
      </c>
      <c r="J680" s="1">
        <f t="shared" si="100"/>
        <v>4</v>
      </c>
    </row>
    <row r="681" spans="1:10">
      <c r="A681" s="1">
        <f t="shared" si="97"/>
        <v>14100700</v>
      </c>
      <c r="B681" s="1">
        <f t="shared" si="98"/>
        <v>14100700</v>
      </c>
      <c r="C681" s="1">
        <f>C655+1</f>
        <v>141007</v>
      </c>
      <c r="D681" s="1">
        <v>0</v>
      </c>
      <c r="E681" s="1">
        <f>_xlfn.XLOOKUP(C681,[1]配置!$B$5:$B$1000,[1]配置!$N$5:$N$1000)</f>
        <v>2</v>
      </c>
      <c r="F681" s="1" t="str">
        <f>_xlfn.XLOOKUP(D681,消耗中转!$D$8:$D$33,消耗中转!$T$8:$T$33)</f>
        <v>[]</v>
      </c>
      <c r="G681" s="1" t="str" cm="1">
        <f t="array" ref="G681">IF(D681=0,"{}",_xlfn.XLOOKUP(D681,属性中转!$D$20:$D$44,_xlfn.XLOOKUP($E681,属性中转!$AG$18:$AX$18,属性中转!$AG$20:$AX$44)))</f>
        <v>{}</v>
      </c>
      <c r="H681" s="1" t="s">
        <v>28</v>
      </c>
      <c r="I681" s="1">
        <f t="shared" si="101"/>
        <v>0</v>
      </c>
      <c r="J681" s="1">
        <f t="shared" si="100"/>
        <v>0</v>
      </c>
    </row>
    <row r="682" spans="1:10">
      <c r="A682" s="1">
        <f t="shared" ref="A682:A707" si="102">B682</f>
        <v>14100701</v>
      </c>
      <c r="B682" s="1">
        <f t="shared" ref="B682:B707" si="103">C682*100+D682</f>
        <v>14100701</v>
      </c>
      <c r="C682" s="1">
        <f>C681</f>
        <v>141007</v>
      </c>
      <c r="D682" s="1">
        <v>1</v>
      </c>
      <c r="E682" s="1">
        <f>_xlfn.XLOOKUP(C682,[1]配置!$B$5:$B$1000,[1]配置!$N$5:$N$1000)</f>
        <v>2</v>
      </c>
      <c r="F682" s="1" t="str">
        <f>_xlfn.XLOOKUP(D682,消耗中转!$D$8:$D$33,消耗中转!$T$8:$T$33)</f>
        <v>[{"ItemId":70001,"Num":10}]</v>
      </c>
      <c r="G682" s="1" t="str" cm="1">
        <f t="array" ref="G682">IF(D682=0,"{}",_xlfn.XLOOKUP(D682,属性中转!$D$20:$D$44,_xlfn.XLOOKUP($E682,属性中转!$AG$18:$AX$18,属性中转!$AG$20:$AX$44)))</f>
        <v>{"HpRate":0.11,"AtkRate":0.0585,"PhysDefRate":0.045,"MagicDefRate":0.04,"OnHealInc":0.051}</v>
      </c>
      <c r="H682" s="1" t="s">
        <v>28</v>
      </c>
      <c r="I682" s="1">
        <f t="shared" si="101"/>
        <v>1</v>
      </c>
      <c r="J682" s="1">
        <f t="shared" si="100"/>
        <v>1</v>
      </c>
    </row>
    <row r="683" spans="1:10">
      <c r="A683" s="1">
        <f t="shared" si="102"/>
        <v>14100702</v>
      </c>
      <c r="B683" s="1">
        <f t="shared" si="103"/>
        <v>14100702</v>
      </c>
      <c r="C683" s="1">
        <f t="shared" ref="C683:C706" si="104">C682</f>
        <v>141007</v>
      </c>
      <c r="D683" s="1">
        <v>2</v>
      </c>
      <c r="E683" s="1">
        <f>_xlfn.XLOOKUP(C683,[1]配置!$B$5:$B$1000,[1]配置!$N$5:$N$1000)</f>
        <v>2</v>
      </c>
      <c r="F683" s="1" t="str">
        <f>_xlfn.XLOOKUP(D683,消耗中转!$D$8:$D$33,消耗中转!$T$8:$T$33)</f>
        <v>[{"ItemId":70001,"Num":20}]</v>
      </c>
      <c r="G683" s="1" t="str" cm="1">
        <f t="array" ref="G683">IF(D683=0,"{}",_xlfn.XLOOKUP(D683,属性中转!$D$20:$D$44,_xlfn.XLOOKUP($E683,属性中转!$AG$18:$AX$18,属性中转!$AG$20:$AX$44)))</f>
        <v>{"HpRate":0.143,"AtkRate":0.076,"PhysDefRate":0.0585,"MagicDefRate":0.052,"OnHealInc":0.0714}</v>
      </c>
      <c r="H683" s="1" t="s">
        <v>28</v>
      </c>
      <c r="I683" s="1">
        <f t="shared" si="101"/>
        <v>1</v>
      </c>
      <c r="J683" s="1">
        <f t="shared" si="100"/>
        <v>1</v>
      </c>
    </row>
    <row r="684" spans="1:10">
      <c r="A684" s="1">
        <f t="shared" si="102"/>
        <v>14100703</v>
      </c>
      <c r="B684" s="1">
        <f t="shared" si="103"/>
        <v>14100703</v>
      </c>
      <c r="C684" s="1">
        <f t="shared" si="104"/>
        <v>141007</v>
      </c>
      <c r="D684" s="1">
        <v>3</v>
      </c>
      <c r="E684" s="1">
        <f>_xlfn.XLOOKUP(C684,[1]配置!$B$5:$B$1000,[1]配置!$N$5:$N$1000)</f>
        <v>2</v>
      </c>
      <c r="F684" s="1" t="str">
        <f>_xlfn.XLOOKUP(D684,消耗中转!$D$8:$D$33,消耗中转!$T$8:$T$33)</f>
        <v>[{"ItemId":70001,"Num":30}]</v>
      </c>
      <c r="G684" s="1" t="str" cm="1">
        <f t="array" ref="G684">IF(D684=0,"{}",_xlfn.XLOOKUP(D684,属性中转!$D$20:$D$44,_xlfn.XLOOKUP($E684,属性中转!$AG$18:$AX$18,属性中转!$AG$20:$AX$44)))</f>
        <v>{"HpRate":0.176,"AtkRate":0.0936,"PhysDefRate":0.072,"MagicDefRate":0.064,"OnHealInc":0.0918}</v>
      </c>
      <c r="H684" s="1" t="s">
        <v>28</v>
      </c>
      <c r="I684" s="1">
        <f t="shared" si="101"/>
        <v>1</v>
      </c>
      <c r="J684" s="1">
        <f t="shared" si="100"/>
        <v>1</v>
      </c>
    </row>
    <row r="685" spans="1:10">
      <c r="A685" s="1">
        <f t="shared" si="102"/>
        <v>14100704</v>
      </c>
      <c r="B685" s="1">
        <f t="shared" si="103"/>
        <v>14100704</v>
      </c>
      <c r="C685" s="1">
        <f t="shared" si="104"/>
        <v>141007</v>
      </c>
      <c r="D685" s="1">
        <v>4</v>
      </c>
      <c r="E685" s="1">
        <f>_xlfn.XLOOKUP(C685,[1]配置!$B$5:$B$1000,[1]配置!$N$5:$N$1000)</f>
        <v>2</v>
      </c>
      <c r="F685" s="1" t="str">
        <f>_xlfn.XLOOKUP(D685,消耗中转!$D$8:$D$33,消耗中转!$T$8:$T$33)</f>
        <v>[{"ItemId":70001,"Num":40}]</v>
      </c>
      <c r="G685" s="1" t="str" cm="1">
        <f t="array" ref="G685">IF(D685=0,"{}",_xlfn.XLOOKUP(D685,属性中转!$D$20:$D$44,_xlfn.XLOOKUP($E685,属性中转!$AG$18:$AX$18,属性中转!$AG$20:$AX$44)))</f>
        <v>{"HpRate":0.209,"AtkRate":0.1111,"PhysDefRate":0.0855,"MagicDefRate":0.076,"OnHealInc":0.1122}</v>
      </c>
      <c r="H685" s="1" t="s">
        <v>28</v>
      </c>
      <c r="I685" s="1">
        <f t="shared" si="101"/>
        <v>1</v>
      </c>
      <c r="J685" s="1">
        <f t="shared" si="100"/>
        <v>1</v>
      </c>
    </row>
    <row r="686" spans="1:10">
      <c r="A686" s="1">
        <f t="shared" si="102"/>
        <v>14100705</v>
      </c>
      <c r="B686" s="1">
        <f t="shared" si="103"/>
        <v>14100705</v>
      </c>
      <c r="C686" s="1">
        <f t="shared" si="104"/>
        <v>141007</v>
      </c>
      <c r="D686" s="1">
        <v>5</v>
      </c>
      <c r="E686" s="1">
        <f>_xlfn.XLOOKUP(C686,[1]配置!$B$5:$B$1000,[1]配置!$N$5:$N$1000)</f>
        <v>2</v>
      </c>
      <c r="F686" s="1" t="str">
        <f>_xlfn.XLOOKUP(D686,消耗中转!$D$8:$D$33,消耗中转!$T$8:$T$33)</f>
        <v>[{"ItemId":70001,"Num":50}]</v>
      </c>
      <c r="G686" s="1" t="str" cm="1">
        <f t="array" ref="G686">IF(D686=0,"{}",_xlfn.XLOOKUP(D686,属性中转!$D$20:$D$44,_xlfn.XLOOKUP($E686,属性中转!$AG$18:$AX$18,属性中转!$AG$20:$AX$44)))</f>
        <v>{"HpRate":0.242,"AtkRate":0.1287,"PhysDefRate":0.099,"MagicDefRate":0.088,"OnHealInc":0.1326}</v>
      </c>
      <c r="H686" s="1" t="s">
        <v>28</v>
      </c>
      <c r="I686" s="1">
        <f t="shared" si="101"/>
        <v>2</v>
      </c>
      <c r="J686" s="1">
        <f t="shared" si="100"/>
        <v>2</v>
      </c>
    </row>
    <row r="687" spans="1:10">
      <c r="A687" s="1">
        <f t="shared" si="102"/>
        <v>14100706</v>
      </c>
      <c r="B687" s="1">
        <f t="shared" si="103"/>
        <v>14100706</v>
      </c>
      <c r="C687" s="1">
        <f t="shared" si="104"/>
        <v>141007</v>
      </c>
      <c r="D687" s="1">
        <v>6</v>
      </c>
      <c r="E687" s="1">
        <f>_xlfn.XLOOKUP(C687,[1]配置!$B$5:$B$1000,[1]配置!$N$5:$N$1000)</f>
        <v>2</v>
      </c>
      <c r="F687" s="1" t="str">
        <f>_xlfn.XLOOKUP(D687,消耗中转!$D$8:$D$33,消耗中转!$T$8:$T$33)</f>
        <v>[{"ItemId":70002,"Num":5}]</v>
      </c>
      <c r="G687" s="1" t="str" cm="1">
        <f t="array" ref="G687">IF(D687=0,"{}",_xlfn.XLOOKUP(D687,属性中转!$D$20:$D$44,_xlfn.XLOOKUP($E687,属性中转!$AG$18:$AX$18,属性中转!$AG$20:$AX$44)))</f>
        <v>{"HpRate":0.275,"AtkRate":0.1462,"PhysDefRate":0.1125,"MagicDefRate":0.1,"OnHealInc":0.153}</v>
      </c>
      <c r="H687" s="1" t="s">
        <v>28</v>
      </c>
      <c r="I687" s="1">
        <f t="shared" si="101"/>
        <v>2</v>
      </c>
      <c r="J687" s="1">
        <f t="shared" si="100"/>
        <v>2</v>
      </c>
    </row>
    <row r="688" spans="1:10">
      <c r="A688" s="1">
        <f t="shared" si="102"/>
        <v>14100707</v>
      </c>
      <c r="B688" s="1">
        <f t="shared" si="103"/>
        <v>14100707</v>
      </c>
      <c r="C688" s="1">
        <f t="shared" si="104"/>
        <v>141007</v>
      </c>
      <c r="D688" s="1">
        <v>7</v>
      </c>
      <c r="E688" s="1">
        <f>_xlfn.XLOOKUP(C688,[1]配置!$B$5:$B$1000,[1]配置!$N$5:$N$1000)</f>
        <v>2</v>
      </c>
      <c r="F688" s="1" t="str">
        <f>_xlfn.XLOOKUP(D688,消耗中转!$D$8:$D$33,消耗中转!$T$8:$T$33)</f>
        <v>[{"ItemId":70002,"Num":10}]</v>
      </c>
      <c r="G688" s="1" t="str" cm="1">
        <f t="array" ref="G688">IF(D688=0,"{}",_xlfn.XLOOKUP(D688,属性中转!$D$20:$D$44,_xlfn.XLOOKUP($E688,属性中转!$AG$18:$AX$18,属性中转!$AG$20:$AX$44)))</f>
        <v>{"HpRate":0.308,"AtkRate":0.1638,"PhysDefRate":0.126,"MagicDefRate":0.112,"OnHealInc":0.1734}</v>
      </c>
      <c r="H688" s="1" t="s">
        <v>28</v>
      </c>
      <c r="I688" s="1">
        <f t="shared" si="101"/>
        <v>2</v>
      </c>
      <c r="J688" s="1">
        <f t="shared" si="100"/>
        <v>2</v>
      </c>
    </row>
    <row r="689" spans="1:10">
      <c r="A689" s="1">
        <f t="shared" si="102"/>
        <v>14100708</v>
      </c>
      <c r="B689" s="1">
        <f t="shared" si="103"/>
        <v>14100708</v>
      </c>
      <c r="C689" s="1">
        <f t="shared" si="104"/>
        <v>141007</v>
      </c>
      <c r="D689" s="1">
        <v>8</v>
      </c>
      <c r="E689" s="1">
        <f>_xlfn.XLOOKUP(C689,[1]配置!$B$5:$B$1000,[1]配置!$N$5:$N$1000)</f>
        <v>2</v>
      </c>
      <c r="F689" s="1" t="str">
        <f>_xlfn.XLOOKUP(D689,消耗中转!$D$8:$D$33,消耗中转!$T$8:$T$33)</f>
        <v>[{"ItemId":70002,"Num":15}]</v>
      </c>
      <c r="G689" s="1" t="str" cm="1">
        <f t="array" ref="G689">IF(D689=0,"{}",_xlfn.XLOOKUP(D689,属性中转!$D$20:$D$44,_xlfn.XLOOKUP($E689,属性中转!$AG$18:$AX$18,属性中转!$AG$20:$AX$44)))</f>
        <v>{"HpRate":0.341,"AtkRate":0.1813,"PhysDefRate":0.1395,"MagicDefRate":0.124,"OnHealInc":0.1938}</v>
      </c>
      <c r="H689" s="1" t="s">
        <v>28</v>
      </c>
      <c r="I689" s="1">
        <f t="shared" si="101"/>
        <v>2</v>
      </c>
      <c r="J689" s="1">
        <f t="shared" si="100"/>
        <v>2</v>
      </c>
    </row>
    <row r="690" spans="1:10">
      <c r="A690" s="1">
        <f t="shared" si="102"/>
        <v>14100709</v>
      </c>
      <c r="B690" s="1">
        <f t="shared" si="103"/>
        <v>14100709</v>
      </c>
      <c r="C690" s="1">
        <f t="shared" si="104"/>
        <v>141007</v>
      </c>
      <c r="D690" s="1">
        <v>9</v>
      </c>
      <c r="E690" s="1">
        <f>_xlfn.XLOOKUP(C690,[1]配置!$B$5:$B$1000,[1]配置!$N$5:$N$1000)</f>
        <v>2</v>
      </c>
      <c r="F690" s="1" t="str">
        <f>_xlfn.XLOOKUP(D690,消耗中转!$D$8:$D$33,消耗中转!$T$8:$T$33)</f>
        <v>[{"ItemId":70002,"Num":20}]</v>
      </c>
      <c r="G690" s="1" t="str" cm="1">
        <f t="array" ref="G690">IF(D690=0,"{}",_xlfn.XLOOKUP(D690,属性中转!$D$20:$D$44,_xlfn.XLOOKUP($E690,属性中转!$AG$18:$AX$18,属性中转!$AG$20:$AX$44)))</f>
        <v>{"HpRate":0.374,"AtkRate":0.1989,"PhysDefRate":0.153,"MagicDefRate":0.136,"OnHealInc":0.1938}</v>
      </c>
      <c r="H690" s="1" t="s">
        <v>28</v>
      </c>
      <c r="I690" s="1">
        <f t="shared" si="101"/>
        <v>2</v>
      </c>
      <c r="J690" s="1">
        <f t="shared" si="100"/>
        <v>2</v>
      </c>
    </row>
    <row r="691" spans="1:10">
      <c r="A691" s="1">
        <f t="shared" si="102"/>
        <v>14100710</v>
      </c>
      <c r="B691" s="1">
        <f t="shared" si="103"/>
        <v>14100710</v>
      </c>
      <c r="C691" s="1">
        <f t="shared" si="104"/>
        <v>141007</v>
      </c>
      <c r="D691" s="1">
        <v>10</v>
      </c>
      <c r="E691" s="1">
        <f>_xlfn.XLOOKUP(C691,[1]配置!$B$5:$B$1000,[1]配置!$N$5:$N$1000)</f>
        <v>2</v>
      </c>
      <c r="F691" s="1" t="str">
        <f>_xlfn.XLOOKUP(D691,消耗中转!$D$8:$D$33,消耗中转!$T$8:$T$33)</f>
        <v>[{"ItemId":70002,"Num":25}]</v>
      </c>
      <c r="G691" s="1" t="str" cm="1">
        <f t="array" ref="G691">IF(D691=0,"{}",_xlfn.XLOOKUP(D691,属性中转!$D$20:$D$44,_xlfn.XLOOKUP($E691,属性中转!$AG$18:$AX$18,属性中转!$AG$20:$AX$44)))</f>
        <v>{"HpRate":0.407,"AtkRate":0.2164,"PhysDefRate":0.1665,"MagicDefRate":0.148,"OnHealInc":0.1938}</v>
      </c>
      <c r="H691" s="1" t="s">
        <v>28</v>
      </c>
      <c r="I691" s="1">
        <f t="shared" si="101"/>
        <v>3</v>
      </c>
      <c r="J691" s="1">
        <f t="shared" si="100"/>
        <v>3</v>
      </c>
    </row>
    <row r="692" spans="1:10">
      <c r="A692" s="1">
        <f t="shared" si="102"/>
        <v>14100711</v>
      </c>
      <c r="B692" s="1">
        <f t="shared" si="103"/>
        <v>14100711</v>
      </c>
      <c r="C692" s="1">
        <f t="shared" si="104"/>
        <v>141007</v>
      </c>
      <c r="D692" s="1">
        <v>11</v>
      </c>
      <c r="E692" s="1">
        <f>_xlfn.XLOOKUP(C692,[1]配置!$B$5:$B$1000,[1]配置!$N$5:$N$1000)</f>
        <v>2</v>
      </c>
      <c r="F692" s="1" t="str">
        <f>_xlfn.XLOOKUP(D692,消耗中转!$D$8:$D$33,消耗中转!$T$8:$T$33)</f>
        <v>[{"ItemId":70002,"Num":30}]</v>
      </c>
      <c r="G692" s="1" t="str" cm="1">
        <f t="array" ref="G692">IF(D692=0,"{}",_xlfn.XLOOKUP(D692,属性中转!$D$20:$D$44,_xlfn.XLOOKUP($E692,属性中转!$AG$18:$AX$18,属性中转!$AG$20:$AX$44)))</f>
        <v>{"HpRate":0.44,"AtkRate":0.234,"PhysDefRate":0.18,"MagicDefRate":0.16,"OnHealInc":0.1938}</v>
      </c>
      <c r="H692" s="1" t="s">
        <v>28</v>
      </c>
      <c r="I692" s="1">
        <f t="shared" si="101"/>
        <v>3</v>
      </c>
      <c r="J692" s="1">
        <f t="shared" si="100"/>
        <v>3</v>
      </c>
    </row>
    <row r="693" spans="1:10">
      <c r="A693" s="1">
        <f t="shared" si="102"/>
        <v>14100712</v>
      </c>
      <c r="B693" s="1">
        <f t="shared" si="103"/>
        <v>14100712</v>
      </c>
      <c r="C693" s="1">
        <f t="shared" si="104"/>
        <v>141007</v>
      </c>
      <c r="D693" s="1">
        <v>12</v>
      </c>
      <c r="E693" s="1">
        <f>_xlfn.XLOOKUP(C693,[1]配置!$B$5:$B$1000,[1]配置!$N$5:$N$1000)</f>
        <v>2</v>
      </c>
      <c r="F693" s="1" t="str">
        <f>_xlfn.XLOOKUP(D693,消耗中转!$D$8:$D$33,消耗中转!$T$8:$T$33)</f>
        <v>[{"ItemId":70002,"Num":35}]</v>
      </c>
      <c r="G693" s="1" t="str" cm="1">
        <f t="array" ref="G693">IF(D693=0,"{}",_xlfn.XLOOKUP(D693,属性中转!$D$20:$D$44,_xlfn.XLOOKUP($E693,属性中转!$AG$18:$AX$18,属性中转!$AG$20:$AX$44)))</f>
        <v>{"HpRate":0.473,"AtkRate":0.2515,"PhysDefRate":0.1935,"MagicDefRate":0.172,"OnHealInc":0.1938}</v>
      </c>
      <c r="H693" s="1" t="s">
        <v>28</v>
      </c>
      <c r="I693" s="1">
        <f t="shared" si="101"/>
        <v>3</v>
      </c>
      <c r="J693" s="1">
        <f t="shared" si="100"/>
        <v>3</v>
      </c>
    </row>
    <row r="694" spans="1:10">
      <c r="A694" s="1">
        <f t="shared" si="102"/>
        <v>14100713</v>
      </c>
      <c r="B694" s="1">
        <f t="shared" si="103"/>
        <v>14100713</v>
      </c>
      <c r="C694" s="1">
        <f t="shared" si="104"/>
        <v>141007</v>
      </c>
      <c r="D694" s="1">
        <v>13</v>
      </c>
      <c r="E694" s="1">
        <f>_xlfn.XLOOKUP(C694,[1]配置!$B$5:$B$1000,[1]配置!$N$5:$N$1000)</f>
        <v>2</v>
      </c>
      <c r="F694" s="1" t="str">
        <f>_xlfn.XLOOKUP(D694,消耗中转!$D$8:$D$33,消耗中转!$T$8:$T$33)</f>
        <v>[{"ItemId":70002,"Num":40}]</v>
      </c>
      <c r="G694" s="1" t="str" cm="1">
        <f t="array" ref="G694">IF(D694=0,"{}",_xlfn.XLOOKUP(D694,属性中转!$D$20:$D$44,_xlfn.XLOOKUP($E694,属性中转!$AG$18:$AX$18,属性中转!$AG$20:$AX$44)))</f>
        <v>{"HpRate":0.506,"AtkRate":0.2691,"PhysDefRate":0.207,"MagicDefRate":0.184,"OnHealInc":0.1938}</v>
      </c>
      <c r="H694" s="1" t="s">
        <v>28</v>
      </c>
      <c r="I694" s="1">
        <f t="shared" si="101"/>
        <v>3</v>
      </c>
      <c r="J694" s="1">
        <f t="shared" si="100"/>
        <v>3</v>
      </c>
    </row>
    <row r="695" spans="1:10">
      <c r="A695" s="1">
        <f t="shared" si="102"/>
        <v>14100714</v>
      </c>
      <c r="B695" s="1">
        <f t="shared" si="103"/>
        <v>14100714</v>
      </c>
      <c r="C695" s="1">
        <f t="shared" si="104"/>
        <v>141007</v>
      </c>
      <c r="D695" s="1">
        <v>14</v>
      </c>
      <c r="E695" s="1">
        <f>_xlfn.XLOOKUP(C695,[1]配置!$B$5:$B$1000,[1]配置!$N$5:$N$1000)</f>
        <v>2</v>
      </c>
      <c r="F695" s="1" t="str">
        <f>_xlfn.XLOOKUP(D695,消耗中转!$D$8:$D$33,消耗中转!$T$8:$T$33)</f>
        <v>[{"ItemId":70002,"Num":45}]</v>
      </c>
      <c r="G695" s="1" t="str" cm="1">
        <f t="array" ref="G695">IF(D695=0,"{}",_xlfn.XLOOKUP(D695,属性中转!$D$20:$D$44,_xlfn.XLOOKUP($E695,属性中转!$AG$18:$AX$18,属性中转!$AG$20:$AX$44)))</f>
        <v>{"HpRate":0.539,"AtkRate":0.2866,"PhysDefRate":0.2205,"MagicDefRate":0.196,"OnHealInc":0.1938}</v>
      </c>
      <c r="H695" s="1" t="s">
        <v>28</v>
      </c>
      <c r="I695" s="1">
        <f t="shared" si="101"/>
        <v>3</v>
      </c>
      <c r="J695" s="1">
        <f t="shared" si="100"/>
        <v>3</v>
      </c>
    </row>
    <row r="696" spans="1:10">
      <c r="A696" s="1">
        <f t="shared" si="102"/>
        <v>14100715</v>
      </c>
      <c r="B696" s="1">
        <f t="shared" si="103"/>
        <v>14100715</v>
      </c>
      <c r="C696" s="1">
        <f t="shared" si="104"/>
        <v>141007</v>
      </c>
      <c r="D696" s="1">
        <v>15</v>
      </c>
      <c r="E696" s="1">
        <f>_xlfn.XLOOKUP(C696,[1]配置!$B$5:$B$1000,[1]配置!$N$5:$N$1000)</f>
        <v>2</v>
      </c>
      <c r="F696" s="1" t="str">
        <f>_xlfn.XLOOKUP(D696,消耗中转!$D$8:$D$33,消耗中转!$T$8:$T$33)</f>
        <v>[{"ItemId":70002,"Num":50}]</v>
      </c>
      <c r="G696" s="1" t="str" cm="1">
        <f t="array" ref="G696">IF(D696=0,"{}",_xlfn.XLOOKUP(D696,属性中转!$D$20:$D$44,_xlfn.XLOOKUP($E696,属性中转!$AG$18:$AX$18,属性中转!$AG$20:$AX$44)))</f>
        <v>{"HpRate":0.572,"AtkRate":0.3042,"PhysDefRate":0.234,"MagicDefRate":0.208,"OnHealInc":0.1938}</v>
      </c>
      <c r="H696" s="1" t="s">
        <v>28</v>
      </c>
      <c r="I696" s="1">
        <f t="shared" si="101"/>
        <v>4</v>
      </c>
      <c r="J696" s="1">
        <f t="shared" si="100"/>
        <v>4</v>
      </c>
    </row>
    <row r="697" spans="1:10">
      <c r="A697" s="1">
        <f t="shared" si="102"/>
        <v>14100716</v>
      </c>
      <c r="B697" s="1">
        <f t="shared" si="103"/>
        <v>14100716</v>
      </c>
      <c r="C697" s="1">
        <f t="shared" si="104"/>
        <v>141007</v>
      </c>
      <c r="D697" s="1">
        <v>16</v>
      </c>
      <c r="E697" s="1">
        <f>_xlfn.XLOOKUP(C697,[1]配置!$B$5:$B$1000,[1]配置!$N$5:$N$1000)</f>
        <v>2</v>
      </c>
      <c r="F697" s="1" t="str">
        <f>_xlfn.XLOOKUP(D697,消耗中转!$D$8:$D$33,消耗中转!$T$8:$T$33)</f>
        <v>[{"ItemId":70003,"Num":25}]</v>
      </c>
      <c r="G697" s="1" t="str" cm="1">
        <f t="array" ref="G697">IF(D697=0,"{}",_xlfn.XLOOKUP(D697,属性中转!$D$20:$D$44,_xlfn.XLOOKUP($E697,属性中转!$AG$18:$AX$18,属性中转!$AG$20:$AX$44)))</f>
        <v>{"HpRate":0.605,"AtkRate":0.3217,"PhysDefRate":0.2475,"MagicDefRate":0.22,"OnHealInc":0.2142}</v>
      </c>
      <c r="H697" s="1" t="s">
        <v>28</v>
      </c>
      <c r="I697" s="1">
        <f t="shared" si="101"/>
        <v>4</v>
      </c>
      <c r="J697" s="1">
        <f t="shared" si="100"/>
        <v>4</v>
      </c>
    </row>
    <row r="698" spans="1:10">
      <c r="A698" s="1">
        <f t="shared" si="102"/>
        <v>14100717</v>
      </c>
      <c r="B698" s="1">
        <f t="shared" si="103"/>
        <v>14100717</v>
      </c>
      <c r="C698" s="1">
        <f t="shared" si="104"/>
        <v>141007</v>
      </c>
      <c r="D698" s="1">
        <v>17</v>
      </c>
      <c r="E698" s="1">
        <f>_xlfn.XLOOKUP(C698,[1]配置!$B$5:$B$1000,[1]配置!$N$5:$N$1000)</f>
        <v>2</v>
      </c>
      <c r="F698" s="1" t="str">
        <f>_xlfn.XLOOKUP(D698,消耗中转!$D$8:$D$33,消耗中转!$T$8:$T$33)</f>
        <v>[{"ItemId":70003,"Num":25}]</v>
      </c>
      <c r="G698" s="1" t="str" cm="1">
        <f t="array" ref="G698">IF(D698=0,"{}",_xlfn.XLOOKUP(D698,属性中转!$D$20:$D$44,_xlfn.XLOOKUP($E698,属性中转!$AG$18:$AX$18,属性中转!$AG$20:$AX$44)))</f>
        <v>{"HpRate":0.638,"AtkRate":0.3393,"PhysDefRate":0.261,"MagicDefRate":0.232,"OnHealInc":0.2346}</v>
      </c>
      <c r="H698" s="1" t="s">
        <v>28</v>
      </c>
      <c r="I698" s="1">
        <f t="shared" si="101"/>
        <v>4</v>
      </c>
      <c r="J698" s="1">
        <f t="shared" si="100"/>
        <v>4</v>
      </c>
    </row>
    <row r="699" spans="1:10">
      <c r="A699" s="1">
        <f t="shared" si="102"/>
        <v>14100718</v>
      </c>
      <c r="B699" s="1">
        <f t="shared" si="103"/>
        <v>14100718</v>
      </c>
      <c r="C699" s="1">
        <f t="shared" si="104"/>
        <v>141007</v>
      </c>
      <c r="D699" s="1">
        <v>18</v>
      </c>
      <c r="E699" s="1">
        <f>_xlfn.XLOOKUP(C699,[1]配置!$B$5:$B$1000,[1]配置!$N$5:$N$1000)</f>
        <v>2</v>
      </c>
      <c r="F699" s="1" t="str">
        <f>_xlfn.XLOOKUP(D699,消耗中转!$D$8:$D$33,消耗中转!$T$8:$T$33)</f>
        <v>[{"ItemId":70003,"Num":25}]</v>
      </c>
      <c r="G699" s="1" t="str" cm="1">
        <f t="array" ref="G699">IF(D699=0,"{}",_xlfn.XLOOKUP(D699,属性中转!$D$20:$D$44,_xlfn.XLOOKUP($E699,属性中转!$AG$18:$AX$18,属性中转!$AG$20:$AX$44)))</f>
        <v>{"HpRate":0.671,"AtkRate":0.3568,"PhysDefRate":0.2745,"MagicDefRate":0.244,"OnHealInc":0.255}</v>
      </c>
      <c r="H699" s="1" t="s">
        <v>28</v>
      </c>
      <c r="I699" s="1">
        <f t="shared" si="101"/>
        <v>4</v>
      </c>
      <c r="J699" s="1">
        <f t="shared" si="100"/>
        <v>4</v>
      </c>
    </row>
    <row r="700" spans="1:10">
      <c r="A700" s="1">
        <f t="shared" si="102"/>
        <v>14100719</v>
      </c>
      <c r="B700" s="1">
        <f t="shared" si="103"/>
        <v>14100719</v>
      </c>
      <c r="C700" s="1">
        <f t="shared" si="104"/>
        <v>141007</v>
      </c>
      <c r="D700" s="1">
        <v>19</v>
      </c>
      <c r="E700" s="1">
        <f>_xlfn.XLOOKUP(C700,[1]配置!$B$5:$B$1000,[1]配置!$N$5:$N$1000)</f>
        <v>2</v>
      </c>
      <c r="F700" s="1" t="str">
        <f>_xlfn.XLOOKUP(D700,消耗中转!$D$8:$D$33,消耗中转!$T$8:$T$33)</f>
        <v>[{"ItemId":70003,"Num":25}]</v>
      </c>
      <c r="G700" s="1" t="str" cm="1">
        <f t="array" ref="G700">IF(D700=0,"{}",_xlfn.XLOOKUP(D700,属性中转!$D$20:$D$44,_xlfn.XLOOKUP($E700,属性中转!$AG$18:$AX$18,属性中转!$AG$20:$AX$44)))</f>
        <v>{"HpRate":0.704,"AtkRate":0.3744,"PhysDefRate":0.288,"MagicDefRate":0.256,"OnHealInc":0.2754}</v>
      </c>
      <c r="H700" s="1" t="s">
        <v>28</v>
      </c>
      <c r="I700" s="1">
        <f t="shared" si="101"/>
        <v>4</v>
      </c>
      <c r="J700" s="1">
        <f t="shared" si="100"/>
        <v>4</v>
      </c>
    </row>
    <row r="701" spans="1:10">
      <c r="A701" s="1">
        <f t="shared" si="102"/>
        <v>14100720</v>
      </c>
      <c r="B701" s="1">
        <f t="shared" si="103"/>
        <v>14100720</v>
      </c>
      <c r="C701" s="1">
        <f t="shared" si="104"/>
        <v>141007</v>
      </c>
      <c r="D701" s="1">
        <v>20</v>
      </c>
      <c r="E701" s="1">
        <f>_xlfn.XLOOKUP(C701,[1]配置!$B$5:$B$1000,[1]配置!$N$5:$N$1000)</f>
        <v>2</v>
      </c>
      <c r="F701" s="1" t="str">
        <f>_xlfn.XLOOKUP(D701,消耗中转!$D$8:$D$33,消耗中转!$T$8:$T$33)</f>
        <v>[{"ItemId":70003,"Num":25}]</v>
      </c>
      <c r="G701" s="1" t="str" cm="1">
        <f t="array" ref="G701">IF(D701=0,"{}",_xlfn.XLOOKUP(D701,属性中转!$D$20:$D$44,_xlfn.XLOOKUP($E701,属性中转!$AG$18:$AX$18,属性中转!$AG$20:$AX$44)))</f>
        <v>{"HpRate":0.737,"AtkRate":0.3919,"PhysDefRate":0.3015,"MagicDefRate":0.268,"OnHealInc":0.2958}</v>
      </c>
      <c r="H701" s="1" t="s">
        <v>28</v>
      </c>
      <c r="I701" s="1">
        <f t="shared" si="101"/>
        <v>4</v>
      </c>
      <c r="J701" s="1">
        <f t="shared" si="100"/>
        <v>4</v>
      </c>
    </row>
    <row r="702" spans="1:10">
      <c r="A702" s="1">
        <f t="shared" si="102"/>
        <v>14100721</v>
      </c>
      <c r="B702" s="1">
        <f t="shared" si="103"/>
        <v>14100721</v>
      </c>
      <c r="C702" s="1">
        <f t="shared" si="104"/>
        <v>141007</v>
      </c>
      <c r="D702" s="1">
        <v>21</v>
      </c>
      <c r="E702" s="1">
        <f>_xlfn.XLOOKUP(C702,[1]配置!$B$5:$B$1000,[1]配置!$N$5:$N$1000)</f>
        <v>2</v>
      </c>
      <c r="F702" s="1" t="str">
        <f>_xlfn.XLOOKUP(D702,消耗中转!$D$8:$D$33,消耗中转!$T$8:$T$33)</f>
        <v>[{"ItemId":70003,"Num":50}]</v>
      </c>
      <c r="G702" s="1" t="str" cm="1">
        <f t="array" ref="G702">IF(D702=0,"{}",_xlfn.XLOOKUP(D702,属性中转!$D$20:$D$44,_xlfn.XLOOKUP($E702,属性中转!$AG$18:$AX$18,属性中转!$AG$20:$AX$44)))</f>
        <v>{"HpRate":0.77,"AtkRate":0.4095,"PhysDefRate":0.315,"MagicDefRate":0.28,"OnHealInc":0.3162}</v>
      </c>
      <c r="H702" s="1" t="s">
        <v>28</v>
      </c>
      <c r="I702" s="1">
        <f t="shared" si="101"/>
        <v>4</v>
      </c>
      <c r="J702" s="1">
        <f t="shared" si="100"/>
        <v>4</v>
      </c>
    </row>
    <row r="703" spans="1:10">
      <c r="A703" s="1">
        <f t="shared" si="102"/>
        <v>14100722</v>
      </c>
      <c r="B703" s="1">
        <f t="shared" si="103"/>
        <v>14100722</v>
      </c>
      <c r="C703" s="1">
        <f t="shared" si="104"/>
        <v>141007</v>
      </c>
      <c r="D703" s="1">
        <v>22</v>
      </c>
      <c r="E703" s="1">
        <f>_xlfn.XLOOKUP(C703,[1]配置!$B$5:$B$1000,[1]配置!$N$5:$N$1000)</f>
        <v>2</v>
      </c>
      <c r="F703" s="1" t="str">
        <f>_xlfn.XLOOKUP(D703,消耗中转!$D$8:$D$33,消耗中转!$T$8:$T$33)</f>
        <v>[{"ItemId":70003,"Num":75}]</v>
      </c>
      <c r="G703" s="1" t="str" cm="1">
        <f t="array" ref="G703">IF(D703=0,"{}",_xlfn.XLOOKUP(D703,属性中转!$D$20:$D$44,_xlfn.XLOOKUP($E703,属性中转!$AG$18:$AX$18,属性中转!$AG$20:$AX$44)))</f>
        <v>{"HpRate":0.803,"AtkRate":0.427,"PhysDefRate":0.3285,"MagicDefRate":0.292,"OnHealInc":0.3366}</v>
      </c>
      <c r="H703" s="1" t="s">
        <v>28</v>
      </c>
      <c r="I703" s="1">
        <f t="shared" si="101"/>
        <v>4</v>
      </c>
      <c r="J703" s="1">
        <f t="shared" si="100"/>
        <v>4</v>
      </c>
    </row>
    <row r="704" spans="1:10">
      <c r="A704" s="1">
        <f t="shared" si="102"/>
        <v>14100723</v>
      </c>
      <c r="B704" s="1">
        <f t="shared" si="103"/>
        <v>14100723</v>
      </c>
      <c r="C704" s="1">
        <f t="shared" si="104"/>
        <v>141007</v>
      </c>
      <c r="D704" s="1">
        <v>23</v>
      </c>
      <c r="E704" s="1">
        <f>_xlfn.XLOOKUP(C704,[1]配置!$B$5:$B$1000,[1]配置!$N$5:$N$1000)</f>
        <v>2</v>
      </c>
      <c r="F704" s="1" t="str">
        <f>_xlfn.XLOOKUP(D704,消耗中转!$D$8:$D$33,消耗中转!$T$8:$T$33)</f>
        <v>[{"ItemId":70003,"Num":100}]</v>
      </c>
      <c r="G704" s="1" t="str" cm="1">
        <f t="array" ref="G704">IF(D704=0,"{}",_xlfn.XLOOKUP(D704,属性中转!$D$20:$D$44,_xlfn.XLOOKUP($E704,属性中转!$AG$18:$AX$18,属性中转!$AG$20:$AX$44)))</f>
        <v>{"HpRate":0.836,"AtkRate":0.4446,"PhysDefRate":0.342,"MagicDefRate":0.304,"OnHealInc":0.357}</v>
      </c>
      <c r="H704" s="1" t="s">
        <v>28</v>
      </c>
      <c r="I704" s="1">
        <f t="shared" si="101"/>
        <v>4</v>
      </c>
      <c r="J704" s="1">
        <f t="shared" si="100"/>
        <v>4</v>
      </c>
    </row>
    <row r="705" spans="1:10">
      <c r="A705" s="1">
        <f t="shared" si="102"/>
        <v>14100724</v>
      </c>
      <c r="B705" s="1">
        <f t="shared" si="103"/>
        <v>14100724</v>
      </c>
      <c r="C705" s="1">
        <f t="shared" si="104"/>
        <v>141007</v>
      </c>
      <c r="D705" s="1">
        <v>24</v>
      </c>
      <c r="E705" s="1">
        <f>_xlfn.XLOOKUP(C705,[1]配置!$B$5:$B$1000,[1]配置!$N$5:$N$1000)</f>
        <v>2</v>
      </c>
      <c r="F705" s="1" t="str">
        <f>_xlfn.XLOOKUP(D705,消耗中转!$D$8:$D$33,消耗中转!$T$8:$T$33)</f>
        <v>[{"ItemId":70003,"Num":125}]</v>
      </c>
      <c r="G705" s="1" t="str" cm="1">
        <f t="array" ref="G705">IF(D705=0,"{}",_xlfn.XLOOKUP(D705,属性中转!$D$20:$D$44,_xlfn.XLOOKUP($E705,属性中转!$AG$18:$AX$18,属性中转!$AG$20:$AX$44)))</f>
        <v>{"HpRate":0.869,"AtkRate":0.4621,"PhysDefRate":0.3555,"MagicDefRate":0.316,"OnHealInc":0.3774}</v>
      </c>
      <c r="H705" s="1" t="s">
        <v>28</v>
      </c>
      <c r="I705" s="1">
        <f t="shared" si="101"/>
        <v>4</v>
      </c>
      <c r="J705" s="1">
        <f t="shared" si="100"/>
        <v>4</v>
      </c>
    </row>
    <row r="706" spans="1:10">
      <c r="A706" s="1">
        <f t="shared" si="102"/>
        <v>14100725</v>
      </c>
      <c r="B706" s="1">
        <f t="shared" si="103"/>
        <v>14100725</v>
      </c>
      <c r="C706" s="1">
        <f t="shared" si="104"/>
        <v>141007</v>
      </c>
      <c r="D706" s="1">
        <v>25</v>
      </c>
      <c r="E706" s="1">
        <f>_xlfn.XLOOKUP(C706,[1]配置!$B$5:$B$1000,[1]配置!$N$5:$N$1000)</f>
        <v>2</v>
      </c>
      <c r="F706" s="1" t="str">
        <f>_xlfn.XLOOKUP(D706,消耗中转!$D$8:$D$33,消耗中转!$T$8:$T$33)</f>
        <v>[{"ItemId":70003,"Num":150}]</v>
      </c>
      <c r="G706" s="1" t="str" cm="1">
        <f t="array" ref="G706">IF(D706=0,"{}",_xlfn.XLOOKUP(D706,属性中转!$D$20:$D$44,_xlfn.XLOOKUP($E706,属性中转!$AG$18:$AX$18,属性中转!$AG$20:$AX$44)))</f>
        <v>{"HpRate":0.902,"AtkRate":0.4797,"PhysDefRate":0.369,"MagicDefRate":0.328,"OnHealInc":0.3978}</v>
      </c>
      <c r="H706" s="1" t="s">
        <v>28</v>
      </c>
      <c r="I706" s="1">
        <f t="shared" si="101"/>
        <v>4</v>
      </c>
      <c r="J706" s="1">
        <f t="shared" si="100"/>
        <v>4</v>
      </c>
    </row>
    <row r="707" spans="1:10">
      <c r="A707" s="1">
        <f t="shared" si="102"/>
        <v>14100800</v>
      </c>
      <c r="B707" s="1">
        <f t="shared" si="103"/>
        <v>14100800</v>
      </c>
      <c r="C707" s="1">
        <f>C681+1</f>
        <v>141008</v>
      </c>
      <c r="D707" s="1">
        <v>0</v>
      </c>
      <c r="E707" s="1">
        <f>_xlfn.XLOOKUP(C707,[1]配置!$B$5:$B$1000,[1]配置!$N$5:$N$1000)</f>
        <v>1</v>
      </c>
      <c r="F707" s="1" t="str">
        <f>_xlfn.XLOOKUP(D707,消耗中转!$D$8:$D$33,消耗中转!$T$8:$T$33)</f>
        <v>[]</v>
      </c>
      <c r="G707" s="1" t="str" cm="1">
        <f t="array" ref="G707">IF(D707=0,"{}",_xlfn.XLOOKUP(D707,属性中转!$D$20:$D$44,_xlfn.XLOOKUP($E707,属性中转!$AG$18:$AX$18,属性中转!$AG$20:$AX$44)))</f>
        <v>{}</v>
      </c>
      <c r="H707" s="1" t="s">
        <v>28</v>
      </c>
      <c r="I707" s="1">
        <f t="shared" si="101"/>
        <v>0</v>
      </c>
      <c r="J707" s="1">
        <f t="shared" si="100"/>
        <v>0</v>
      </c>
    </row>
    <row r="708" spans="1:10">
      <c r="A708" s="1">
        <f t="shared" ref="A708:A733" si="105">B708</f>
        <v>14100801</v>
      </c>
      <c r="B708" s="1">
        <f t="shared" ref="B708:B733" si="106">C708*100+D708</f>
        <v>14100801</v>
      </c>
      <c r="C708" s="1">
        <f>C707</f>
        <v>141008</v>
      </c>
      <c r="D708" s="1">
        <v>1</v>
      </c>
      <c r="E708" s="1">
        <f>_xlfn.XLOOKUP(C708,[1]配置!$B$5:$B$1000,[1]配置!$N$5:$N$1000)</f>
        <v>1</v>
      </c>
      <c r="F708" s="1" t="str">
        <f>_xlfn.XLOOKUP(D708,消耗中转!$D$8:$D$33,消耗中转!$T$8:$T$33)</f>
        <v>[{"ItemId":70001,"Num":10}]</v>
      </c>
      <c r="G708" s="1" t="str" cm="1">
        <f t="array" ref="G708">IF(D708=0,"{}",_xlfn.XLOOKUP(D708,属性中转!$D$20:$D$44,_xlfn.XLOOKUP($E708,属性中转!$AG$18:$AX$18,属性中转!$AG$20:$AX$44)))</f>
        <v>{"HpRate":0.0625,"AtkRate":0.072,"AtkSpeed":0.03,"Cri":0.0256,"DefBreak":0.0352}</v>
      </c>
      <c r="H708" s="1" t="s">
        <v>28</v>
      </c>
      <c r="I708" s="1">
        <f t="shared" si="101"/>
        <v>1</v>
      </c>
      <c r="J708" s="1">
        <f t="shared" si="100"/>
        <v>1</v>
      </c>
    </row>
    <row r="709" spans="1:10">
      <c r="A709" s="1">
        <f t="shared" si="105"/>
        <v>14100802</v>
      </c>
      <c r="B709" s="1">
        <f t="shared" si="106"/>
        <v>14100802</v>
      </c>
      <c r="C709" s="1">
        <f t="shared" ref="C709:C732" si="107">C708</f>
        <v>141008</v>
      </c>
      <c r="D709" s="1">
        <v>2</v>
      </c>
      <c r="E709" s="1">
        <f>_xlfn.XLOOKUP(C709,[1]配置!$B$5:$B$1000,[1]配置!$N$5:$N$1000)</f>
        <v>1</v>
      </c>
      <c r="F709" s="1" t="str">
        <f>_xlfn.XLOOKUP(D709,消耗中转!$D$8:$D$33,消耗中转!$T$8:$T$33)</f>
        <v>[{"ItemId":70001,"Num":20}]</v>
      </c>
      <c r="G709" s="1" t="str" cm="1">
        <f t="array" ref="G709">IF(D709=0,"{}",_xlfn.XLOOKUP(D709,属性中转!$D$20:$D$44,_xlfn.XLOOKUP($E709,属性中转!$AG$18:$AX$18,属性中转!$AG$20:$AX$44)))</f>
        <v>{"HpRate":0.0812,"AtkRate":0.0936,"AtkSpeed":0.042,"Cri":0.0359,"DefBreak":0.0493}</v>
      </c>
      <c r="H709" s="1" t="s">
        <v>28</v>
      </c>
      <c r="I709" s="1">
        <f t="shared" si="101"/>
        <v>1</v>
      </c>
      <c r="J709" s="1">
        <f t="shared" si="100"/>
        <v>1</v>
      </c>
    </row>
    <row r="710" spans="1:10">
      <c r="A710" s="1">
        <f t="shared" si="105"/>
        <v>14100803</v>
      </c>
      <c r="B710" s="1">
        <f t="shared" si="106"/>
        <v>14100803</v>
      </c>
      <c r="C710" s="1">
        <f t="shared" si="107"/>
        <v>141008</v>
      </c>
      <c r="D710" s="1">
        <v>3</v>
      </c>
      <c r="E710" s="1">
        <f>_xlfn.XLOOKUP(C710,[1]配置!$B$5:$B$1000,[1]配置!$N$5:$N$1000)</f>
        <v>1</v>
      </c>
      <c r="F710" s="1" t="str">
        <f>_xlfn.XLOOKUP(D710,消耗中转!$D$8:$D$33,消耗中转!$T$8:$T$33)</f>
        <v>[{"ItemId":70001,"Num":30}]</v>
      </c>
      <c r="G710" s="1" t="str" cm="1">
        <f t="array" ref="G710">IF(D710=0,"{}",_xlfn.XLOOKUP(D710,属性中转!$D$20:$D$44,_xlfn.XLOOKUP($E710,属性中转!$AG$18:$AX$18,属性中转!$AG$20:$AX$44)))</f>
        <v>{"HpRate":0.1,"AtkRate":0.1152,"AtkSpeed":0.054,"Cri":0.0462,"DefBreak":0.0635}</v>
      </c>
      <c r="H710" s="1" t="s">
        <v>28</v>
      </c>
      <c r="I710" s="1">
        <f t="shared" si="101"/>
        <v>1</v>
      </c>
      <c r="J710" s="1">
        <f t="shared" si="100"/>
        <v>1</v>
      </c>
    </row>
    <row r="711" spans="1:10">
      <c r="A711" s="1">
        <f t="shared" si="105"/>
        <v>14100804</v>
      </c>
      <c r="B711" s="1">
        <f t="shared" si="106"/>
        <v>14100804</v>
      </c>
      <c r="C711" s="1">
        <f t="shared" si="107"/>
        <v>141008</v>
      </c>
      <c r="D711" s="1">
        <v>4</v>
      </c>
      <c r="E711" s="1">
        <f>_xlfn.XLOOKUP(C711,[1]配置!$B$5:$B$1000,[1]配置!$N$5:$N$1000)</f>
        <v>1</v>
      </c>
      <c r="F711" s="1" t="str">
        <f>_xlfn.XLOOKUP(D711,消耗中转!$D$8:$D$33,消耗中转!$T$8:$T$33)</f>
        <v>[{"ItemId":70001,"Num":40}]</v>
      </c>
      <c r="G711" s="1" t="str" cm="1">
        <f t="array" ref="G711">IF(D711=0,"{}",_xlfn.XLOOKUP(D711,属性中转!$D$20:$D$44,_xlfn.XLOOKUP($E711,属性中转!$AG$18:$AX$18,属性中转!$AG$20:$AX$44)))</f>
        <v>{"HpRate":0.1187,"AtkRate":0.1368,"AtkSpeed":0.066,"Cri":0.0564,"DefBreak":0.0776}</v>
      </c>
      <c r="H711" s="1" t="s">
        <v>28</v>
      </c>
      <c r="I711" s="1">
        <f t="shared" si="101"/>
        <v>1</v>
      </c>
      <c r="J711" s="1">
        <f t="shared" si="100"/>
        <v>1</v>
      </c>
    </row>
    <row r="712" spans="1:10">
      <c r="A712" s="1">
        <f t="shared" si="105"/>
        <v>14100805</v>
      </c>
      <c r="B712" s="1">
        <f t="shared" si="106"/>
        <v>14100805</v>
      </c>
      <c r="C712" s="1">
        <f t="shared" si="107"/>
        <v>141008</v>
      </c>
      <c r="D712" s="1">
        <v>5</v>
      </c>
      <c r="E712" s="1">
        <f>_xlfn.XLOOKUP(C712,[1]配置!$B$5:$B$1000,[1]配置!$N$5:$N$1000)</f>
        <v>1</v>
      </c>
      <c r="F712" s="1" t="str">
        <f>_xlfn.XLOOKUP(D712,消耗中转!$D$8:$D$33,消耗中转!$T$8:$T$33)</f>
        <v>[{"ItemId":70001,"Num":50}]</v>
      </c>
      <c r="G712" s="1" t="str" cm="1">
        <f t="array" ref="G712">IF(D712=0,"{}",_xlfn.XLOOKUP(D712,属性中转!$D$20:$D$44,_xlfn.XLOOKUP($E712,属性中转!$AG$18:$AX$18,属性中转!$AG$20:$AX$44)))</f>
        <v>{"HpRate":0.1375,"AtkRate":0.1584,"AtkSpeed":0.078,"Cri":0.0667,"DefBreak":0.0917}</v>
      </c>
      <c r="H712" s="1" t="s">
        <v>28</v>
      </c>
      <c r="I712" s="1">
        <f t="shared" si="101"/>
        <v>2</v>
      </c>
      <c r="J712" s="1">
        <f t="shared" si="100"/>
        <v>2</v>
      </c>
    </row>
    <row r="713" spans="1:10">
      <c r="A713" s="1">
        <f t="shared" si="105"/>
        <v>14100806</v>
      </c>
      <c r="B713" s="1">
        <f t="shared" si="106"/>
        <v>14100806</v>
      </c>
      <c r="C713" s="1">
        <f t="shared" si="107"/>
        <v>141008</v>
      </c>
      <c r="D713" s="1">
        <v>6</v>
      </c>
      <c r="E713" s="1">
        <f>_xlfn.XLOOKUP(C713,[1]配置!$B$5:$B$1000,[1]配置!$N$5:$N$1000)</f>
        <v>1</v>
      </c>
      <c r="F713" s="1" t="str">
        <f>_xlfn.XLOOKUP(D713,消耗中转!$D$8:$D$33,消耗中转!$T$8:$T$33)</f>
        <v>[{"ItemId":70002,"Num":5}]</v>
      </c>
      <c r="G713" s="1" t="str" cm="1">
        <f t="array" ref="G713">IF(D713=0,"{}",_xlfn.XLOOKUP(D713,属性中转!$D$20:$D$44,_xlfn.XLOOKUP($E713,属性中转!$AG$18:$AX$18,属性中转!$AG$20:$AX$44)))</f>
        <v>{"HpRate":0.1562,"AtkRate":0.18,"AtkSpeed":0.09,"Cri":0.077,"DefBreak":0.1058}</v>
      </c>
      <c r="H713" s="1" t="s">
        <v>28</v>
      </c>
      <c r="I713" s="1">
        <f t="shared" si="101"/>
        <v>2</v>
      </c>
      <c r="J713" s="1">
        <f t="shared" si="100"/>
        <v>2</v>
      </c>
    </row>
    <row r="714" spans="1:10">
      <c r="A714" s="1">
        <f t="shared" si="105"/>
        <v>14100807</v>
      </c>
      <c r="B714" s="1">
        <f t="shared" si="106"/>
        <v>14100807</v>
      </c>
      <c r="C714" s="1">
        <f t="shared" si="107"/>
        <v>141008</v>
      </c>
      <c r="D714" s="1">
        <v>7</v>
      </c>
      <c r="E714" s="1">
        <f>_xlfn.XLOOKUP(C714,[1]配置!$B$5:$B$1000,[1]配置!$N$5:$N$1000)</f>
        <v>1</v>
      </c>
      <c r="F714" s="1" t="str">
        <f>_xlfn.XLOOKUP(D714,消耗中转!$D$8:$D$33,消耗中转!$T$8:$T$33)</f>
        <v>[{"ItemId":70002,"Num":10}]</v>
      </c>
      <c r="G714" s="1" t="str" cm="1">
        <f t="array" ref="G714">IF(D714=0,"{}",_xlfn.XLOOKUP(D714,属性中转!$D$20:$D$44,_xlfn.XLOOKUP($E714,属性中转!$AG$18:$AX$18,属性中转!$AG$20:$AX$44)))</f>
        <v>{"HpRate":0.175,"AtkRate":0.2016,"AtkSpeed":0.102,"Cri":0.0873,"DefBreak":0.1199}</v>
      </c>
      <c r="H714" s="1" t="s">
        <v>28</v>
      </c>
      <c r="I714" s="1">
        <f t="shared" si="101"/>
        <v>2</v>
      </c>
      <c r="J714" s="1">
        <f t="shared" si="100"/>
        <v>2</v>
      </c>
    </row>
    <row r="715" spans="1:10">
      <c r="A715" s="1">
        <f t="shared" si="105"/>
        <v>14100808</v>
      </c>
      <c r="B715" s="1">
        <f t="shared" si="106"/>
        <v>14100808</v>
      </c>
      <c r="C715" s="1">
        <f t="shared" si="107"/>
        <v>141008</v>
      </c>
      <c r="D715" s="1">
        <v>8</v>
      </c>
      <c r="E715" s="1">
        <f>_xlfn.XLOOKUP(C715,[1]配置!$B$5:$B$1000,[1]配置!$N$5:$N$1000)</f>
        <v>1</v>
      </c>
      <c r="F715" s="1" t="str">
        <f>_xlfn.XLOOKUP(D715,消耗中转!$D$8:$D$33,消耗中转!$T$8:$T$33)</f>
        <v>[{"ItemId":70002,"Num":15}]</v>
      </c>
      <c r="G715" s="1" t="str" cm="1">
        <f t="array" ref="G715">IF(D715=0,"{}",_xlfn.XLOOKUP(D715,属性中转!$D$20:$D$44,_xlfn.XLOOKUP($E715,属性中转!$AG$18:$AX$18,属性中转!$AG$20:$AX$44)))</f>
        <v>{"HpRate":0.1937,"AtkRate":0.2232,"AtkSpeed":0.114,"Cri":0.0975,"DefBreak":0.134}</v>
      </c>
      <c r="H715" s="1" t="s">
        <v>28</v>
      </c>
      <c r="I715" s="1">
        <f t="shared" si="101"/>
        <v>2</v>
      </c>
      <c r="J715" s="1">
        <f t="shared" si="100"/>
        <v>2</v>
      </c>
    </row>
    <row r="716" spans="1:10">
      <c r="A716" s="1">
        <f t="shared" si="105"/>
        <v>14100809</v>
      </c>
      <c r="B716" s="1">
        <f t="shared" si="106"/>
        <v>14100809</v>
      </c>
      <c r="C716" s="1">
        <f t="shared" si="107"/>
        <v>141008</v>
      </c>
      <c r="D716" s="1">
        <v>9</v>
      </c>
      <c r="E716" s="1">
        <f>_xlfn.XLOOKUP(C716,[1]配置!$B$5:$B$1000,[1]配置!$N$5:$N$1000)</f>
        <v>1</v>
      </c>
      <c r="F716" s="1" t="str">
        <f>_xlfn.XLOOKUP(D716,消耗中转!$D$8:$D$33,消耗中转!$T$8:$T$33)</f>
        <v>[{"ItemId":70002,"Num":20}]</v>
      </c>
      <c r="G716" s="1" t="str" cm="1">
        <f t="array" ref="G716">IF(D716=0,"{}",_xlfn.XLOOKUP(D716,属性中转!$D$20:$D$44,_xlfn.XLOOKUP($E716,属性中转!$AG$18:$AX$18,属性中转!$AG$20:$AX$44)))</f>
        <v>{"HpRate":0.2125,"AtkRate":0.2448,"AtkSpeed":0.114,"Cri":0.0975,"DefBreak":0.134}</v>
      </c>
      <c r="H716" s="1" t="s">
        <v>28</v>
      </c>
      <c r="I716" s="1">
        <f t="shared" si="101"/>
        <v>2</v>
      </c>
      <c r="J716" s="1">
        <f t="shared" si="100"/>
        <v>2</v>
      </c>
    </row>
    <row r="717" spans="1:10">
      <c r="A717" s="1">
        <f t="shared" si="105"/>
        <v>14100810</v>
      </c>
      <c r="B717" s="1">
        <f t="shared" si="106"/>
        <v>14100810</v>
      </c>
      <c r="C717" s="1">
        <f t="shared" si="107"/>
        <v>141008</v>
      </c>
      <c r="D717" s="1">
        <v>10</v>
      </c>
      <c r="E717" s="1">
        <f>_xlfn.XLOOKUP(C717,[1]配置!$B$5:$B$1000,[1]配置!$N$5:$N$1000)</f>
        <v>1</v>
      </c>
      <c r="F717" s="1" t="str">
        <f>_xlfn.XLOOKUP(D717,消耗中转!$D$8:$D$33,消耗中转!$T$8:$T$33)</f>
        <v>[{"ItemId":70002,"Num":25}]</v>
      </c>
      <c r="G717" s="1" t="str" cm="1">
        <f t="array" ref="G717">IF(D717=0,"{}",_xlfn.XLOOKUP(D717,属性中转!$D$20:$D$44,_xlfn.XLOOKUP($E717,属性中转!$AG$18:$AX$18,属性中转!$AG$20:$AX$44)))</f>
        <v>{"HpRate":0.2312,"AtkRate":0.2664,"AtkSpeed":0.114,"Cri":0.0975,"DefBreak":0.134}</v>
      </c>
      <c r="H717" s="1" t="s">
        <v>28</v>
      </c>
      <c r="I717" s="1">
        <f t="shared" si="101"/>
        <v>3</v>
      </c>
      <c r="J717" s="1">
        <f t="shared" si="100"/>
        <v>3</v>
      </c>
    </row>
    <row r="718" spans="1:10">
      <c r="A718" s="1">
        <f t="shared" si="105"/>
        <v>14100811</v>
      </c>
      <c r="B718" s="1">
        <f t="shared" si="106"/>
        <v>14100811</v>
      </c>
      <c r="C718" s="1">
        <f t="shared" si="107"/>
        <v>141008</v>
      </c>
      <c r="D718" s="1">
        <v>11</v>
      </c>
      <c r="E718" s="1">
        <f>_xlfn.XLOOKUP(C718,[1]配置!$B$5:$B$1000,[1]配置!$N$5:$N$1000)</f>
        <v>1</v>
      </c>
      <c r="F718" s="1" t="str">
        <f>_xlfn.XLOOKUP(D718,消耗中转!$D$8:$D$33,消耗中转!$T$8:$T$33)</f>
        <v>[{"ItemId":70002,"Num":30}]</v>
      </c>
      <c r="G718" s="1" t="str" cm="1">
        <f t="array" ref="G718">IF(D718=0,"{}",_xlfn.XLOOKUP(D718,属性中转!$D$20:$D$44,_xlfn.XLOOKUP($E718,属性中转!$AG$18:$AX$18,属性中转!$AG$20:$AX$44)))</f>
        <v>{"HpRate":0.25,"AtkRate":0.288,"AtkSpeed":0.114,"Cri":0.0975,"DefBreak":0.134}</v>
      </c>
      <c r="H718" s="1" t="s">
        <v>28</v>
      </c>
      <c r="I718" s="1">
        <f t="shared" si="101"/>
        <v>3</v>
      </c>
      <c r="J718" s="1">
        <f t="shared" si="100"/>
        <v>3</v>
      </c>
    </row>
    <row r="719" spans="1:10">
      <c r="A719" s="1">
        <f t="shared" si="105"/>
        <v>14100812</v>
      </c>
      <c r="B719" s="1">
        <f t="shared" si="106"/>
        <v>14100812</v>
      </c>
      <c r="C719" s="1">
        <f t="shared" si="107"/>
        <v>141008</v>
      </c>
      <c r="D719" s="1">
        <v>12</v>
      </c>
      <c r="E719" s="1">
        <f>_xlfn.XLOOKUP(C719,[1]配置!$B$5:$B$1000,[1]配置!$N$5:$N$1000)</f>
        <v>1</v>
      </c>
      <c r="F719" s="1" t="str">
        <f>_xlfn.XLOOKUP(D719,消耗中转!$D$8:$D$33,消耗中转!$T$8:$T$33)</f>
        <v>[{"ItemId":70002,"Num":35}]</v>
      </c>
      <c r="G719" s="1" t="str" cm="1">
        <f t="array" ref="G719">IF(D719=0,"{}",_xlfn.XLOOKUP(D719,属性中转!$D$20:$D$44,_xlfn.XLOOKUP($E719,属性中转!$AG$18:$AX$18,属性中转!$AG$20:$AX$44)))</f>
        <v>{"HpRate":0.2687,"AtkRate":0.3096,"AtkSpeed":0.114,"Cri":0.0975,"DefBreak":0.134}</v>
      </c>
      <c r="H719" s="1" t="s">
        <v>28</v>
      </c>
      <c r="I719" s="1">
        <f t="shared" si="101"/>
        <v>3</v>
      </c>
      <c r="J719" s="1">
        <f t="shared" si="100"/>
        <v>3</v>
      </c>
    </row>
    <row r="720" spans="1:10">
      <c r="A720" s="1">
        <f t="shared" si="105"/>
        <v>14100813</v>
      </c>
      <c r="B720" s="1">
        <f t="shared" si="106"/>
        <v>14100813</v>
      </c>
      <c r="C720" s="1">
        <f t="shared" si="107"/>
        <v>141008</v>
      </c>
      <c r="D720" s="1">
        <v>13</v>
      </c>
      <c r="E720" s="1">
        <f>_xlfn.XLOOKUP(C720,[1]配置!$B$5:$B$1000,[1]配置!$N$5:$N$1000)</f>
        <v>1</v>
      </c>
      <c r="F720" s="1" t="str">
        <f>_xlfn.XLOOKUP(D720,消耗中转!$D$8:$D$33,消耗中转!$T$8:$T$33)</f>
        <v>[{"ItemId":70002,"Num":40}]</v>
      </c>
      <c r="G720" s="1" t="str" cm="1">
        <f t="array" ref="G720">IF(D720=0,"{}",_xlfn.XLOOKUP(D720,属性中转!$D$20:$D$44,_xlfn.XLOOKUP($E720,属性中转!$AG$18:$AX$18,属性中转!$AG$20:$AX$44)))</f>
        <v>{"HpRate":0.2875,"AtkRate":0.3312,"AtkSpeed":0.114,"Cri":0.0975,"DefBreak":0.134}</v>
      </c>
      <c r="H720" s="1" t="s">
        <v>28</v>
      </c>
      <c r="I720" s="1">
        <f t="shared" si="101"/>
        <v>3</v>
      </c>
      <c r="J720" s="1">
        <f t="shared" si="100"/>
        <v>3</v>
      </c>
    </row>
    <row r="721" spans="1:10">
      <c r="A721" s="1">
        <f t="shared" si="105"/>
        <v>14100814</v>
      </c>
      <c r="B721" s="1">
        <f t="shared" si="106"/>
        <v>14100814</v>
      </c>
      <c r="C721" s="1">
        <f t="shared" si="107"/>
        <v>141008</v>
      </c>
      <c r="D721" s="1">
        <v>14</v>
      </c>
      <c r="E721" s="1">
        <f>_xlfn.XLOOKUP(C721,[1]配置!$B$5:$B$1000,[1]配置!$N$5:$N$1000)</f>
        <v>1</v>
      </c>
      <c r="F721" s="1" t="str">
        <f>_xlfn.XLOOKUP(D721,消耗中转!$D$8:$D$33,消耗中转!$T$8:$T$33)</f>
        <v>[{"ItemId":70002,"Num":45}]</v>
      </c>
      <c r="G721" s="1" t="str" cm="1">
        <f t="array" ref="G721">IF(D721=0,"{}",_xlfn.XLOOKUP(D721,属性中转!$D$20:$D$44,_xlfn.XLOOKUP($E721,属性中转!$AG$18:$AX$18,属性中转!$AG$20:$AX$44)))</f>
        <v>{"HpRate":0.3062,"AtkRate":0.3528,"AtkSpeed":0.114,"Cri":0.0975,"DefBreak":0.134}</v>
      </c>
      <c r="H721" s="1" t="s">
        <v>28</v>
      </c>
      <c r="I721" s="1">
        <f t="shared" si="101"/>
        <v>3</v>
      </c>
      <c r="J721" s="1">
        <f t="shared" si="100"/>
        <v>3</v>
      </c>
    </row>
    <row r="722" spans="1:10">
      <c r="A722" s="1">
        <f t="shared" si="105"/>
        <v>14100815</v>
      </c>
      <c r="B722" s="1">
        <f t="shared" si="106"/>
        <v>14100815</v>
      </c>
      <c r="C722" s="1">
        <f t="shared" si="107"/>
        <v>141008</v>
      </c>
      <c r="D722" s="1">
        <v>15</v>
      </c>
      <c r="E722" s="1">
        <f>_xlfn.XLOOKUP(C722,[1]配置!$B$5:$B$1000,[1]配置!$N$5:$N$1000)</f>
        <v>1</v>
      </c>
      <c r="F722" s="1" t="str">
        <f>_xlfn.XLOOKUP(D722,消耗中转!$D$8:$D$33,消耗中转!$T$8:$T$33)</f>
        <v>[{"ItemId":70002,"Num":50}]</v>
      </c>
      <c r="G722" s="1" t="str" cm="1">
        <f t="array" ref="G722">IF(D722=0,"{}",_xlfn.XLOOKUP(D722,属性中转!$D$20:$D$44,_xlfn.XLOOKUP($E722,属性中转!$AG$18:$AX$18,属性中转!$AG$20:$AX$44)))</f>
        <v>{"HpRate":0.325,"AtkRate":0.3744,"AtkSpeed":0.114,"Cri":0.0975,"DefBreak":0.134}</v>
      </c>
      <c r="H722" s="1" t="s">
        <v>28</v>
      </c>
      <c r="I722" s="1">
        <f t="shared" si="101"/>
        <v>4</v>
      </c>
      <c r="J722" s="1">
        <f t="shared" si="100"/>
        <v>4</v>
      </c>
    </row>
    <row r="723" spans="1:10">
      <c r="A723" s="1">
        <f t="shared" si="105"/>
        <v>14100816</v>
      </c>
      <c r="B723" s="1">
        <f t="shared" si="106"/>
        <v>14100816</v>
      </c>
      <c r="C723" s="1">
        <f t="shared" si="107"/>
        <v>141008</v>
      </c>
      <c r="D723" s="1">
        <v>16</v>
      </c>
      <c r="E723" s="1">
        <f>_xlfn.XLOOKUP(C723,[1]配置!$B$5:$B$1000,[1]配置!$N$5:$N$1000)</f>
        <v>1</v>
      </c>
      <c r="F723" s="1" t="str">
        <f>_xlfn.XLOOKUP(D723,消耗中转!$D$8:$D$33,消耗中转!$T$8:$T$33)</f>
        <v>[{"ItemId":70003,"Num":25}]</v>
      </c>
      <c r="G723" s="1" t="str" cm="1">
        <f t="array" ref="G723">IF(D723=0,"{}",_xlfn.XLOOKUP(D723,属性中转!$D$20:$D$44,_xlfn.XLOOKUP($E723,属性中转!$AG$18:$AX$18,属性中转!$AG$20:$AX$44)))</f>
        <v>{"HpRate":0.3437,"AtkRate":0.396,"AtkSpeed":0.126,"Cri":0.1078,"DefBreak":0.1481}</v>
      </c>
      <c r="H723" s="1" t="s">
        <v>28</v>
      </c>
      <c r="I723" s="1">
        <f t="shared" si="101"/>
        <v>4</v>
      </c>
      <c r="J723" s="1">
        <f t="shared" si="100"/>
        <v>4</v>
      </c>
    </row>
    <row r="724" spans="1:10">
      <c r="A724" s="1">
        <f t="shared" si="105"/>
        <v>14100817</v>
      </c>
      <c r="B724" s="1">
        <f t="shared" si="106"/>
        <v>14100817</v>
      </c>
      <c r="C724" s="1">
        <f t="shared" si="107"/>
        <v>141008</v>
      </c>
      <c r="D724" s="1">
        <v>17</v>
      </c>
      <c r="E724" s="1">
        <f>_xlfn.XLOOKUP(C724,[1]配置!$B$5:$B$1000,[1]配置!$N$5:$N$1000)</f>
        <v>1</v>
      </c>
      <c r="F724" s="1" t="str">
        <f>_xlfn.XLOOKUP(D724,消耗中转!$D$8:$D$33,消耗中转!$T$8:$T$33)</f>
        <v>[{"ItemId":70003,"Num":25}]</v>
      </c>
      <c r="G724" s="1" t="str" cm="1">
        <f t="array" ref="G724">IF(D724=0,"{}",_xlfn.XLOOKUP(D724,属性中转!$D$20:$D$44,_xlfn.XLOOKUP($E724,属性中转!$AG$18:$AX$18,属性中转!$AG$20:$AX$44)))</f>
        <v>{"HpRate":0.3625,"AtkRate":0.4176,"AtkSpeed":0.138,"Cri":0.1181,"DefBreak":0.1622}</v>
      </c>
      <c r="H724" s="1" t="s">
        <v>28</v>
      </c>
      <c r="I724" s="1">
        <f t="shared" si="101"/>
        <v>4</v>
      </c>
      <c r="J724" s="1">
        <f t="shared" si="100"/>
        <v>4</v>
      </c>
    </row>
    <row r="725" spans="1:10">
      <c r="A725" s="1">
        <f t="shared" si="105"/>
        <v>14100818</v>
      </c>
      <c r="B725" s="1">
        <f t="shared" si="106"/>
        <v>14100818</v>
      </c>
      <c r="C725" s="1">
        <f t="shared" si="107"/>
        <v>141008</v>
      </c>
      <c r="D725" s="1">
        <v>18</v>
      </c>
      <c r="E725" s="1">
        <f>_xlfn.XLOOKUP(C725,[1]配置!$B$5:$B$1000,[1]配置!$N$5:$N$1000)</f>
        <v>1</v>
      </c>
      <c r="F725" s="1" t="str">
        <f>_xlfn.XLOOKUP(D725,消耗中转!$D$8:$D$33,消耗中转!$T$8:$T$33)</f>
        <v>[{"ItemId":70003,"Num":25}]</v>
      </c>
      <c r="G725" s="1" t="str" cm="1">
        <f t="array" ref="G725">IF(D725=0,"{}",_xlfn.XLOOKUP(D725,属性中转!$D$20:$D$44,_xlfn.XLOOKUP($E725,属性中转!$AG$18:$AX$18,属性中转!$AG$20:$AX$44)))</f>
        <v>{"HpRate":0.3812,"AtkRate":0.4392,"AtkSpeed":0.15,"Cri":0.1284,"DefBreak":0.1764}</v>
      </c>
      <c r="H725" s="1" t="s">
        <v>28</v>
      </c>
      <c r="I725" s="1">
        <f t="shared" si="101"/>
        <v>4</v>
      </c>
      <c r="J725" s="1">
        <f t="shared" si="100"/>
        <v>4</v>
      </c>
    </row>
    <row r="726" spans="1:10">
      <c r="A726" s="1">
        <f t="shared" si="105"/>
        <v>14100819</v>
      </c>
      <c r="B726" s="1">
        <f t="shared" si="106"/>
        <v>14100819</v>
      </c>
      <c r="C726" s="1">
        <f t="shared" si="107"/>
        <v>141008</v>
      </c>
      <c r="D726" s="1">
        <v>19</v>
      </c>
      <c r="E726" s="1">
        <f>_xlfn.XLOOKUP(C726,[1]配置!$B$5:$B$1000,[1]配置!$N$5:$N$1000)</f>
        <v>1</v>
      </c>
      <c r="F726" s="1" t="str">
        <f>_xlfn.XLOOKUP(D726,消耗中转!$D$8:$D$33,消耗中转!$T$8:$T$33)</f>
        <v>[{"ItemId":70003,"Num":25}]</v>
      </c>
      <c r="G726" s="1" t="str" cm="1">
        <f t="array" ref="G726">IF(D726=0,"{}",_xlfn.XLOOKUP(D726,属性中转!$D$20:$D$44,_xlfn.XLOOKUP($E726,属性中转!$AG$18:$AX$18,属性中转!$AG$20:$AX$44)))</f>
        <v>{"HpRate":0.4,"AtkRate":0.4608,"AtkSpeed":0.162,"Cri":0.1386,"DefBreak":0.1905}</v>
      </c>
      <c r="H726" s="1" t="s">
        <v>28</v>
      </c>
      <c r="I726" s="1">
        <f t="shared" si="101"/>
        <v>4</v>
      </c>
      <c r="J726" s="1">
        <f t="shared" si="100"/>
        <v>4</v>
      </c>
    </row>
    <row r="727" spans="1:10">
      <c r="A727" s="1">
        <f t="shared" si="105"/>
        <v>14100820</v>
      </c>
      <c r="B727" s="1">
        <f t="shared" si="106"/>
        <v>14100820</v>
      </c>
      <c r="C727" s="1">
        <f t="shared" si="107"/>
        <v>141008</v>
      </c>
      <c r="D727" s="1">
        <v>20</v>
      </c>
      <c r="E727" s="1">
        <f>_xlfn.XLOOKUP(C727,[1]配置!$B$5:$B$1000,[1]配置!$N$5:$N$1000)</f>
        <v>1</v>
      </c>
      <c r="F727" s="1" t="str">
        <f>_xlfn.XLOOKUP(D727,消耗中转!$D$8:$D$33,消耗中转!$T$8:$T$33)</f>
        <v>[{"ItemId":70003,"Num":25}]</v>
      </c>
      <c r="G727" s="1" t="str" cm="1">
        <f t="array" ref="G727">IF(D727=0,"{}",_xlfn.XLOOKUP(D727,属性中转!$D$20:$D$44,_xlfn.XLOOKUP($E727,属性中转!$AG$18:$AX$18,属性中转!$AG$20:$AX$44)))</f>
        <v>{"HpRate":0.4187,"AtkRate":0.4824,"AtkSpeed":0.174,"Cri":0.1489,"DefBreak":0.2046}</v>
      </c>
      <c r="H727" s="1" t="s">
        <v>28</v>
      </c>
      <c r="I727" s="1">
        <f t="shared" si="101"/>
        <v>4</v>
      </c>
      <c r="J727" s="1">
        <f t="shared" si="100"/>
        <v>4</v>
      </c>
    </row>
    <row r="728" spans="1:10">
      <c r="A728" s="1">
        <f t="shared" si="105"/>
        <v>14100821</v>
      </c>
      <c r="B728" s="1">
        <f t="shared" si="106"/>
        <v>14100821</v>
      </c>
      <c r="C728" s="1">
        <f t="shared" si="107"/>
        <v>141008</v>
      </c>
      <c r="D728" s="1">
        <v>21</v>
      </c>
      <c r="E728" s="1">
        <f>_xlfn.XLOOKUP(C728,[1]配置!$B$5:$B$1000,[1]配置!$N$5:$N$1000)</f>
        <v>1</v>
      </c>
      <c r="F728" s="1" t="str">
        <f>_xlfn.XLOOKUP(D728,消耗中转!$D$8:$D$33,消耗中转!$T$8:$T$33)</f>
        <v>[{"ItemId":70003,"Num":50}]</v>
      </c>
      <c r="G728" s="1" t="str" cm="1">
        <f t="array" ref="G728">IF(D728=0,"{}",_xlfn.XLOOKUP(D728,属性中转!$D$20:$D$44,_xlfn.XLOOKUP($E728,属性中转!$AG$18:$AX$18,属性中转!$AG$20:$AX$44)))</f>
        <v>{"HpRate":0.4375,"AtkRate":0.504,"AtkSpeed":0.186,"Cri":0.1592,"DefBreak":0.2187}</v>
      </c>
      <c r="H728" s="1" t="s">
        <v>28</v>
      </c>
      <c r="I728" s="1">
        <f t="shared" si="101"/>
        <v>4</v>
      </c>
      <c r="J728" s="1">
        <f t="shared" si="100"/>
        <v>4</v>
      </c>
    </row>
    <row r="729" spans="1:10">
      <c r="A729" s="1">
        <f t="shared" si="105"/>
        <v>14100822</v>
      </c>
      <c r="B729" s="1">
        <f t="shared" si="106"/>
        <v>14100822</v>
      </c>
      <c r="C729" s="1">
        <f t="shared" si="107"/>
        <v>141008</v>
      </c>
      <c r="D729" s="1">
        <v>22</v>
      </c>
      <c r="E729" s="1">
        <f>_xlfn.XLOOKUP(C729,[1]配置!$B$5:$B$1000,[1]配置!$N$5:$N$1000)</f>
        <v>1</v>
      </c>
      <c r="F729" s="1" t="str">
        <f>_xlfn.XLOOKUP(D729,消耗中转!$D$8:$D$33,消耗中转!$T$8:$T$33)</f>
        <v>[{"ItemId":70003,"Num":75}]</v>
      </c>
      <c r="G729" s="1" t="str" cm="1">
        <f t="array" ref="G729">IF(D729=0,"{}",_xlfn.XLOOKUP(D729,属性中转!$D$20:$D$44,_xlfn.XLOOKUP($E729,属性中转!$AG$18:$AX$18,属性中转!$AG$20:$AX$44)))</f>
        <v>{"HpRate":0.4562,"AtkRate":0.5256,"AtkSpeed":0.198,"Cri":0.1694,"DefBreak":0.2328}</v>
      </c>
      <c r="H729" s="1" t="s">
        <v>28</v>
      </c>
      <c r="I729" s="1">
        <f t="shared" si="101"/>
        <v>4</v>
      </c>
      <c r="J729" s="1">
        <f t="shared" si="100"/>
        <v>4</v>
      </c>
    </row>
    <row r="730" spans="1:10">
      <c r="A730" s="1">
        <f t="shared" si="105"/>
        <v>14100823</v>
      </c>
      <c r="B730" s="1">
        <f t="shared" si="106"/>
        <v>14100823</v>
      </c>
      <c r="C730" s="1">
        <f t="shared" si="107"/>
        <v>141008</v>
      </c>
      <c r="D730" s="1">
        <v>23</v>
      </c>
      <c r="E730" s="1">
        <f>_xlfn.XLOOKUP(C730,[1]配置!$B$5:$B$1000,[1]配置!$N$5:$N$1000)</f>
        <v>1</v>
      </c>
      <c r="F730" s="1" t="str">
        <f>_xlfn.XLOOKUP(D730,消耗中转!$D$8:$D$33,消耗中转!$T$8:$T$33)</f>
        <v>[{"ItemId":70003,"Num":100}]</v>
      </c>
      <c r="G730" s="1" t="str" cm="1">
        <f t="array" ref="G730">IF(D730=0,"{}",_xlfn.XLOOKUP(D730,属性中转!$D$20:$D$44,_xlfn.XLOOKUP($E730,属性中转!$AG$18:$AX$18,属性中转!$AG$20:$AX$44)))</f>
        <v>{"HpRate":0.475,"AtkRate":0.5472,"AtkSpeed":0.21,"Cri":0.1797,"DefBreak":0.2469}</v>
      </c>
      <c r="H730" s="1" t="s">
        <v>28</v>
      </c>
      <c r="I730" s="1">
        <f t="shared" si="101"/>
        <v>4</v>
      </c>
      <c r="J730" s="1">
        <f t="shared" si="100"/>
        <v>4</v>
      </c>
    </row>
    <row r="731" spans="1:10">
      <c r="A731" s="1">
        <f t="shared" si="105"/>
        <v>14100824</v>
      </c>
      <c r="B731" s="1">
        <f t="shared" si="106"/>
        <v>14100824</v>
      </c>
      <c r="C731" s="1">
        <f t="shared" si="107"/>
        <v>141008</v>
      </c>
      <c r="D731" s="1">
        <v>24</v>
      </c>
      <c r="E731" s="1">
        <f>_xlfn.XLOOKUP(C731,[1]配置!$B$5:$B$1000,[1]配置!$N$5:$N$1000)</f>
        <v>1</v>
      </c>
      <c r="F731" s="1" t="str">
        <f>_xlfn.XLOOKUP(D731,消耗中转!$D$8:$D$33,消耗中转!$T$8:$T$33)</f>
        <v>[{"ItemId":70003,"Num":125}]</v>
      </c>
      <c r="G731" s="1" t="str" cm="1">
        <f t="array" ref="G731">IF(D731=0,"{}",_xlfn.XLOOKUP(D731,属性中转!$D$20:$D$44,_xlfn.XLOOKUP($E731,属性中转!$AG$18:$AX$18,属性中转!$AG$20:$AX$44)))</f>
        <v>{"HpRate":0.4937,"AtkRate":0.5688,"AtkSpeed":0.222,"Cri":0.19,"DefBreak":0.261}</v>
      </c>
      <c r="H731" s="1" t="s">
        <v>28</v>
      </c>
      <c r="I731" s="1">
        <f t="shared" si="101"/>
        <v>4</v>
      </c>
      <c r="J731" s="1">
        <f t="shared" si="100"/>
        <v>4</v>
      </c>
    </row>
    <row r="732" spans="1:10">
      <c r="A732" s="1">
        <f t="shared" si="105"/>
        <v>14100825</v>
      </c>
      <c r="B732" s="1">
        <f t="shared" si="106"/>
        <v>14100825</v>
      </c>
      <c r="C732" s="1">
        <f t="shared" si="107"/>
        <v>141008</v>
      </c>
      <c r="D732" s="1">
        <v>25</v>
      </c>
      <c r="E732" s="1">
        <f>_xlfn.XLOOKUP(C732,[1]配置!$B$5:$B$1000,[1]配置!$N$5:$N$1000)</f>
        <v>1</v>
      </c>
      <c r="F732" s="1" t="str">
        <f>_xlfn.XLOOKUP(D732,消耗中转!$D$8:$D$33,消耗中转!$T$8:$T$33)</f>
        <v>[{"ItemId":70003,"Num":150}]</v>
      </c>
      <c r="G732" s="1" t="str" cm="1">
        <f t="array" ref="G732">IF(D732=0,"{}",_xlfn.XLOOKUP(D732,属性中转!$D$20:$D$44,_xlfn.XLOOKUP($E732,属性中转!$AG$18:$AX$18,属性中转!$AG$20:$AX$44)))</f>
        <v>{"HpRate":0.5125,"AtkRate":0.5904,"AtkSpeed":0.234,"Cri":0.2003,"DefBreak":0.2751}</v>
      </c>
      <c r="H732" s="1" t="s">
        <v>28</v>
      </c>
      <c r="I732" s="1">
        <f t="shared" si="101"/>
        <v>4</v>
      </c>
      <c r="J732" s="1">
        <f t="shared" si="100"/>
        <v>4</v>
      </c>
    </row>
    <row r="733" spans="1:10">
      <c r="A733" s="1">
        <f t="shared" si="105"/>
        <v>14100900</v>
      </c>
      <c r="B733" s="1">
        <f t="shared" si="106"/>
        <v>14100900</v>
      </c>
      <c r="C733" s="1">
        <f>C707+1</f>
        <v>141009</v>
      </c>
      <c r="D733" s="1">
        <v>0</v>
      </c>
      <c r="E733" s="1">
        <f>_xlfn.XLOOKUP(C733,[1]配置!$B$5:$B$1000,[1]配置!$N$5:$N$1000)</f>
        <v>1</v>
      </c>
      <c r="F733" s="1" t="str">
        <f>_xlfn.XLOOKUP(D733,消耗中转!$D$8:$D$33,消耗中转!$T$8:$T$33)</f>
        <v>[]</v>
      </c>
      <c r="G733" s="1" t="str" cm="1">
        <f t="array" ref="G733">IF(D733=0,"{}",_xlfn.XLOOKUP(D733,属性中转!$D$20:$D$44,_xlfn.XLOOKUP($E733,属性中转!$AG$18:$AX$18,属性中转!$AG$20:$AX$44)))</f>
        <v>{}</v>
      </c>
      <c r="H733" s="1" t="s">
        <v>28</v>
      </c>
      <c r="I733" s="1">
        <f t="shared" si="101"/>
        <v>0</v>
      </c>
      <c r="J733" s="1">
        <f t="shared" si="100"/>
        <v>0</v>
      </c>
    </row>
    <row r="734" spans="1:10">
      <c r="A734" s="1">
        <f t="shared" ref="A734:A759" si="108">B734</f>
        <v>14100901</v>
      </c>
      <c r="B734" s="1">
        <f t="shared" ref="B734:B759" si="109">C734*100+D734</f>
        <v>14100901</v>
      </c>
      <c r="C734" s="1">
        <f>C733</f>
        <v>141009</v>
      </c>
      <c r="D734" s="1">
        <v>1</v>
      </c>
      <c r="E734" s="1">
        <f>_xlfn.XLOOKUP(C734,[1]配置!$B$5:$B$1000,[1]配置!$N$5:$N$1000)</f>
        <v>1</v>
      </c>
      <c r="F734" s="1" t="str">
        <f>_xlfn.XLOOKUP(D734,消耗中转!$D$8:$D$33,消耗中转!$T$8:$T$33)</f>
        <v>[{"ItemId":70001,"Num":10}]</v>
      </c>
      <c r="G734" s="1" t="str" cm="1">
        <f t="array" ref="G734">IF(D734=0,"{}",_xlfn.XLOOKUP(D734,属性中转!$D$20:$D$44,_xlfn.XLOOKUP($E734,属性中转!$AG$18:$AX$18,属性中转!$AG$20:$AX$44)))</f>
        <v>{"HpRate":0.0625,"AtkRate":0.072,"AtkSpeed":0.03,"Cri":0.0256,"DefBreak":0.0352}</v>
      </c>
      <c r="H734" s="1" t="s">
        <v>28</v>
      </c>
      <c r="I734" s="1">
        <f t="shared" si="101"/>
        <v>1</v>
      </c>
      <c r="J734" s="1">
        <f t="shared" si="100"/>
        <v>1</v>
      </c>
    </row>
    <row r="735" spans="1:10">
      <c r="A735" s="1">
        <f t="shared" si="108"/>
        <v>14100902</v>
      </c>
      <c r="B735" s="1">
        <f t="shared" si="109"/>
        <v>14100902</v>
      </c>
      <c r="C735" s="1">
        <f t="shared" ref="C735:C758" si="110">C734</f>
        <v>141009</v>
      </c>
      <c r="D735" s="1">
        <v>2</v>
      </c>
      <c r="E735" s="1">
        <f>_xlfn.XLOOKUP(C735,[1]配置!$B$5:$B$1000,[1]配置!$N$5:$N$1000)</f>
        <v>1</v>
      </c>
      <c r="F735" s="1" t="str">
        <f>_xlfn.XLOOKUP(D735,消耗中转!$D$8:$D$33,消耗中转!$T$8:$T$33)</f>
        <v>[{"ItemId":70001,"Num":20}]</v>
      </c>
      <c r="G735" s="1" t="str" cm="1">
        <f t="array" ref="G735">IF(D735=0,"{}",_xlfn.XLOOKUP(D735,属性中转!$D$20:$D$44,_xlfn.XLOOKUP($E735,属性中转!$AG$18:$AX$18,属性中转!$AG$20:$AX$44)))</f>
        <v>{"HpRate":0.0812,"AtkRate":0.0936,"AtkSpeed":0.042,"Cri":0.0359,"DefBreak":0.0493}</v>
      </c>
      <c r="H735" s="1" t="s">
        <v>28</v>
      </c>
      <c r="I735" s="1">
        <f t="shared" si="101"/>
        <v>1</v>
      </c>
      <c r="J735" s="1">
        <f t="shared" ref="J735:J798" si="111">J709</f>
        <v>1</v>
      </c>
    </row>
    <row r="736" spans="1:10">
      <c r="A736" s="1">
        <f t="shared" si="108"/>
        <v>14100903</v>
      </c>
      <c r="B736" s="1">
        <f t="shared" si="109"/>
        <v>14100903</v>
      </c>
      <c r="C736" s="1">
        <f t="shared" si="110"/>
        <v>141009</v>
      </c>
      <c r="D736" s="1">
        <v>3</v>
      </c>
      <c r="E736" s="1">
        <f>_xlfn.XLOOKUP(C736,[1]配置!$B$5:$B$1000,[1]配置!$N$5:$N$1000)</f>
        <v>1</v>
      </c>
      <c r="F736" s="1" t="str">
        <f>_xlfn.XLOOKUP(D736,消耗中转!$D$8:$D$33,消耗中转!$T$8:$T$33)</f>
        <v>[{"ItemId":70001,"Num":30}]</v>
      </c>
      <c r="G736" s="1" t="str" cm="1">
        <f t="array" ref="G736">IF(D736=0,"{}",_xlfn.XLOOKUP(D736,属性中转!$D$20:$D$44,_xlfn.XLOOKUP($E736,属性中转!$AG$18:$AX$18,属性中转!$AG$20:$AX$44)))</f>
        <v>{"HpRate":0.1,"AtkRate":0.1152,"AtkSpeed":0.054,"Cri":0.0462,"DefBreak":0.0635}</v>
      </c>
      <c r="H736" s="1" t="s">
        <v>28</v>
      </c>
      <c r="I736" s="1">
        <f t="shared" ref="I736:I799" si="112">I710</f>
        <v>1</v>
      </c>
      <c r="J736" s="1">
        <f t="shared" si="111"/>
        <v>1</v>
      </c>
    </row>
    <row r="737" spans="1:10">
      <c r="A737" s="1">
        <f t="shared" si="108"/>
        <v>14100904</v>
      </c>
      <c r="B737" s="1">
        <f t="shared" si="109"/>
        <v>14100904</v>
      </c>
      <c r="C737" s="1">
        <f t="shared" si="110"/>
        <v>141009</v>
      </c>
      <c r="D737" s="1">
        <v>4</v>
      </c>
      <c r="E737" s="1">
        <f>_xlfn.XLOOKUP(C737,[1]配置!$B$5:$B$1000,[1]配置!$N$5:$N$1000)</f>
        <v>1</v>
      </c>
      <c r="F737" s="1" t="str">
        <f>_xlfn.XLOOKUP(D737,消耗中转!$D$8:$D$33,消耗中转!$T$8:$T$33)</f>
        <v>[{"ItemId":70001,"Num":40}]</v>
      </c>
      <c r="G737" s="1" t="str" cm="1">
        <f t="array" ref="G737">IF(D737=0,"{}",_xlfn.XLOOKUP(D737,属性中转!$D$20:$D$44,_xlfn.XLOOKUP($E737,属性中转!$AG$18:$AX$18,属性中转!$AG$20:$AX$44)))</f>
        <v>{"HpRate":0.1187,"AtkRate":0.1368,"AtkSpeed":0.066,"Cri":0.0564,"DefBreak":0.0776}</v>
      </c>
      <c r="H737" s="1" t="s">
        <v>28</v>
      </c>
      <c r="I737" s="1">
        <f t="shared" si="112"/>
        <v>1</v>
      </c>
      <c r="J737" s="1">
        <f t="shared" si="111"/>
        <v>1</v>
      </c>
    </row>
    <row r="738" spans="1:10">
      <c r="A738" s="1">
        <f t="shared" si="108"/>
        <v>14100905</v>
      </c>
      <c r="B738" s="1">
        <f t="shared" si="109"/>
        <v>14100905</v>
      </c>
      <c r="C738" s="1">
        <f t="shared" si="110"/>
        <v>141009</v>
      </c>
      <c r="D738" s="1">
        <v>5</v>
      </c>
      <c r="E738" s="1">
        <f>_xlfn.XLOOKUP(C738,[1]配置!$B$5:$B$1000,[1]配置!$N$5:$N$1000)</f>
        <v>1</v>
      </c>
      <c r="F738" s="1" t="str">
        <f>_xlfn.XLOOKUP(D738,消耗中转!$D$8:$D$33,消耗中转!$T$8:$T$33)</f>
        <v>[{"ItemId":70001,"Num":50}]</v>
      </c>
      <c r="G738" s="1" t="str" cm="1">
        <f t="array" ref="G738">IF(D738=0,"{}",_xlfn.XLOOKUP(D738,属性中转!$D$20:$D$44,_xlfn.XLOOKUP($E738,属性中转!$AG$18:$AX$18,属性中转!$AG$20:$AX$44)))</f>
        <v>{"HpRate":0.1375,"AtkRate":0.1584,"AtkSpeed":0.078,"Cri":0.0667,"DefBreak":0.0917}</v>
      </c>
      <c r="H738" s="1" t="s">
        <v>28</v>
      </c>
      <c r="I738" s="1">
        <f t="shared" si="112"/>
        <v>2</v>
      </c>
      <c r="J738" s="1">
        <f t="shared" si="111"/>
        <v>2</v>
      </c>
    </row>
    <row r="739" spans="1:10">
      <c r="A739" s="1">
        <f t="shared" si="108"/>
        <v>14100906</v>
      </c>
      <c r="B739" s="1">
        <f t="shared" si="109"/>
        <v>14100906</v>
      </c>
      <c r="C739" s="1">
        <f t="shared" si="110"/>
        <v>141009</v>
      </c>
      <c r="D739" s="1">
        <v>6</v>
      </c>
      <c r="E739" s="1">
        <f>_xlfn.XLOOKUP(C739,[1]配置!$B$5:$B$1000,[1]配置!$N$5:$N$1000)</f>
        <v>1</v>
      </c>
      <c r="F739" s="1" t="str">
        <f>_xlfn.XLOOKUP(D739,消耗中转!$D$8:$D$33,消耗中转!$T$8:$T$33)</f>
        <v>[{"ItemId":70002,"Num":5}]</v>
      </c>
      <c r="G739" s="1" t="str" cm="1">
        <f t="array" ref="G739">IF(D739=0,"{}",_xlfn.XLOOKUP(D739,属性中转!$D$20:$D$44,_xlfn.XLOOKUP($E739,属性中转!$AG$18:$AX$18,属性中转!$AG$20:$AX$44)))</f>
        <v>{"HpRate":0.1562,"AtkRate":0.18,"AtkSpeed":0.09,"Cri":0.077,"DefBreak":0.1058}</v>
      </c>
      <c r="H739" s="1" t="s">
        <v>28</v>
      </c>
      <c r="I739" s="1">
        <f t="shared" si="112"/>
        <v>2</v>
      </c>
      <c r="J739" s="1">
        <f t="shared" si="111"/>
        <v>2</v>
      </c>
    </row>
    <row r="740" spans="1:10">
      <c r="A740" s="1">
        <f t="shared" si="108"/>
        <v>14100907</v>
      </c>
      <c r="B740" s="1">
        <f t="shared" si="109"/>
        <v>14100907</v>
      </c>
      <c r="C740" s="1">
        <f t="shared" si="110"/>
        <v>141009</v>
      </c>
      <c r="D740" s="1">
        <v>7</v>
      </c>
      <c r="E740" s="1">
        <f>_xlfn.XLOOKUP(C740,[1]配置!$B$5:$B$1000,[1]配置!$N$5:$N$1000)</f>
        <v>1</v>
      </c>
      <c r="F740" s="1" t="str">
        <f>_xlfn.XLOOKUP(D740,消耗中转!$D$8:$D$33,消耗中转!$T$8:$T$33)</f>
        <v>[{"ItemId":70002,"Num":10}]</v>
      </c>
      <c r="G740" s="1" t="str" cm="1">
        <f t="array" ref="G740">IF(D740=0,"{}",_xlfn.XLOOKUP(D740,属性中转!$D$20:$D$44,_xlfn.XLOOKUP($E740,属性中转!$AG$18:$AX$18,属性中转!$AG$20:$AX$44)))</f>
        <v>{"HpRate":0.175,"AtkRate":0.2016,"AtkSpeed":0.102,"Cri":0.0873,"DefBreak":0.1199}</v>
      </c>
      <c r="H740" s="1" t="s">
        <v>28</v>
      </c>
      <c r="I740" s="1">
        <f t="shared" si="112"/>
        <v>2</v>
      </c>
      <c r="J740" s="1">
        <f t="shared" si="111"/>
        <v>2</v>
      </c>
    </row>
    <row r="741" spans="1:10">
      <c r="A741" s="1">
        <f t="shared" si="108"/>
        <v>14100908</v>
      </c>
      <c r="B741" s="1">
        <f t="shared" si="109"/>
        <v>14100908</v>
      </c>
      <c r="C741" s="1">
        <f t="shared" si="110"/>
        <v>141009</v>
      </c>
      <c r="D741" s="1">
        <v>8</v>
      </c>
      <c r="E741" s="1">
        <f>_xlfn.XLOOKUP(C741,[1]配置!$B$5:$B$1000,[1]配置!$N$5:$N$1000)</f>
        <v>1</v>
      </c>
      <c r="F741" s="1" t="str">
        <f>_xlfn.XLOOKUP(D741,消耗中转!$D$8:$D$33,消耗中转!$T$8:$T$33)</f>
        <v>[{"ItemId":70002,"Num":15}]</v>
      </c>
      <c r="G741" s="1" t="str" cm="1">
        <f t="array" ref="G741">IF(D741=0,"{}",_xlfn.XLOOKUP(D741,属性中转!$D$20:$D$44,_xlfn.XLOOKUP($E741,属性中转!$AG$18:$AX$18,属性中转!$AG$20:$AX$44)))</f>
        <v>{"HpRate":0.1937,"AtkRate":0.2232,"AtkSpeed":0.114,"Cri":0.0975,"DefBreak":0.134}</v>
      </c>
      <c r="H741" s="1" t="s">
        <v>28</v>
      </c>
      <c r="I741" s="1">
        <f t="shared" si="112"/>
        <v>2</v>
      </c>
      <c r="J741" s="1">
        <f t="shared" si="111"/>
        <v>2</v>
      </c>
    </row>
    <row r="742" spans="1:10">
      <c r="A742" s="1">
        <f t="shared" si="108"/>
        <v>14100909</v>
      </c>
      <c r="B742" s="1">
        <f t="shared" si="109"/>
        <v>14100909</v>
      </c>
      <c r="C742" s="1">
        <f t="shared" si="110"/>
        <v>141009</v>
      </c>
      <c r="D742" s="1">
        <v>9</v>
      </c>
      <c r="E742" s="1">
        <f>_xlfn.XLOOKUP(C742,[1]配置!$B$5:$B$1000,[1]配置!$N$5:$N$1000)</f>
        <v>1</v>
      </c>
      <c r="F742" s="1" t="str">
        <f>_xlfn.XLOOKUP(D742,消耗中转!$D$8:$D$33,消耗中转!$T$8:$T$33)</f>
        <v>[{"ItemId":70002,"Num":20}]</v>
      </c>
      <c r="G742" s="1" t="str" cm="1">
        <f t="array" ref="G742">IF(D742=0,"{}",_xlfn.XLOOKUP(D742,属性中转!$D$20:$D$44,_xlfn.XLOOKUP($E742,属性中转!$AG$18:$AX$18,属性中转!$AG$20:$AX$44)))</f>
        <v>{"HpRate":0.2125,"AtkRate":0.2448,"AtkSpeed":0.114,"Cri":0.0975,"DefBreak":0.134}</v>
      </c>
      <c r="H742" s="1" t="s">
        <v>28</v>
      </c>
      <c r="I742" s="1">
        <f t="shared" si="112"/>
        <v>2</v>
      </c>
      <c r="J742" s="1">
        <f t="shared" si="111"/>
        <v>2</v>
      </c>
    </row>
    <row r="743" spans="1:10">
      <c r="A743" s="1">
        <f t="shared" si="108"/>
        <v>14100910</v>
      </c>
      <c r="B743" s="1">
        <f t="shared" si="109"/>
        <v>14100910</v>
      </c>
      <c r="C743" s="1">
        <f t="shared" si="110"/>
        <v>141009</v>
      </c>
      <c r="D743" s="1">
        <v>10</v>
      </c>
      <c r="E743" s="1">
        <f>_xlfn.XLOOKUP(C743,[1]配置!$B$5:$B$1000,[1]配置!$N$5:$N$1000)</f>
        <v>1</v>
      </c>
      <c r="F743" s="1" t="str">
        <f>_xlfn.XLOOKUP(D743,消耗中转!$D$8:$D$33,消耗中转!$T$8:$T$33)</f>
        <v>[{"ItemId":70002,"Num":25}]</v>
      </c>
      <c r="G743" s="1" t="str" cm="1">
        <f t="array" ref="G743">IF(D743=0,"{}",_xlfn.XLOOKUP(D743,属性中转!$D$20:$D$44,_xlfn.XLOOKUP($E743,属性中转!$AG$18:$AX$18,属性中转!$AG$20:$AX$44)))</f>
        <v>{"HpRate":0.2312,"AtkRate":0.2664,"AtkSpeed":0.114,"Cri":0.0975,"DefBreak":0.134}</v>
      </c>
      <c r="H743" s="1" t="s">
        <v>28</v>
      </c>
      <c r="I743" s="1">
        <f t="shared" si="112"/>
        <v>3</v>
      </c>
      <c r="J743" s="1">
        <f t="shared" si="111"/>
        <v>3</v>
      </c>
    </row>
    <row r="744" spans="1:10">
      <c r="A744" s="1">
        <f t="shared" si="108"/>
        <v>14100911</v>
      </c>
      <c r="B744" s="1">
        <f t="shared" si="109"/>
        <v>14100911</v>
      </c>
      <c r="C744" s="1">
        <f t="shared" si="110"/>
        <v>141009</v>
      </c>
      <c r="D744" s="1">
        <v>11</v>
      </c>
      <c r="E744" s="1">
        <f>_xlfn.XLOOKUP(C744,[1]配置!$B$5:$B$1000,[1]配置!$N$5:$N$1000)</f>
        <v>1</v>
      </c>
      <c r="F744" s="1" t="str">
        <f>_xlfn.XLOOKUP(D744,消耗中转!$D$8:$D$33,消耗中转!$T$8:$T$33)</f>
        <v>[{"ItemId":70002,"Num":30}]</v>
      </c>
      <c r="G744" s="1" t="str" cm="1">
        <f t="array" ref="G744">IF(D744=0,"{}",_xlfn.XLOOKUP(D744,属性中转!$D$20:$D$44,_xlfn.XLOOKUP($E744,属性中转!$AG$18:$AX$18,属性中转!$AG$20:$AX$44)))</f>
        <v>{"HpRate":0.25,"AtkRate":0.288,"AtkSpeed":0.114,"Cri":0.0975,"DefBreak":0.134}</v>
      </c>
      <c r="H744" s="1" t="s">
        <v>28</v>
      </c>
      <c r="I744" s="1">
        <f t="shared" si="112"/>
        <v>3</v>
      </c>
      <c r="J744" s="1">
        <f t="shared" si="111"/>
        <v>3</v>
      </c>
    </row>
    <row r="745" spans="1:10">
      <c r="A745" s="1">
        <f t="shared" si="108"/>
        <v>14100912</v>
      </c>
      <c r="B745" s="1">
        <f t="shared" si="109"/>
        <v>14100912</v>
      </c>
      <c r="C745" s="1">
        <f t="shared" si="110"/>
        <v>141009</v>
      </c>
      <c r="D745" s="1">
        <v>12</v>
      </c>
      <c r="E745" s="1">
        <f>_xlfn.XLOOKUP(C745,[1]配置!$B$5:$B$1000,[1]配置!$N$5:$N$1000)</f>
        <v>1</v>
      </c>
      <c r="F745" s="1" t="str">
        <f>_xlfn.XLOOKUP(D745,消耗中转!$D$8:$D$33,消耗中转!$T$8:$T$33)</f>
        <v>[{"ItemId":70002,"Num":35}]</v>
      </c>
      <c r="G745" s="1" t="str" cm="1">
        <f t="array" ref="G745">IF(D745=0,"{}",_xlfn.XLOOKUP(D745,属性中转!$D$20:$D$44,_xlfn.XLOOKUP($E745,属性中转!$AG$18:$AX$18,属性中转!$AG$20:$AX$44)))</f>
        <v>{"HpRate":0.2687,"AtkRate":0.3096,"AtkSpeed":0.114,"Cri":0.0975,"DefBreak":0.134}</v>
      </c>
      <c r="H745" s="1" t="s">
        <v>28</v>
      </c>
      <c r="I745" s="1">
        <f t="shared" si="112"/>
        <v>3</v>
      </c>
      <c r="J745" s="1">
        <f t="shared" si="111"/>
        <v>3</v>
      </c>
    </row>
    <row r="746" spans="1:10">
      <c r="A746" s="1">
        <f t="shared" si="108"/>
        <v>14100913</v>
      </c>
      <c r="B746" s="1">
        <f t="shared" si="109"/>
        <v>14100913</v>
      </c>
      <c r="C746" s="1">
        <f t="shared" si="110"/>
        <v>141009</v>
      </c>
      <c r="D746" s="1">
        <v>13</v>
      </c>
      <c r="E746" s="1">
        <f>_xlfn.XLOOKUP(C746,[1]配置!$B$5:$B$1000,[1]配置!$N$5:$N$1000)</f>
        <v>1</v>
      </c>
      <c r="F746" s="1" t="str">
        <f>_xlfn.XLOOKUP(D746,消耗中转!$D$8:$D$33,消耗中转!$T$8:$T$33)</f>
        <v>[{"ItemId":70002,"Num":40}]</v>
      </c>
      <c r="G746" s="1" t="str" cm="1">
        <f t="array" ref="G746">IF(D746=0,"{}",_xlfn.XLOOKUP(D746,属性中转!$D$20:$D$44,_xlfn.XLOOKUP($E746,属性中转!$AG$18:$AX$18,属性中转!$AG$20:$AX$44)))</f>
        <v>{"HpRate":0.2875,"AtkRate":0.3312,"AtkSpeed":0.114,"Cri":0.0975,"DefBreak":0.134}</v>
      </c>
      <c r="H746" s="1" t="s">
        <v>28</v>
      </c>
      <c r="I746" s="1">
        <f t="shared" si="112"/>
        <v>3</v>
      </c>
      <c r="J746" s="1">
        <f t="shared" si="111"/>
        <v>3</v>
      </c>
    </row>
    <row r="747" spans="1:10">
      <c r="A747" s="1">
        <f t="shared" si="108"/>
        <v>14100914</v>
      </c>
      <c r="B747" s="1">
        <f t="shared" si="109"/>
        <v>14100914</v>
      </c>
      <c r="C747" s="1">
        <f t="shared" si="110"/>
        <v>141009</v>
      </c>
      <c r="D747" s="1">
        <v>14</v>
      </c>
      <c r="E747" s="1">
        <f>_xlfn.XLOOKUP(C747,[1]配置!$B$5:$B$1000,[1]配置!$N$5:$N$1000)</f>
        <v>1</v>
      </c>
      <c r="F747" s="1" t="str">
        <f>_xlfn.XLOOKUP(D747,消耗中转!$D$8:$D$33,消耗中转!$T$8:$T$33)</f>
        <v>[{"ItemId":70002,"Num":45}]</v>
      </c>
      <c r="G747" s="1" t="str" cm="1">
        <f t="array" ref="G747">IF(D747=0,"{}",_xlfn.XLOOKUP(D747,属性中转!$D$20:$D$44,_xlfn.XLOOKUP($E747,属性中转!$AG$18:$AX$18,属性中转!$AG$20:$AX$44)))</f>
        <v>{"HpRate":0.3062,"AtkRate":0.3528,"AtkSpeed":0.114,"Cri":0.0975,"DefBreak":0.134}</v>
      </c>
      <c r="H747" s="1" t="s">
        <v>28</v>
      </c>
      <c r="I747" s="1">
        <f t="shared" si="112"/>
        <v>3</v>
      </c>
      <c r="J747" s="1">
        <f t="shared" si="111"/>
        <v>3</v>
      </c>
    </row>
    <row r="748" spans="1:10">
      <c r="A748" s="1">
        <f t="shared" si="108"/>
        <v>14100915</v>
      </c>
      <c r="B748" s="1">
        <f t="shared" si="109"/>
        <v>14100915</v>
      </c>
      <c r="C748" s="1">
        <f t="shared" si="110"/>
        <v>141009</v>
      </c>
      <c r="D748" s="1">
        <v>15</v>
      </c>
      <c r="E748" s="1">
        <f>_xlfn.XLOOKUP(C748,[1]配置!$B$5:$B$1000,[1]配置!$N$5:$N$1000)</f>
        <v>1</v>
      </c>
      <c r="F748" s="1" t="str">
        <f>_xlfn.XLOOKUP(D748,消耗中转!$D$8:$D$33,消耗中转!$T$8:$T$33)</f>
        <v>[{"ItemId":70002,"Num":50}]</v>
      </c>
      <c r="G748" s="1" t="str" cm="1">
        <f t="array" ref="G748">IF(D748=0,"{}",_xlfn.XLOOKUP(D748,属性中转!$D$20:$D$44,_xlfn.XLOOKUP($E748,属性中转!$AG$18:$AX$18,属性中转!$AG$20:$AX$44)))</f>
        <v>{"HpRate":0.325,"AtkRate":0.3744,"AtkSpeed":0.114,"Cri":0.0975,"DefBreak":0.134}</v>
      </c>
      <c r="H748" s="1" t="s">
        <v>28</v>
      </c>
      <c r="I748" s="1">
        <f t="shared" si="112"/>
        <v>4</v>
      </c>
      <c r="J748" s="1">
        <f t="shared" si="111"/>
        <v>4</v>
      </c>
    </row>
    <row r="749" spans="1:10">
      <c r="A749" s="1">
        <f t="shared" si="108"/>
        <v>14100916</v>
      </c>
      <c r="B749" s="1">
        <f t="shared" si="109"/>
        <v>14100916</v>
      </c>
      <c r="C749" s="1">
        <f t="shared" si="110"/>
        <v>141009</v>
      </c>
      <c r="D749" s="1">
        <v>16</v>
      </c>
      <c r="E749" s="1">
        <f>_xlfn.XLOOKUP(C749,[1]配置!$B$5:$B$1000,[1]配置!$N$5:$N$1000)</f>
        <v>1</v>
      </c>
      <c r="F749" s="1" t="str">
        <f>_xlfn.XLOOKUP(D749,消耗中转!$D$8:$D$33,消耗中转!$T$8:$T$33)</f>
        <v>[{"ItemId":70003,"Num":25}]</v>
      </c>
      <c r="G749" s="1" t="str" cm="1">
        <f t="array" ref="G749">IF(D749=0,"{}",_xlfn.XLOOKUP(D749,属性中转!$D$20:$D$44,_xlfn.XLOOKUP($E749,属性中转!$AG$18:$AX$18,属性中转!$AG$20:$AX$44)))</f>
        <v>{"HpRate":0.3437,"AtkRate":0.396,"AtkSpeed":0.126,"Cri":0.1078,"DefBreak":0.1481}</v>
      </c>
      <c r="H749" s="1" t="s">
        <v>28</v>
      </c>
      <c r="I749" s="1">
        <f t="shared" si="112"/>
        <v>4</v>
      </c>
      <c r="J749" s="1">
        <f t="shared" si="111"/>
        <v>4</v>
      </c>
    </row>
    <row r="750" spans="1:10">
      <c r="A750" s="1">
        <f t="shared" si="108"/>
        <v>14100917</v>
      </c>
      <c r="B750" s="1">
        <f t="shared" si="109"/>
        <v>14100917</v>
      </c>
      <c r="C750" s="1">
        <f t="shared" si="110"/>
        <v>141009</v>
      </c>
      <c r="D750" s="1">
        <v>17</v>
      </c>
      <c r="E750" s="1">
        <f>_xlfn.XLOOKUP(C750,[1]配置!$B$5:$B$1000,[1]配置!$N$5:$N$1000)</f>
        <v>1</v>
      </c>
      <c r="F750" s="1" t="str">
        <f>_xlfn.XLOOKUP(D750,消耗中转!$D$8:$D$33,消耗中转!$T$8:$T$33)</f>
        <v>[{"ItemId":70003,"Num":25}]</v>
      </c>
      <c r="G750" s="1" t="str" cm="1">
        <f t="array" ref="G750">IF(D750=0,"{}",_xlfn.XLOOKUP(D750,属性中转!$D$20:$D$44,_xlfn.XLOOKUP($E750,属性中转!$AG$18:$AX$18,属性中转!$AG$20:$AX$44)))</f>
        <v>{"HpRate":0.3625,"AtkRate":0.4176,"AtkSpeed":0.138,"Cri":0.1181,"DefBreak":0.1622}</v>
      </c>
      <c r="H750" s="1" t="s">
        <v>28</v>
      </c>
      <c r="I750" s="1">
        <f t="shared" si="112"/>
        <v>4</v>
      </c>
      <c r="J750" s="1">
        <f t="shared" si="111"/>
        <v>4</v>
      </c>
    </row>
    <row r="751" spans="1:10">
      <c r="A751" s="1">
        <f t="shared" si="108"/>
        <v>14100918</v>
      </c>
      <c r="B751" s="1">
        <f t="shared" si="109"/>
        <v>14100918</v>
      </c>
      <c r="C751" s="1">
        <f t="shared" si="110"/>
        <v>141009</v>
      </c>
      <c r="D751" s="1">
        <v>18</v>
      </c>
      <c r="E751" s="1">
        <f>_xlfn.XLOOKUP(C751,[1]配置!$B$5:$B$1000,[1]配置!$N$5:$N$1000)</f>
        <v>1</v>
      </c>
      <c r="F751" s="1" t="str">
        <f>_xlfn.XLOOKUP(D751,消耗中转!$D$8:$D$33,消耗中转!$T$8:$T$33)</f>
        <v>[{"ItemId":70003,"Num":25}]</v>
      </c>
      <c r="G751" s="1" t="str" cm="1">
        <f t="array" ref="G751">IF(D751=0,"{}",_xlfn.XLOOKUP(D751,属性中转!$D$20:$D$44,_xlfn.XLOOKUP($E751,属性中转!$AG$18:$AX$18,属性中转!$AG$20:$AX$44)))</f>
        <v>{"HpRate":0.3812,"AtkRate":0.4392,"AtkSpeed":0.15,"Cri":0.1284,"DefBreak":0.1764}</v>
      </c>
      <c r="H751" s="1" t="s">
        <v>28</v>
      </c>
      <c r="I751" s="1">
        <f t="shared" si="112"/>
        <v>4</v>
      </c>
      <c r="J751" s="1">
        <f t="shared" si="111"/>
        <v>4</v>
      </c>
    </row>
    <row r="752" spans="1:10">
      <c r="A752" s="1">
        <f t="shared" si="108"/>
        <v>14100919</v>
      </c>
      <c r="B752" s="1">
        <f t="shared" si="109"/>
        <v>14100919</v>
      </c>
      <c r="C752" s="1">
        <f t="shared" si="110"/>
        <v>141009</v>
      </c>
      <c r="D752" s="1">
        <v>19</v>
      </c>
      <c r="E752" s="1">
        <f>_xlfn.XLOOKUP(C752,[1]配置!$B$5:$B$1000,[1]配置!$N$5:$N$1000)</f>
        <v>1</v>
      </c>
      <c r="F752" s="1" t="str">
        <f>_xlfn.XLOOKUP(D752,消耗中转!$D$8:$D$33,消耗中转!$T$8:$T$33)</f>
        <v>[{"ItemId":70003,"Num":25}]</v>
      </c>
      <c r="G752" s="1" t="str" cm="1">
        <f t="array" ref="G752">IF(D752=0,"{}",_xlfn.XLOOKUP(D752,属性中转!$D$20:$D$44,_xlfn.XLOOKUP($E752,属性中转!$AG$18:$AX$18,属性中转!$AG$20:$AX$44)))</f>
        <v>{"HpRate":0.4,"AtkRate":0.4608,"AtkSpeed":0.162,"Cri":0.1386,"DefBreak":0.1905}</v>
      </c>
      <c r="H752" s="1" t="s">
        <v>28</v>
      </c>
      <c r="I752" s="1">
        <f t="shared" si="112"/>
        <v>4</v>
      </c>
      <c r="J752" s="1">
        <f t="shared" si="111"/>
        <v>4</v>
      </c>
    </row>
    <row r="753" spans="1:10">
      <c r="A753" s="1">
        <f t="shared" si="108"/>
        <v>14100920</v>
      </c>
      <c r="B753" s="1">
        <f t="shared" si="109"/>
        <v>14100920</v>
      </c>
      <c r="C753" s="1">
        <f t="shared" si="110"/>
        <v>141009</v>
      </c>
      <c r="D753" s="1">
        <v>20</v>
      </c>
      <c r="E753" s="1">
        <f>_xlfn.XLOOKUP(C753,[1]配置!$B$5:$B$1000,[1]配置!$N$5:$N$1000)</f>
        <v>1</v>
      </c>
      <c r="F753" s="1" t="str">
        <f>_xlfn.XLOOKUP(D753,消耗中转!$D$8:$D$33,消耗中转!$T$8:$T$33)</f>
        <v>[{"ItemId":70003,"Num":25}]</v>
      </c>
      <c r="G753" s="1" t="str" cm="1">
        <f t="array" ref="G753">IF(D753=0,"{}",_xlfn.XLOOKUP(D753,属性中转!$D$20:$D$44,_xlfn.XLOOKUP($E753,属性中转!$AG$18:$AX$18,属性中转!$AG$20:$AX$44)))</f>
        <v>{"HpRate":0.4187,"AtkRate":0.4824,"AtkSpeed":0.174,"Cri":0.1489,"DefBreak":0.2046}</v>
      </c>
      <c r="H753" s="1" t="s">
        <v>28</v>
      </c>
      <c r="I753" s="1">
        <f t="shared" si="112"/>
        <v>4</v>
      </c>
      <c r="J753" s="1">
        <f t="shared" si="111"/>
        <v>4</v>
      </c>
    </row>
    <row r="754" spans="1:10">
      <c r="A754" s="1">
        <f t="shared" si="108"/>
        <v>14100921</v>
      </c>
      <c r="B754" s="1">
        <f t="shared" si="109"/>
        <v>14100921</v>
      </c>
      <c r="C754" s="1">
        <f t="shared" si="110"/>
        <v>141009</v>
      </c>
      <c r="D754" s="1">
        <v>21</v>
      </c>
      <c r="E754" s="1">
        <f>_xlfn.XLOOKUP(C754,[1]配置!$B$5:$B$1000,[1]配置!$N$5:$N$1000)</f>
        <v>1</v>
      </c>
      <c r="F754" s="1" t="str">
        <f>_xlfn.XLOOKUP(D754,消耗中转!$D$8:$D$33,消耗中转!$T$8:$T$33)</f>
        <v>[{"ItemId":70003,"Num":50}]</v>
      </c>
      <c r="G754" s="1" t="str" cm="1">
        <f t="array" ref="G754">IF(D754=0,"{}",_xlfn.XLOOKUP(D754,属性中转!$D$20:$D$44,_xlfn.XLOOKUP($E754,属性中转!$AG$18:$AX$18,属性中转!$AG$20:$AX$44)))</f>
        <v>{"HpRate":0.4375,"AtkRate":0.504,"AtkSpeed":0.186,"Cri":0.1592,"DefBreak":0.2187}</v>
      </c>
      <c r="H754" s="1" t="s">
        <v>28</v>
      </c>
      <c r="I754" s="1">
        <f t="shared" si="112"/>
        <v>4</v>
      </c>
      <c r="J754" s="1">
        <f t="shared" si="111"/>
        <v>4</v>
      </c>
    </row>
    <row r="755" spans="1:10">
      <c r="A755" s="1">
        <f t="shared" si="108"/>
        <v>14100922</v>
      </c>
      <c r="B755" s="1">
        <f t="shared" si="109"/>
        <v>14100922</v>
      </c>
      <c r="C755" s="1">
        <f t="shared" si="110"/>
        <v>141009</v>
      </c>
      <c r="D755" s="1">
        <v>22</v>
      </c>
      <c r="E755" s="1">
        <f>_xlfn.XLOOKUP(C755,[1]配置!$B$5:$B$1000,[1]配置!$N$5:$N$1000)</f>
        <v>1</v>
      </c>
      <c r="F755" s="1" t="str">
        <f>_xlfn.XLOOKUP(D755,消耗中转!$D$8:$D$33,消耗中转!$T$8:$T$33)</f>
        <v>[{"ItemId":70003,"Num":75}]</v>
      </c>
      <c r="G755" s="1" t="str" cm="1">
        <f t="array" ref="G755">IF(D755=0,"{}",_xlfn.XLOOKUP(D755,属性中转!$D$20:$D$44,_xlfn.XLOOKUP($E755,属性中转!$AG$18:$AX$18,属性中转!$AG$20:$AX$44)))</f>
        <v>{"HpRate":0.4562,"AtkRate":0.5256,"AtkSpeed":0.198,"Cri":0.1694,"DefBreak":0.2328}</v>
      </c>
      <c r="H755" s="1" t="s">
        <v>28</v>
      </c>
      <c r="I755" s="1">
        <f t="shared" si="112"/>
        <v>4</v>
      </c>
      <c r="J755" s="1">
        <f t="shared" si="111"/>
        <v>4</v>
      </c>
    </row>
    <row r="756" spans="1:10">
      <c r="A756" s="1">
        <f t="shared" si="108"/>
        <v>14100923</v>
      </c>
      <c r="B756" s="1">
        <f t="shared" si="109"/>
        <v>14100923</v>
      </c>
      <c r="C756" s="1">
        <f t="shared" si="110"/>
        <v>141009</v>
      </c>
      <c r="D756" s="1">
        <v>23</v>
      </c>
      <c r="E756" s="1">
        <f>_xlfn.XLOOKUP(C756,[1]配置!$B$5:$B$1000,[1]配置!$N$5:$N$1000)</f>
        <v>1</v>
      </c>
      <c r="F756" s="1" t="str">
        <f>_xlfn.XLOOKUP(D756,消耗中转!$D$8:$D$33,消耗中转!$T$8:$T$33)</f>
        <v>[{"ItemId":70003,"Num":100}]</v>
      </c>
      <c r="G756" s="1" t="str" cm="1">
        <f t="array" ref="G756">IF(D756=0,"{}",_xlfn.XLOOKUP(D756,属性中转!$D$20:$D$44,_xlfn.XLOOKUP($E756,属性中转!$AG$18:$AX$18,属性中转!$AG$20:$AX$44)))</f>
        <v>{"HpRate":0.475,"AtkRate":0.5472,"AtkSpeed":0.21,"Cri":0.1797,"DefBreak":0.2469}</v>
      </c>
      <c r="H756" s="1" t="s">
        <v>28</v>
      </c>
      <c r="I756" s="1">
        <f t="shared" si="112"/>
        <v>4</v>
      </c>
      <c r="J756" s="1">
        <f t="shared" si="111"/>
        <v>4</v>
      </c>
    </row>
    <row r="757" spans="1:10">
      <c r="A757" s="1">
        <f t="shared" si="108"/>
        <v>14100924</v>
      </c>
      <c r="B757" s="1">
        <f t="shared" si="109"/>
        <v>14100924</v>
      </c>
      <c r="C757" s="1">
        <f t="shared" si="110"/>
        <v>141009</v>
      </c>
      <c r="D757" s="1">
        <v>24</v>
      </c>
      <c r="E757" s="1">
        <f>_xlfn.XLOOKUP(C757,[1]配置!$B$5:$B$1000,[1]配置!$N$5:$N$1000)</f>
        <v>1</v>
      </c>
      <c r="F757" s="1" t="str">
        <f>_xlfn.XLOOKUP(D757,消耗中转!$D$8:$D$33,消耗中转!$T$8:$T$33)</f>
        <v>[{"ItemId":70003,"Num":125}]</v>
      </c>
      <c r="G757" s="1" t="str" cm="1">
        <f t="array" ref="G757">IF(D757=0,"{}",_xlfn.XLOOKUP(D757,属性中转!$D$20:$D$44,_xlfn.XLOOKUP($E757,属性中转!$AG$18:$AX$18,属性中转!$AG$20:$AX$44)))</f>
        <v>{"HpRate":0.4937,"AtkRate":0.5688,"AtkSpeed":0.222,"Cri":0.19,"DefBreak":0.261}</v>
      </c>
      <c r="H757" s="1" t="s">
        <v>28</v>
      </c>
      <c r="I757" s="1">
        <f t="shared" si="112"/>
        <v>4</v>
      </c>
      <c r="J757" s="1">
        <f t="shared" si="111"/>
        <v>4</v>
      </c>
    </row>
    <row r="758" spans="1:10">
      <c r="A758" s="1">
        <f t="shared" si="108"/>
        <v>14100925</v>
      </c>
      <c r="B758" s="1">
        <f t="shared" si="109"/>
        <v>14100925</v>
      </c>
      <c r="C758" s="1">
        <f t="shared" si="110"/>
        <v>141009</v>
      </c>
      <c r="D758" s="1">
        <v>25</v>
      </c>
      <c r="E758" s="1">
        <f>_xlfn.XLOOKUP(C758,[1]配置!$B$5:$B$1000,[1]配置!$N$5:$N$1000)</f>
        <v>1</v>
      </c>
      <c r="F758" s="1" t="str">
        <f>_xlfn.XLOOKUP(D758,消耗中转!$D$8:$D$33,消耗中转!$T$8:$T$33)</f>
        <v>[{"ItemId":70003,"Num":150}]</v>
      </c>
      <c r="G758" s="1" t="str" cm="1">
        <f t="array" ref="G758">IF(D758=0,"{}",_xlfn.XLOOKUP(D758,属性中转!$D$20:$D$44,_xlfn.XLOOKUP($E758,属性中转!$AG$18:$AX$18,属性中转!$AG$20:$AX$44)))</f>
        <v>{"HpRate":0.5125,"AtkRate":0.5904,"AtkSpeed":0.234,"Cri":0.2003,"DefBreak":0.2751}</v>
      </c>
      <c r="H758" s="1" t="s">
        <v>28</v>
      </c>
      <c r="I758" s="1">
        <f t="shared" si="112"/>
        <v>4</v>
      </c>
      <c r="J758" s="1">
        <f t="shared" si="111"/>
        <v>4</v>
      </c>
    </row>
    <row r="759" spans="1:10">
      <c r="A759" s="1">
        <f t="shared" si="108"/>
        <v>14101000</v>
      </c>
      <c r="B759" s="1">
        <f t="shared" si="109"/>
        <v>14101000</v>
      </c>
      <c r="C759" s="1">
        <f>C733+1</f>
        <v>141010</v>
      </c>
      <c r="D759" s="1">
        <v>0</v>
      </c>
      <c r="E759" s="1">
        <f>_xlfn.XLOOKUP(C759,[1]配置!$B$5:$B$1000,[1]配置!$N$5:$N$1000)</f>
        <v>2</v>
      </c>
      <c r="F759" s="1" t="str">
        <f>_xlfn.XLOOKUP(D759,消耗中转!$D$8:$D$33,消耗中转!$T$8:$T$33)</f>
        <v>[]</v>
      </c>
      <c r="G759" s="1" t="str" cm="1">
        <f t="array" ref="G759">IF(D759=0,"{}",_xlfn.XLOOKUP(D759,属性中转!$D$20:$D$44,_xlfn.XLOOKUP($E759,属性中转!$AG$18:$AX$18,属性中转!$AG$20:$AX$44)))</f>
        <v>{}</v>
      </c>
      <c r="H759" s="1" t="s">
        <v>28</v>
      </c>
      <c r="I759" s="1">
        <f t="shared" si="112"/>
        <v>0</v>
      </c>
      <c r="J759" s="1">
        <f t="shared" si="111"/>
        <v>0</v>
      </c>
    </row>
    <row r="760" spans="1:10">
      <c r="A760" s="1">
        <f t="shared" ref="A760:A785" si="113">B760</f>
        <v>14101001</v>
      </c>
      <c r="B760" s="1">
        <f t="shared" ref="B760:B785" si="114">C760*100+D760</f>
        <v>14101001</v>
      </c>
      <c r="C760" s="1">
        <f>C759</f>
        <v>141010</v>
      </c>
      <c r="D760" s="1">
        <v>1</v>
      </c>
      <c r="E760" s="1">
        <f>_xlfn.XLOOKUP(C760,[1]配置!$B$5:$B$1000,[1]配置!$N$5:$N$1000)</f>
        <v>2</v>
      </c>
      <c r="F760" s="1" t="str">
        <f>_xlfn.XLOOKUP(D760,消耗中转!$D$8:$D$33,消耗中转!$T$8:$T$33)</f>
        <v>[{"ItemId":70001,"Num":10}]</v>
      </c>
      <c r="G760" s="1" t="str" cm="1">
        <f t="array" ref="G760">IF(D760=0,"{}",_xlfn.XLOOKUP(D760,属性中转!$D$20:$D$44,_xlfn.XLOOKUP($E760,属性中转!$AG$18:$AX$18,属性中转!$AG$20:$AX$44)))</f>
        <v>{"HpRate":0.11,"AtkRate":0.0585,"PhysDefRate":0.045,"MagicDefRate":0.04,"OnHealInc":0.051}</v>
      </c>
      <c r="H760" s="1" t="s">
        <v>28</v>
      </c>
      <c r="I760" s="1">
        <f t="shared" si="112"/>
        <v>1</v>
      </c>
      <c r="J760" s="1">
        <f t="shared" si="111"/>
        <v>1</v>
      </c>
    </row>
    <row r="761" spans="1:10">
      <c r="A761" s="1">
        <f t="shared" si="113"/>
        <v>14101002</v>
      </c>
      <c r="B761" s="1">
        <f t="shared" si="114"/>
        <v>14101002</v>
      </c>
      <c r="C761" s="1">
        <f t="shared" ref="C761:C784" si="115">C760</f>
        <v>141010</v>
      </c>
      <c r="D761" s="1">
        <v>2</v>
      </c>
      <c r="E761" s="1">
        <f>_xlfn.XLOOKUP(C761,[1]配置!$B$5:$B$1000,[1]配置!$N$5:$N$1000)</f>
        <v>2</v>
      </c>
      <c r="F761" s="1" t="str">
        <f>_xlfn.XLOOKUP(D761,消耗中转!$D$8:$D$33,消耗中转!$T$8:$T$33)</f>
        <v>[{"ItemId":70001,"Num":20}]</v>
      </c>
      <c r="G761" s="1" t="str" cm="1">
        <f t="array" ref="G761">IF(D761=0,"{}",_xlfn.XLOOKUP(D761,属性中转!$D$20:$D$44,_xlfn.XLOOKUP($E761,属性中转!$AG$18:$AX$18,属性中转!$AG$20:$AX$44)))</f>
        <v>{"HpRate":0.143,"AtkRate":0.076,"PhysDefRate":0.0585,"MagicDefRate":0.052,"OnHealInc":0.0714}</v>
      </c>
      <c r="H761" s="1" t="s">
        <v>28</v>
      </c>
      <c r="I761" s="1">
        <f t="shared" si="112"/>
        <v>1</v>
      </c>
      <c r="J761" s="1">
        <f t="shared" si="111"/>
        <v>1</v>
      </c>
    </row>
    <row r="762" spans="1:10">
      <c r="A762" s="1">
        <f t="shared" si="113"/>
        <v>14101003</v>
      </c>
      <c r="B762" s="1">
        <f t="shared" si="114"/>
        <v>14101003</v>
      </c>
      <c r="C762" s="1">
        <f t="shared" si="115"/>
        <v>141010</v>
      </c>
      <c r="D762" s="1">
        <v>3</v>
      </c>
      <c r="E762" s="1">
        <f>_xlfn.XLOOKUP(C762,[1]配置!$B$5:$B$1000,[1]配置!$N$5:$N$1000)</f>
        <v>2</v>
      </c>
      <c r="F762" s="1" t="str">
        <f>_xlfn.XLOOKUP(D762,消耗中转!$D$8:$D$33,消耗中转!$T$8:$T$33)</f>
        <v>[{"ItemId":70001,"Num":30}]</v>
      </c>
      <c r="G762" s="1" t="str" cm="1">
        <f t="array" ref="G762">IF(D762=0,"{}",_xlfn.XLOOKUP(D762,属性中转!$D$20:$D$44,_xlfn.XLOOKUP($E762,属性中转!$AG$18:$AX$18,属性中转!$AG$20:$AX$44)))</f>
        <v>{"HpRate":0.176,"AtkRate":0.0936,"PhysDefRate":0.072,"MagicDefRate":0.064,"OnHealInc":0.0918}</v>
      </c>
      <c r="H762" s="1" t="s">
        <v>28</v>
      </c>
      <c r="I762" s="1">
        <f t="shared" si="112"/>
        <v>1</v>
      </c>
      <c r="J762" s="1">
        <f t="shared" si="111"/>
        <v>1</v>
      </c>
    </row>
    <row r="763" spans="1:10">
      <c r="A763" s="1">
        <f t="shared" si="113"/>
        <v>14101004</v>
      </c>
      <c r="B763" s="1">
        <f t="shared" si="114"/>
        <v>14101004</v>
      </c>
      <c r="C763" s="1">
        <f t="shared" si="115"/>
        <v>141010</v>
      </c>
      <c r="D763" s="1">
        <v>4</v>
      </c>
      <c r="E763" s="1">
        <f>_xlfn.XLOOKUP(C763,[1]配置!$B$5:$B$1000,[1]配置!$N$5:$N$1000)</f>
        <v>2</v>
      </c>
      <c r="F763" s="1" t="str">
        <f>_xlfn.XLOOKUP(D763,消耗中转!$D$8:$D$33,消耗中转!$T$8:$T$33)</f>
        <v>[{"ItemId":70001,"Num":40}]</v>
      </c>
      <c r="G763" s="1" t="str" cm="1">
        <f t="array" ref="G763">IF(D763=0,"{}",_xlfn.XLOOKUP(D763,属性中转!$D$20:$D$44,_xlfn.XLOOKUP($E763,属性中转!$AG$18:$AX$18,属性中转!$AG$20:$AX$44)))</f>
        <v>{"HpRate":0.209,"AtkRate":0.1111,"PhysDefRate":0.0855,"MagicDefRate":0.076,"OnHealInc":0.1122}</v>
      </c>
      <c r="H763" s="1" t="s">
        <v>28</v>
      </c>
      <c r="I763" s="1">
        <f t="shared" si="112"/>
        <v>1</v>
      </c>
      <c r="J763" s="1">
        <f t="shared" si="111"/>
        <v>1</v>
      </c>
    </row>
    <row r="764" spans="1:10">
      <c r="A764" s="1">
        <f t="shared" si="113"/>
        <v>14101005</v>
      </c>
      <c r="B764" s="1">
        <f t="shared" si="114"/>
        <v>14101005</v>
      </c>
      <c r="C764" s="1">
        <f t="shared" si="115"/>
        <v>141010</v>
      </c>
      <c r="D764" s="1">
        <v>5</v>
      </c>
      <c r="E764" s="1">
        <f>_xlfn.XLOOKUP(C764,[1]配置!$B$5:$B$1000,[1]配置!$N$5:$N$1000)</f>
        <v>2</v>
      </c>
      <c r="F764" s="1" t="str">
        <f>_xlfn.XLOOKUP(D764,消耗中转!$D$8:$D$33,消耗中转!$T$8:$T$33)</f>
        <v>[{"ItemId":70001,"Num":50}]</v>
      </c>
      <c r="G764" s="1" t="str" cm="1">
        <f t="array" ref="G764">IF(D764=0,"{}",_xlfn.XLOOKUP(D764,属性中转!$D$20:$D$44,_xlfn.XLOOKUP($E764,属性中转!$AG$18:$AX$18,属性中转!$AG$20:$AX$44)))</f>
        <v>{"HpRate":0.242,"AtkRate":0.1287,"PhysDefRate":0.099,"MagicDefRate":0.088,"OnHealInc":0.1326}</v>
      </c>
      <c r="H764" s="1" t="s">
        <v>28</v>
      </c>
      <c r="I764" s="1">
        <f t="shared" si="112"/>
        <v>2</v>
      </c>
      <c r="J764" s="1">
        <f t="shared" si="111"/>
        <v>2</v>
      </c>
    </row>
    <row r="765" spans="1:10">
      <c r="A765" s="1">
        <f t="shared" si="113"/>
        <v>14101006</v>
      </c>
      <c r="B765" s="1">
        <f t="shared" si="114"/>
        <v>14101006</v>
      </c>
      <c r="C765" s="1">
        <f t="shared" si="115"/>
        <v>141010</v>
      </c>
      <c r="D765" s="1">
        <v>6</v>
      </c>
      <c r="E765" s="1">
        <f>_xlfn.XLOOKUP(C765,[1]配置!$B$5:$B$1000,[1]配置!$N$5:$N$1000)</f>
        <v>2</v>
      </c>
      <c r="F765" s="1" t="str">
        <f>_xlfn.XLOOKUP(D765,消耗中转!$D$8:$D$33,消耗中转!$T$8:$T$33)</f>
        <v>[{"ItemId":70002,"Num":5}]</v>
      </c>
      <c r="G765" s="1" t="str" cm="1">
        <f t="array" ref="G765">IF(D765=0,"{}",_xlfn.XLOOKUP(D765,属性中转!$D$20:$D$44,_xlfn.XLOOKUP($E765,属性中转!$AG$18:$AX$18,属性中转!$AG$20:$AX$44)))</f>
        <v>{"HpRate":0.275,"AtkRate":0.1462,"PhysDefRate":0.1125,"MagicDefRate":0.1,"OnHealInc":0.153}</v>
      </c>
      <c r="H765" s="1" t="s">
        <v>28</v>
      </c>
      <c r="I765" s="1">
        <f t="shared" si="112"/>
        <v>2</v>
      </c>
      <c r="J765" s="1">
        <f t="shared" si="111"/>
        <v>2</v>
      </c>
    </row>
    <row r="766" spans="1:10">
      <c r="A766" s="1">
        <f t="shared" si="113"/>
        <v>14101007</v>
      </c>
      <c r="B766" s="1">
        <f t="shared" si="114"/>
        <v>14101007</v>
      </c>
      <c r="C766" s="1">
        <f t="shared" si="115"/>
        <v>141010</v>
      </c>
      <c r="D766" s="1">
        <v>7</v>
      </c>
      <c r="E766" s="1">
        <f>_xlfn.XLOOKUP(C766,[1]配置!$B$5:$B$1000,[1]配置!$N$5:$N$1000)</f>
        <v>2</v>
      </c>
      <c r="F766" s="1" t="str">
        <f>_xlfn.XLOOKUP(D766,消耗中转!$D$8:$D$33,消耗中转!$T$8:$T$33)</f>
        <v>[{"ItemId":70002,"Num":10}]</v>
      </c>
      <c r="G766" s="1" t="str" cm="1">
        <f t="array" ref="G766">IF(D766=0,"{}",_xlfn.XLOOKUP(D766,属性中转!$D$20:$D$44,_xlfn.XLOOKUP($E766,属性中转!$AG$18:$AX$18,属性中转!$AG$20:$AX$44)))</f>
        <v>{"HpRate":0.308,"AtkRate":0.1638,"PhysDefRate":0.126,"MagicDefRate":0.112,"OnHealInc":0.1734}</v>
      </c>
      <c r="H766" s="1" t="s">
        <v>28</v>
      </c>
      <c r="I766" s="1">
        <f t="shared" si="112"/>
        <v>2</v>
      </c>
      <c r="J766" s="1">
        <f t="shared" si="111"/>
        <v>2</v>
      </c>
    </row>
    <row r="767" spans="1:10">
      <c r="A767" s="1">
        <f t="shared" si="113"/>
        <v>14101008</v>
      </c>
      <c r="B767" s="1">
        <f t="shared" si="114"/>
        <v>14101008</v>
      </c>
      <c r="C767" s="1">
        <f t="shared" si="115"/>
        <v>141010</v>
      </c>
      <c r="D767" s="1">
        <v>8</v>
      </c>
      <c r="E767" s="1">
        <f>_xlfn.XLOOKUP(C767,[1]配置!$B$5:$B$1000,[1]配置!$N$5:$N$1000)</f>
        <v>2</v>
      </c>
      <c r="F767" s="1" t="str">
        <f>_xlfn.XLOOKUP(D767,消耗中转!$D$8:$D$33,消耗中转!$T$8:$T$33)</f>
        <v>[{"ItemId":70002,"Num":15}]</v>
      </c>
      <c r="G767" s="1" t="str" cm="1">
        <f t="array" ref="G767">IF(D767=0,"{}",_xlfn.XLOOKUP(D767,属性中转!$D$20:$D$44,_xlfn.XLOOKUP($E767,属性中转!$AG$18:$AX$18,属性中转!$AG$20:$AX$44)))</f>
        <v>{"HpRate":0.341,"AtkRate":0.1813,"PhysDefRate":0.1395,"MagicDefRate":0.124,"OnHealInc":0.1938}</v>
      </c>
      <c r="H767" s="1" t="s">
        <v>28</v>
      </c>
      <c r="I767" s="1">
        <f t="shared" si="112"/>
        <v>2</v>
      </c>
      <c r="J767" s="1">
        <f t="shared" si="111"/>
        <v>2</v>
      </c>
    </row>
    <row r="768" spans="1:10">
      <c r="A768" s="1">
        <f t="shared" si="113"/>
        <v>14101009</v>
      </c>
      <c r="B768" s="1">
        <f t="shared" si="114"/>
        <v>14101009</v>
      </c>
      <c r="C768" s="1">
        <f t="shared" si="115"/>
        <v>141010</v>
      </c>
      <c r="D768" s="1">
        <v>9</v>
      </c>
      <c r="E768" s="1">
        <f>_xlfn.XLOOKUP(C768,[1]配置!$B$5:$B$1000,[1]配置!$N$5:$N$1000)</f>
        <v>2</v>
      </c>
      <c r="F768" s="1" t="str">
        <f>_xlfn.XLOOKUP(D768,消耗中转!$D$8:$D$33,消耗中转!$T$8:$T$33)</f>
        <v>[{"ItemId":70002,"Num":20}]</v>
      </c>
      <c r="G768" s="1" t="str" cm="1">
        <f t="array" ref="G768">IF(D768=0,"{}",_xlfn.XLOOKUP(D768,属性中转!$D$20:$D$44,_xlfn.XLOOKUP($E768,属性中转!$AG$18:$AX$18,属性中转!$AG$20:$AX$44)))</f>
        <v>{"HpRate":0.374,"AtkRate":0.1989,"PhysDefRate":0.153,"MagicDefRate":0.136,"OnHealInc":0.1938}</v>
      </c>
      <c r="H768" s="1" t="s">
        <v>28</v>
      </c>
      <c r="I768" s="1">
        <f t="shared" si="112"/>
        <v>2</v>
      </c>
      <c r="J768" s="1">
        <f t="shared" si="111"/>
        <v>2</v>
      </c>
    </row>
    <row r="769" spans="1:10">
      <c r="A769" s="1">
        <f t="shared" si="113"/>
        <v>14101010</v>
      </c>
      <c r="B769" s="1">
        <f t="shared" si="114"/>
        <v>14101010</v>
      </c>
      <c r="C769" s="1">
        <f t="shared" si="115"/>
        <v>141010</v>
      </c>
      <c r="D769" s="1">
        <v>10</v>
      </c>
      <c r="E769" s="1">
        <f>_xlfn.XLOOKUP(C769,[1]配置!$B$5:$B$1000,[1]配置!$N$5:$N$1000)</f>
        <v>2</v>
      </c>
      <c r="F769" s="1" t="str">
        <f>_xlfn.XLOOKUP(D769,消耗中转!$D$8:$D$33,消耗中转!$T$8:$T$33)</f>
        <v>[{"ItemId":70002,"Num":25}]</v>
      </c>
      <c r="G769" s="1" t="str" cm="1">
        <f t="array" ref="G769">IF(D769=0,"{}",_xlfn.XLOOKUP(D769,属性中转!$D$20:$D$44,_xlfn.XLOOKUP($E769,属性中转!$AG$18:$AX$18,属性中转!$AG$20:$AX$44)))</f>
        <v>{"HpRate":0.407,"AtkRate":0.2164,"PhysDefRate":0.1665,"MagicDefRate":0.148,"OnHealInc":0.1938}</v>
      </c>
      <c r="H769" s="1" t="s">
        <v>28</v>
      </c>
      <c r="I769" s="1">
        <f t="shared" si="112"/>
        <v>3</v>
      </c>
      <c r="J769" s="1">
        <f t="shared" si="111"/>
        <v>3</v>
      </c>
    </row>
    <row r="770" spans="1:10">
      <c r="A770" s="1">
        <f t="shared" si="113"/>
        <v>14101011</v>
      </c>
      <c r="B770" s="1">
        <f t="shared" si="114"/>
        <v>14101011</v>
      </c>
      <c r="C770" s="1">
        <f t="shared" si="115"/>
        <v>141010</v>
      </c>
      <c r="D770" s="1">
        <v>11</v>
      </c>
      <c r="E770" s="1">
        <f>_xlfn.XLOOKUP(C770,[1]配置!$B$5:$B$1000,[1]配置!$N$5:$N$1000)</f>
        <v>2</v>
      </c>
      <c r="F770" s="1" t="str">
        <f>_xlfn.XLOOKUP(D770,消耗中转!$D$8:$D$33,消耗中转!$T$8:$T$33)</f>
        <v>[{"ItemId":70002,"Num":30}]</v>
      </c>
      <c r="G770" s="1" t="str" cm="1">
        <f t="array" ref="G770">IF(D770=0,"{}",_xlfn.XLOOKUP(D770,属性中转!$D$20:$D$44,_xlfn.XLOOKUP($E770,属性中转!$AG$18:$AX$18,属性中转!$AG$20:$AX$44)))</f>
        <v>{"HpRate":0.44,"AtkRate":0.234,"PhysDefRate":0.18,"MagicDefRate":0.16,"OnHealInc":0.1938}</v>
      </c>
      <c r="H770" s="1" t="s">
        <v>28</v>
      </c>
      <c r="I770" s="1">
        <f t="shared" si="112"/>
        <v>3</v>
      </c>
      <c r="J770" s="1">
        <f t="shared" si="111"/>
        <v>3</v>
      </c>
    </row>
    <row r="771" spans="1:10">
      <c r="A771" s="1">
        <f t="shared" si="113"/>
        <v>14101012</v>
      </c>
      <c r="B771" s="1">
        <f t="shared" si="114"/>
        <v>14101012</v>
      </c>
      <c r="C771" s="1">
        <f t="shared" si="115"/>
        <v>141010</v>
      </c>
      <c r="D771" s="1">
        <v>12</v>
      </c>
      <c r="E771" s="1">
        <f>_xlfn.XLOOKUP(C771,[1]配置!$B$5:$B$1000,[1]配置!$N$5:$N$1000)</f>
        <v>2</v>
      </c>
      <c r="F771" s="1" t="str">
        <f>_xlfn.XLOOKUP(D771,消耗中转!$D$8:$D$33,消耗中转!$T$8:$T$33)</f>
        <v>[{"ItemId":70002,"Num":35}]</v>
      </c>
      <c r="G771" s="1" t="str" cm="1">
        <f t="array" ref="G771">IF(D771=0,"{}",_xlfn.XLOOKUP(D771,属性中转!$D$20:$D$44,_xlfn.XLOOKUP($E771,属性中转!$AG$18:$AX$18,属性中转!$AG$20:$AX$44)))</f>
        <v>{"HpRate":0.473,"AtkRate":0.2515,"PhysDefRate":0.1935,"MagicDefRate":0.172,"OnHealInc":0.1938}</v>
      </c>
      <c r="H771" s="1" t="s">
        <v>28</v>
      </c>
      <c r="I771" s="1">
        <f t="shared" si="112"/>
        <v>3</v>
      </c>
      <c r="J771" s="1">
        <f t="shared" si="111"/>
        <v>3</v>
      </c>
    </row>
    <row r="772" spans="1:10">
      <c r="A772" s="1">
        <f t="shared" si="113"/>
        <v>14101013</v>
      </c>
      <c r="B772" s="1">
        <f t="shared" si="114"/>
        <v>14101013</v>
      </c>
      <c r="C772" s="1">
        <f t="shared" si="115"/>
        <v>141010</v>
      </c>
      <c r="D772" s="1">
        <v>13</v>
      </c>
      <c r="E772" s="1">
        <f>_xlfn.XLOOKUP(C772,[1]配置!$B$5:$B$1000,[1]配置!$N$5:$N$1000)</f>
        <v>2</v>
      </c>
      <c r="F772" s="1" t="str">
        <f>_xlfn.XLOOKUP(D772,消耗中转!$D$8:$D$33,消耗中转!$T$8:$T$33)</f>
        <v>[{"ItemId":70002,"Num":40}]</v>
      </c>
      <c r="G772" s="1" t="str" cm="1">
        <f t="array" ref="G772">IF(D772=0,"{}",_xlfn.XLOOKUP(D772,属性中转!$D$20:$D$44,_xlfn.XLOOKUP($E772,属性中转!$AG$18:$AX$18,属性中转!$AG$20:$AX$44)))</f>
        <v>{"HpRate":0.506,"AtkRate":0.2691,"PhysDefRate":0.207,"MagicDefRate":0.184,"OnHealInc":0.1938}</v>
      </c>
      <c r="H772" s="1" t="s">
        <v>28</v>
      </c>
      <c r="I772" s="1">
        <f t="shared" si="112"/>
        <v>3</v>
      </c>
      <c r="J772" s="1">
        <f t="shared" si="111"/>
        <v>3</v>
      </c>
    </row>
    <row r="773" spans="1:10">
      <c r="A773" s="1">
        <f t="shared" si="113"/>
        <v>14101014</v>
      </c>
      <c r="B773" s="1">
        <f t="shared" si="114"/>
        <v>14101014</v>
      </c>
      <c r="C773" s="1">
        <f t="shared" si="115"/>
        <v>141010</v>
      </c>
      <c r="D773" s="1">
        <v>14</v>
      </c>
      <c r="E773" s="1">
        <f>_xlfn.XLOOKUP(C773,[1]配置!$B$5:$B$1000,[1]配置!$N$5:$N$1000)</f>
        <v>2</v>
      </c>
      <c r="F773" s="1" t="str">
        <f>_xlfn.XLOOKUP(D773,消耗中转!$D$8:$D$33,消耗中转!$T$8:$T$33)</f>
        <v>[{"ItemId":70002,"Num":45}]</v>
      </c>
      <c r="G773" s="1" t="str" cm="1">
        <f t="array" ref="G773">IF(D773=0,"{}",_xlfn.XLOOKUP(D773,属性中转!$D$20:$D$44,_xlfn.XLOOKUP($E773,属性中转!$AG$18:$AX$18,属性中转!$AG$20:$AX$44)))</f>
        <v>{"HpRate":0.539,"AtkRate":0.2866,"PhysDefRate":0.2205,"MagicDefRate":0.196,"OnHealInc":0.1938}</v>
      </c>
      <c r="H773" s="1" t="s">
        <v>28</v>
      </c>
      <c r="I773" s="1">
        <f t="shared" si="112"/>
        <v>3</v>
      </c>
      <c r="J773" s="1">
        <f t="shared" si="111"/>
        <v>3</v>
      </c>
    </row>
    <row r="774" spans="1:10">
      <c r="A774" s="1">
        <f t="shared" si="113"/>
        <v>14101015</v>
      </c>
      <c r="B774" s="1">
        <f t="shared" si="114"/>
        <v>14101015</v>
      </c>
      <c r="C774" s="1">
        <f t="shared" si="115"/>
        <v>141010</v>
      </c>
      <c r="D774" s="1">
        <v>15</v>
      </c>
      <c r="E774" s="1">
        <f>_xlfn.XLOOKUP(C774,[1]配置!$B$5:$B$1000,[1]配置!$N$5:$N$1000)</f>
        <v>2</v>
      </c>
      <c r="F774" s="1" t="str">
        <f>_xlfn.XLOOKUP(D774,消耗中转!$D$8:$D$33,消耗中转!$T$8:$T$33)</f>
        <v>[{"ItemId":70002,"Num":50}]</v>
      </c>
      <c r="G774" s="1" t="str" cm="1">
        <f t="array" ref="G774">IF(D774=0,"{}",_xlfn.XLOOKUP(D774,属性中转!$D$20:$D$44,_xlfn.XLOOKUP($E774,属性中转!$AG$18:$AX$18,属性中转!$AG$20:$AX$44)))</f>
        <v>{"HpRate":0.572,"AtkRate":0.3042,"PhysDefRate":0.234,"MagicDefRate":0.208,"OnHealInc":0.1938}</v>
      </c>
      <c r="H774" s="1" t="s">
        <v>28</v>
      </c>
      <c r="I774" s="1">
        <f t="shared" si="112"/>
        <v>4</v>
      </c>
      <c r="J774" s="1">
        <f t="shared" si="111"/>
        <v>4</v>
      </c>
    </row>
    <row r="775" spans="1:10">
      <c r="A775" s="1">
        <f t="shared" si="113"/>
        <v>14101016</v>
      </c>
      <c r="B775" s="1">
        <f t="shared" si="114"/>
        <v>14101016</v>
      </c>
      <c r="C775" s="1">
        <f t="shared" si="115"/>
        <v>141010</v>
      </c>
      <c r="D775" s="1">
        <v>16</v>
      </c>
      <c r="E775" s="1">
        <f>_xlfn.XLOOKUP(C775,[1]配置!$B$5:$B$1000,[1]配置!$N$5:$N$1000)</f>
        <v>2</v>
      </c>
      <c r="F775" s="1" t="str">
        <f>_xlfn.XLOOKUP(D775,消耗中转!$D$8:$D$33,消耗中转!$T$8:$T$33)</f>
        <v>[{"ItemId":70003,"Num":25}]</v>
      </c>
      <c r="G775" s="1" t="str" cm="1">
        <f t="array" ref="G775">IF(D775=0,"{}",_xlfn.XLOOKUP(D775,属性中转!$D$20:$D$44,_xlfn.XLOOKUP($E775,属性中转!$AG$18:$AX$18,属性中转!$AG$20:$AX$44)))</f>
        <v>{"HpRate":0.605,"AtkRate":0.3217,"PhysDefRate":0.2475,"MagicDefRate":0.22,"OnHealInc":0.2142}</v>
      </c>
      <c r="H775" s="1" t="s">
        <v>28</v>
      </c>
      <c r="I775" s="1">
        <f t="shared" si="112"/>
        <v>4</v>
      </c>
      <c r="J775" s="1">
        <f t="shared" si="111"/>
        <v>4</v>
      </c>
    </row>
    <row r="776" spans="1:10">
      <c r="A776" s="1">
        <f t="shared" si="113"/>
        <v>14101017</v>
      </c>
      <c r="B776" s="1">
        <f t="shared" si="114"/>
        <v>14101017</v>
      </c>
      <c r="C776" s="1">
        <f t="shared" si="115"/>
        <v>141010</v>
      </c>
      <c r="D776" s="1">
        <v>17</v>
      </c>
      <c r="E776" s="1">
        <f>_xlfn.XLOOKUP(C776,[1]配置!$B$5:$B$1000,[1]配置!$N$5:$N$1000)</f>
        <v>2</v>
      </c>
      <c r="F776" s="1" t="str">
        <f>_xlfn.XLOOKUP(D776,消耗中转!$D$8:$D$33,消耗中转!$T$8:$T$33)</f>
        <v>[{"ItemId":70003,"Num":25}]</v>
      </c>
      <c r="G776" s="1" t="str" cm="1">
        <f t="array" ref="G776">IF(D776=0,"{}",_xlfn.XLOOKUP(D776,属性中转!$D$20:$D$44,_xlfn.XLOOKUP($E776,属性中转!$AG$18:$AX$18,属性中转!$AG$20:$AX$44)))</f>
        <v>{"HpRate":0.638,"AtkRate":0.3393,"PhysDefRate":0.261,"MagicDefRate":0.232,"OnHealInc":0.2346}</v>
      </c>
      <c r="H776" s="1" t="s">
        <v>28</v>
      </c>
      <c r="I776" s="1">
        <f t="shared" si="112"/>
        <v>4</v>
      </c>
      <c r="J776" s="1">
        <f t="shared" si="111"/>
        <v>4</v>
      </c>
    </row>
    <row r="777" spans="1:10">
      <c r="A777" s="1">
        <f t="shared" si="113"/>
        <v>14101018</v>
      </c>
      <c r="B777" s="1">
        <f t="shared" si="114"/>
        <v>14101018</v>
      </c>
      <c r="C777" s="1">
        <f t="shared" si="115"/>
        <v>141010</v>
      </c>
      <c r="D777" s="1">
        <v>18</v>
      </c>
      <c r="E777" s="1">
        <f>_xlfn.XLOOKUP(C777,[1]配置!$B$5:$B$1000,[1]配置!$N$5:$N$1000)</f>
        <v>2</v>
      </c>
      <c r="F777" s="1" t="str">
        <f>_xlfn.XLOOKUP(D777,消耗中转!$D$8:$D$33,消耗中转!$T$8:$T$33)</f>
        <v>[{"ItemId":70003,"Num":25}]</v>
      </c>
      <c r="G777" s="1" t="str" cm="1">
        <f t="array" ref="G777">IF(D777=0,"{}",_xlfn.XLOOKUP(D777,属性中转!$D$20:$D$44,_xlfn.XLOOKUP($E777,属性中转!$AG$18:$AX$18,属性中转!$AG$20:$AX$44)))</f>
        <v>{"HpRate":0.671,"AtkRate":0.3568,"PhysDefRate":0.2745,"MagicDefRate":0.244,"OnHealInc":0.255}</v>
      </c>
      <c r="H777" s="1" t="s">
        <v>28</v>
      </c>
      <c r="I777" s="1">
        <f t="shared" si="112"/>
        <v>4</v>
      </c>
      <c r="J777" s="1">
        <f t="shared" si="111"/>
        <v>4</v>
      </c>
    </row>
    <row r="778" spans="1:10">
      <c r="A778" s="1">
        <f t="shared" si="113"/>
        <v>14101019</v>
      </c>
      <c r="B778" s="1">
        <f t="shared" si="114"/>
        <v>14101019</v>
      </c>
      <c r="C778" s="1">
        <f t="shared" si="115"/>
        <v>141010</v>
      </c>
      <c r="D778" s="1">
        <v>19</v>
      </c>
      <c r="E778" s="1">
        <f>_xlfn.XLOOKUP(C778,[1]配置!$B$5:$B$1000,[1]配置!$N$5:$N$1000)</f>
        <v>2</v>
      </c>
      <c r="F778" s="1" t="str">
        <f>_xlfn.XLOOKUP(D778,消耗中转!$D$8:$D$33,消耗中转!$T$8:$T$33)</f>
        <v>[{"ItemId":70003,"Num":25}]</v>
      </c>
      <c r="G778" s="1" t="str" cm="1">
        <f t="array" ref="G778">IF(D778=0,"{}",_xlfn.XLOOKUP(D778,属性中转!$D$20:$D$44,_xlfn.XLOOKUP($E778,属性中转!$AG$18:$AX$18,属性中转!$AG$20:$AX$44)))</f>
        <v>{"HpRate":0.704,"AtkRate":0.3744,"PhysDefRate":0.288,"MagicDefRate":0.256,"OnHealInc":0.2754}</v>
      </c>
      <c r="H778" s="1" t="s">
        <v>28</v>
      </c>
      <c r="I778" s="1">
        <f t="shared" si="112"/>
        <v>4</v>
      </c>
      <c r="J778" s="1">
        <f t="shared" si="111"/>
        <v>4</v>
      </c>
    </row>
    <row r="779" spans="1:10">
      <c r="A779" s="1">
        <f t="shared" si="113"/>
        <v>14101020</v>
      </c>
      <c r="B779" s="1">
        <f t="shared" si="114"/>
        <v>14101020</v>
      </c>
      <c r="C779" s="1">
        <f t="shared" si="115"/>
        <v>141010</v>
      </c>
      <c r="D779" s="1">
        <v>20</v>
      </c>
      <c r="E779" s="1">
        <f>_xlfn.XLOOKUP(C779,[1]配置!$B$5:$B$1000,[1]配置!$N$5:$N$1000)</f>
        <v>2</v>
      </c>
      <c r="F779" s="1" t="str">
        <f>_xlfn.XLOOKUP(D779,消耗中转!$D$8:$D$33,消耗中转!$T$8:$T$33)</f>
        <v>[{"ItemId":70003,"Num":25}]</v>
      </c>
      <c r="G779" s="1" t="str" cm="1">
        <f t="array" ref="G779">IF(D779=0,"{}",_xlfn.XLOOKUP(D779,属性中转!$D$20:$D$44,_xlfn.XLOOKUP($E779,属性中转!$AG$18:$AX$18,属性中转!$AG$20:$AX$44)))</f>
        <v>{"HpRate":0.737,"AtkRate":0.3919,"PhysDefRate":0.3015,"MagicDefRate":0.268,"OnHealInc":0.2958}</v>
      </c>
      <c r="H779" s="1" t="s">
        <v>28</v>
      </c>
      <c r="I779" s="1">
        <f t="shared" si="112"/>
        <v>4</v>
      </c>
      <c r="J779" s="1">
        <f t="shared" si="111"/>
        <v>4</v>
      </c>
    </row>
    <row r="780" spans="1:10">
      <c r="A780" s="1">
        <f t="shared" si="113"/>
        <v>14101021</v>
      </c>
      <c r="B780" s="1">
        <f t="shared" si="114"/>
        <v>14101021</v>
      </c>
      <c r="C780" s="1">
        <f t="shared" si="115"/>
        <v>141010</v>
      </c>
      <c r="D780" s="1">
        <v>21</v>
      </c>
      <c r="E780" s="1">
        <f>_xlfn.XLOOKUP(C780,[1]配置!$B$5:$B$1000,[1]配置!$N$5:$N$1000)</f>
        <v>2</v>
      </c>
      <c r="F780" s="1" t="str">
        <f>_xlfn.XLOOKUP(D780,消耗中转!$D$8:$D$33,消耗中转!$T$8:$T$33)</f>
        <v>[{"ItemId":70003,"Num":50}]</v>
      </c>
      <c r="G780" s="1" t="str" cm="1">
        <f t="array" ref="G780">IF(D780=0,"{}",_xlfn.XLOOKUP(D780,属性中转!$D$20:$D$44,_xlfn.XLOOKUP($E780,属性中转!$AG$18:$AX$18,属性中转!$AG$20:$AX$44)))</f>
        <v>{"HpRate":0.77,"AtkRate":0.4095,"PhysDefRate":0.315,"MagicDefRate":0.28,"OnHealInc":0.3162}</v>
      </c>
      <c r="H780" s="1" t="s">
        <v>28</v>
      </c>
      <c r="I780" s="1">
        <f t="shared" si="112"/>
        <v>4</v>
      </c>
      <c r="J780" s="1">
        <f t="shared" si="111"/>
        <v>4</v>
      </c>
    </row>
    <row r="781" spans="1:10">
      <c r="A781" s="1">
        <f t="shared" si="113"/>
        <v>14101022</v>
      </c>
      <c r="B781" s="1">
        <f t="shared" si="114"/>
        <v>14101022</v>
      </c>
      <c r="C781" s="1">
        <f t="shared" si="115"/>
        <v>141010</v>
      </c>
      <c r="D781" s="1">
        <v>22</v>
      </c>
      <c r="E781" s="1">
        <f>_xlfn.XLOOKUP(C781,[1]配置!$B$5:$B$1000,[1]配置!$N$5:$N$1000)</f>
        <v>2</v>
      </c>
      <c r="F781" s="1" t="str">
        <f>_xlfn.XLOOKUP(D781,消耗中转!$D$8:$D$33,消耗中转!$T$8:$T$33)</f>
        <v>[{"ItemId":70003,"Num":75}]</v>
      </c>
      <c r="G781" s="1" t="str" cm="1">
        <f t="array" ref="G781">IF(D781=0,"{}",_xlfn.XLOOKUP(D781,属性中转!$D$20:$D$44,_xlfn.XLOOKUP($E781,属性中转!$AG$18:$AX$18,属性中转!$AG$20:$AX$44)))</f>
        <v>{"HpRate":0.803,"AtkRate":0.427,"PhysDefRate":0.3285,"MagicDefRate":0.292,"OnHealInc":0.3366}</v>
      </c>
      <c r="H781" s="1" t="s">
        <v>28</v>
      </c>
      <c r="I781" s="1">
        <f t="shared" si="112"/>
        <v>4</v>
      </c>
      <c r="J781" s="1">
        <f t="shared" si="111"/>
        <v>4</v>
      </c>
    </row>
    <row r="782" spans="1:10">
      <c r="A782" s="1">
        <f t="shared" si="113"/>
        <v>14101023</v>
      </c>
      <c r="B782" s="1">
        <f t="shared" si="114"/>
        <v>14101023</v>
      </c>
      <c r="C782" s="1">
        <f t="shared" si="115"/>
        <v>141010</v>
      </c>
      <c r="D782" s="1">
        <v>23</v>
      </c>
      <c r="E782" s="1">
        <f>_xlfn.XLOOKUP(C782,[1]配置!$B$5:$B$1000,[1]配置!$N$5:$N$1000)</f>
        <v>2</v>
      </c>
      <c r="F782" s="1" t="str">
        <f>_xlfn.XLOOKUP(D782,消耗中转!$D$8:$D$33,消耗中转!$T$8:$T$33)</f>
        <v>[{"ItemId":70003,"Num":100}]</v>
      </c>
      <c r="G782" s="1" t="str" cm="1">
        <f t="array" ref="G782">IF(D782=0,"{}",_xlfn.XLOOKUP(D782,属性中转!$D$20:$D$44,_xlfn.XLOOKUP($E782,属性中转!$AG$18:$AX$18,属性中转!$AG$20:$AX$44)))</f>
        <v>{"HpRate":0.836,"AtkRate":0.4446,"PhysDefRate":0.342,"MagicDefRate":0.304,"OnHealInc":0.357}</v>
      </c>
      <c r="H782" s="1" t="s">
        <v>28</v>
      </c>
      <c r="I782" s="1">
        <f t="shared" si="112"/>
        <v>4</v>
      </c>
      <c r="J782" s="1">
        <f t="shared" si="111"/>
        <v>4</v>
      </c>
    </row>
    <row r="783" spans="1:10">
      <c r="A783" s="1">
        <f t="shared" si="113"/>
        <v>14101024</v>
      </c>
      <c r="B783" s="1">
        <f t="shared" si="114"/>
        <v>14101024</v>
      </c>
      <c r="C783" s="1">
        <f t="shared" si="115"/>
        <v>141010</v>
      </c>
      <c r="D783" s="1">
        <v>24</v>
      </c>
      <c r="E783" s="1">
        <f>_xlfn.XLOOKUP(C783,[1]配置!$B$5:$B$1000,[1]配置!$N$5:$N$1000)</f>
        <v>2</v>
      </c>
      <c r="F783" s="1" t="str">
        <f>_xlfn.XLOOKUP(D783,消耗中转!$D$8:$D$33,消耗中转!$T$8:$T$33)</f>
        <v>[{"ItemId":70003,"Num":125}]</v>
      </c>
      <c r="G783" s="1" t="str" cm="1">
        <f t="array" ref="G783">IF(D783=0,"{}",_xlfn.XLOOKUP(D783,属性中转!$D$20:$D$44,_xlfn.XLOOKUP($E783,属性中转!$AG$18:$AX$18,属性中转!$AG$20:$AX$44)))</f>
        <v>{"HpRate":0.869,"AtkRate":0.4621,"PhysDefRate":0.3555,"MagicDefRate":0.316,"OnHealInc":0.3774}</v>
      </c>
      <c r="H783" s="1" t="s">
        <v>28</v>
      </c>
      <c r="I783" s="1">
        <f t="shared" si="112"/>
        <v>4</v>
      </c>
      <c r="J783" s="1">
        <f t="shared" si="111"/>
        <v>4</v>
      </c>
    </row>
    <row r="784" spans="1:10">
      <c r="A784" s="1">
        <f t="shared" si="113"/>
        <v>14101025</v>
      </c>
      <c r="B784" s="1">
        <f t="shared" si="114"/>
        <v>14101025</v>
      </c>
      <c r="C784" s="1">
        <f t="shared" si="115"/>
        <v>141010</v>
      </c>
      <c r="D784" s="1">
        <v>25</v>
      </c>
      <c r="E784" s="1">
        <f>_xlfn.XLOOKUP(C784,[1]配置!$B$5:$B$1000,[1]配置!$N$5:$N$1000)</f>
        <v>2</v>
      </c>
      <c r="F784" s="1" t="str">
        <f>_xlfn.XLOOKUP(D784,消耗中转!$D$8:$D$33,消耗中转!$T$8:$T$33)</f>
        <v>[{"ItemId":70003,"Num":150}]</v>
      </c>
      <c r="G784" s="1" t="str" cm="1">
        <f t="array" ref="G784">IF(D784=0,"{}",_xlfn.XLOOKUP(D784,属性中转!$D$20:$D$44,_xlfn.XLOOKUP($E784,属性中转!$AG$18:$AX$18,属性中转!$AG$20:$AX$44)))</f>
        <v>{"HpRate":0.902,"AtkRate":0.4797,"PhysDefRate":0.369,"MagicDefRate":0.328,"OnHealInc":0.3978}</v>
      </c>
      <c r="H784" s="1" t="s">
        <v>28</v>
      </c>
      <c r="I784" s="1">
        <f t="shared" si="112"/>
        <v>4</v>
      </c>
      <c r="J784" s="1">
        <f t="shared" si="111"/>
        <v>4</v>
      </c>
    </row>
    <row r="785" spans="1:10">
      <c r="A785" s="1">
        <f t="shared" si="113"/>
        <v>14101100</v>
      </c>
      <c r="B785" s="1">
        <f t="shared" si="114"/>
        <v>14101100</v>
      </c>
      <c r="C785" s="1">
        <f>C759+1</f>
        <v>141011</v>
      </c>
      <c r="D785" s="1">
        <v>0</v>
      </c>
      <c r="E785" s="1">
        <f>_xlfn.XLOOKUP(C785,[1]配置!$B$5:$B$1000,[1]配置!$N$5:$N$1000)</f>
        <v>2</v>
      </c>
      <c r="F785" s="1" t="str">
        <f>_xlfn.XLOOKUP(D785,消耗中转!$D$8:$D$33,消耗中转!$T$8:$T$33)</f>
        <v>[]</v>
      </c>
      <c r="G785" s="1" t="str" cm="1">
        <f t="array" ref="G785">IF(D785=0,"{}",_xlfn.XLOOKUP(D785,属性中转!$D$20:$D$44,_xlfn.XLOOKUP($E785,属性中转!$AG$18:$AX$18,属性中转!$AG$20:$AX$44)))</f>
        <v>{}</v>
      </c>
      <c r="H785" s="1" t="s">
        <v>28</v>
      </c>
      <c r="I785" s="1">
        <f t="shared" si="112"/>
        <v>0</v>
      </c>
      <c r="J785" s="1">
        <f t="shared" si="111"/>
        <v>0</v>
      </c>
    </row>
    <row r="786" spans="1:10">
      <c r="A786" s="1">
        <f t="shared" ref="A786:A811" si="116">B786</f>
        <v>14101101</v>
      </c>
      <c r="B786" s="1">
        <f t="shared" ref="B786:B811" si="117">C786*100+D786</f>
        <v>14101101</v>
      </c>
      <c r="C786" s="1">
        <f>C785</f>
        <v>141011</v>
      </c>
      <c r="D786" s="1">
        <v>1</v>
      </c>
      <c r="E786" s="1">
        <f>_xlfn.XLOOKUP(C786,[1]配置!$B$5:$B$1000,[1]配置!$N$5:$N$1000)</f>
        <v>2</v>
      </c>
      <c r="F786" s="1" t="str">
        <f>_xlfn.XLOOKUP(D786,消耗中转!$D$8:$D$33,消耗中转!$T$8:$T$33)</f>
        <v>[{"ItemId":70001,"Num":10}]</v>
      </c>
      <c r="G786" s="1" t="str" cm="1">
        <f t="array" ref="G786">IF(D786=0,"{}",_xlfn.XLOOKUP(D786,属性中转!$D$20:$D$44,_xlfn.XLOOKUP($E786,属性中转!$AG$18:$AX$18,属性中转!$AG$20:$AX$44)))</f>
        <v>{"HpRate":0.11,"AtkRate":0.0585,"PhysDefRate":0.045,"MagicDefRate":0.04,"OnHealInc":0.051}</v>
      </c>
      <c r="H786" s="1" t="s">
        <v>28</v>
      </c>
      <c r="I786" s="1">
        <f t="shared" si="112"/>
        <v>1</v>
      </c>
      <c r="J786" s="1">
        <f t="shared" si="111"/>
        <v>1</v>
      </c>
    </row>
    <row r="787" spans="1:10">
      <c r="A787" s="1">
        <f t="shared" si="116"/>
        <v>14101102</v>
      </c>
      <c r="B787" s="1">
        <f t="shared" si="117"/>
        <v>14101102</v>
      </c>
      <c r="C787" s="1">
        <f t="shared" ref="C787:C810" si="118">C786</f>
        <v>141011</v>
      </c>
      <c r="D787" s="1">
        <v>2</v>
      </c>
      <c r="E787" s="1">
        <f>_xlfn.XLOOKUP(C787,[1]配置!$B$5:$B$1000,[1]配置!$N$5:$N$1000)</f>
        <v>2</v>
      </c>
      <c r="F787" s="1" t="str">
        <f>_xlfn.XLOOKUP(D787,消耗中转!$D$8:$D$33,消耗中转!$T$8:$T$33)</f>
        <v>[{"ItemId":70001,"Num":20}]</v>
      </c>
      <c r="G787" s="1" t="str" cm="1">
        <f t="array" ref="G787">IF(D787=0,"{}",_xlfn.XLOOKUP(D787,属性中转!$D$20:$D$44,_xlfn.XLOOKUP($E787,属性中转!$AG$18:$AX$18,属性中转!$AG$20:$AX$44)))</f>
        <v>{"HpRate":0.143,"AtkRate":0.076,"PhysDefRate":0.0585,"MagicDefRate":0.052,"OnHealInc":0.0714}</v>
      </c>
      <c r="H787" s="1" t="s">
        <v>28</v>
      </c>
      <c r="I787" s="1">
        <f t="shared" si="112"/>
        <v>1</v>
      </c>
      <c r="J787" s="1">
        <f t="shared" si="111"/>
        <v>1</v>
      </c>
    </row>
    <row r="788" spans="1:10">
      <c r="A788" s="1">
        <f t="shared" si="116"/>
        <v>14101103</v>
      </c>
      <c r="B788" s="1">
        <f t="shared" si="117"/>
        <v>14101103</v>
      </c>
      <c r="C788" s="1">
        <f t="shared" si="118"/>
        <v>141011</v>
      </c>
      <c r="D788" s="1">
        <v>3</v>
      </c>
      <c r="E788" s="1">
        <f>_xlfn.XLOOKUP(C788,[1]配置!$B$5:$B$1000,[1]配置!$N$5:$N$1000)</f>
        <v>2</v>
      </c>
      <c r="F788" s="1" t="str">
        <f>_xlfn.XLOOKUP(D788,消耗中转!$D$8:$D$33,消耗中转!$T$8:$T$33)</f>
        <v>[{"ItemId":70001,"Num":30}]</v>
      </c>
      <c r="G788" s="1" t="str" cm="1">
        <f t="array" ref="G788">IF(D788=0,"{}",_xlfn.XLOOKUP(D788,属性中转!$D$20:$D$44,_xlfn.XLOOKUP($E788,属性中转!$AG$18:$AX$18,属性中转!$AG$20:$AX$44)))</f>
        <v>{"HpRate":0.176,"AtkRate":0.0936,"PhysDefRate":0.072,"MagicDefRate":0.064,"OnHealInc":0.0918}</v>
      </c>
      <c r="H788" s="1" t="s">
        <v>28</v>
      </c>
      <c r="I788" s="1">
        <f t="shared" si="112"/>
        <v>1</v>
      </c>
      <c r="J788" s="1">
        <f t="shared" si="111"/>
        <v>1</v>
      </c>
    </row>
    <row r="789" spans="1:10">
      <c r="A789" s="1">
        <f t="shared" si="116"/>
        <v>14101104</v>
      </c>
      <c r="B789" s="1">
        <f t="shared" si="117"/>
        <v>14101104</v>
      </c>
      <c r="C789" s="1">
        <f t="shared" si="118"/>
        <v>141011</v>
      </c>
      <c r="D789" s="1">
        <v>4</v>
      </c>
      <c r="E789" s="1">
        <f>_xlfn.XLOOKUP(C789,[1]配置!$B$5:$B$1000,[1]配置!$N$5:$N$1000)</f>
        <v>2</v>
      </c>
      <c r="F789" s="1" t="str">
        <f>_xlfn.XLOOKUP(D789,消耗中转!$D$8:$D$33,消耗中转!$T$8:$T$33)</f>
        <v>[{"ItemId":70001,"Num":40}]</v>
      </c>
      <c r="G789" s="1" t="str" cm="1">
        <f t="array" ref="G789">IF(D789=0,"{}",_xlfn.XLOOKUP(D789,属性中转!$D$20:$D$44,_xlfn.XLOOKUP($E789,属性中转!$AG$18:$AX$18,属性中转!$AG$20:$AX$44)))</f>
        <v>{"HpRate":0.209,"AtkRate":0.1111,"PhysDefRate":0.0855,"MagicDefRate":0.076,"OnHealInc":0.1122}</v>
      </c>
      <c r="H789" s="1" t="s">
        <v>28</v>
      </c>
      <c r="I789" s="1">
        <f t="shared" si="112"/>
        <v>1</v>
      </c>
      <c r="J789" s="1">
        <f t="shared" si="111"/>
        <v>1</v>
      </c>
    </row>
    <row r="790" spans="1:10">
      <c r="A790" s="1">
        <f t="shared" si="116"/>
        <v>14101105</v>
      </c>
      <c r="B790" s="1">
        <f t="shared" si="117"/>
        <v>14101105</v>
      </c>
      <c r="C790" s="1">
        <f t="shared" si="118"/>
        <v>141011</v>
      </c>
      <c r="D790" s="1">
        <v>5</v>
      </c>
      <c r="E790" s="1">
        <f>_xlfn.XLOOKUP(C790,[1]配置!$B$5:$B$1000,[1]配置!$N$5:$N$1000)</f>
        <v>2</v>
      </c>
      <c r="F790" s="1" t="str">
        <f>_xlfn.XLOOKUP(D790,消耗中转!$D$8:$D$33,消耗中转!$T$8:$T$33)</f>
        <v>[{"ItemId":70001,"Num":50}]</v>
      </c>
      <c r="G790" s="1" t="str" cm="1">
        <f t="array" ref="G790">IF(D790=0,"{}",_xlfn.XLOOKUP(D790,属性中转!$D$20:$D$44,_xlfn.XLOOKUP($E790,属性中转!$AG$18:$AX$18,属性中转!$AG$20:$AX$44)))</f>
        <v>{"HpRate":0.242,"AtkRate":0.1287,"PhysDefRate":0.099,"MagicDefRate":0.088,"OnHealInc":0.1326}</v>
      </c>
      <c r="H790" s="1" t="s">
        <v>28</v>
      </c>
      <c r="I790" s="1">
        <f t="shared" si="112"/>
        <v>2</v>
      </c>
      <c r="J790" s="1">
        <f t="shared" si="111"/>
        <v>2</v>
      </c>
    </row>
    <row r="791" spans="1:10">
      <c r="A791" s="1">
        <f t="shared" si="116"/>
        <v>14101106</v>
      </c>
      <c r="B791" s="1">
        <f t="shared" si="117"/>
        <v>14101106</v>
      </c>
      <c r="C791" s="1">
        <f t="shared" si="118"/>
        <v>141011</v>
      </c>
      <c r="D791" s="1">
        <v>6</v>
      </c>
      <c r="E791" s="1">
        <f>_xlfn.XLOOKUP(C791,[1]配置!$B$5:$B$1000,[1]配置!$N$5:$N$1000)</f>
        <v>2</v>
      </c>
      <c r="F791" s="1" t="str">
        <f>_xlfn.XLOOKUP(D791,消耗中转!$D$8:$D$33,消耗中转!$T$8:$T$33)</f>
        <v>[{"ItemId":70002,"Num":5}]</v>
      </c>
      <c r="G791" s="1" t="str" cm="1">
        <f t="array" ref="G791">IF(D791=0,"{}",_xlfn.XLOOKUP(D791,属性中转!$D$20:$D$44,_xlfn.XLOOKUP($E791,属性中转!$AG$18:$AX$18,属性中转!$AG$20:$AX$44)))</f>
        <v>{"HpRate":0.275,"AtkRate":0.1462,"PhysDefRate":0.1125,"MagicDefRate":0.1,"OnHealInc":0.153}</v>
      </c>
      <c r="H791" s="1" t="s">
        <v>28</v>
      </c>
      <c r="I791" s="1">
        <f t="shared" si="112"/>
        <v>2</v>
      </c>
      <c r="J791" s="1">
        <f t="shared" si="111"/>
        <v>2</v>
      </c>
    </row>
    <row r="792" spans="1:10">
      <c r="A792" s="1">
        <f t="shared" si="116"/>
        <v>14101107</v>
      </c>
      <c r="B792" s="1">
        <f t="shared" si="117"/>
        <v>14101107</v>
      </c>
      <c r="C792" s="1">
        <f t="shared" si="118"/>
        <v>141011</v>
      </c>
      <c r="D792" s="1">
        <v>7</v>
      </c>
      <c r="E792" s="1">
        <f>_xlfn.XLOOKUP(C792,[1]配置!$B$5:$B$1000,[1]配置!$N$5:$N$1000)</f>
        <v>2</v>
      </c>
      <c r="F792" s="1" t="str">
        <f>_xlfn.XLOOKUP(D792,消耗中转!$D$8:$D$33,消耗中转!$T$8:$T$33)</f>
        <v>[{"ItemId":70002,"Num":10}]</v>
      </c>
      <c r="G792" s="1" t="str" cm="1">
        <f t="array" ref="G792">IF(D792=0,"{}",_xlfn.XLOOKUP(D792,属性中转!$D$20:$D$44,_xlfn.XLOOKUP($E792,属性中转!$AG$18:$AX$18,属性中转!$AG$20:$AX$44)))</f>
        <v>{"HpRate":0.308,"AtkRate":0.1638,"PhysDefRate":0.126,"MagicDefRate":0.112,"OnHealInc":0.1734}</v>
      </c>
      <c r="H792" s="1" t="s">
        <v>28</v>
      </c>
      <c r="I792" s="1">
        <f t="shared" si="112"/>
        <v>2</v>
      </c>
      <c r="J792" s="1">
        <f t="shared" si="111"/>
        <v>2</v>
      </c>
    </row>
    <row r="793" spans="1:10">
      <c r="A793" s="1">
        <f t="shared" si="116"/>
        <v>14101108</v>
      </c>
      <c r="B793" s="1">
        <f t="shared" si="117"/>
        <v>14101108</v>
      </c>
      <c r="C793" s="1">
        <f t="shared" si="118"/>
        <v>141011</v>
      </c>
      <c r="D793" s="1">
        <v>8</v>
      </c>
      <c r="E793" s="1">
        <f>_xlfn.XLOOKUP(C793,[1]配置!$B$5:$B$1000,[1]配置!$N$5:$N$1000)</f>
        <v>2</v>
      </c>
      <c r="F793" s="1" t="str">
        <f>_xlfn.XLOOKUP(D793,消耗中转!$D$8:$D$33,消耗中转!$T$8:$T$33)</f>
        <v>[{"ItemId":70002,"Num":15}]</v>
      </c>
      <c r="G793" s="1" t="str" cm="1">
        <f t="array" ref="G793">IF(D793=0,"{}",_xlfn.XLOOKUP(D793,属性中转!$D$20:$D$44,_xlfn.XLOOKUP($E793,属性中转!$AG$18:$AX$18,属性中转!$AG$20:$AX$44)))</f>
        <v>{"HpRate":0.341,"AtkRate":0.1813,"PhysDefRate":0.1395,"MagicDefRate":0.124,"OnHealInc":0.1938}</v>
      </c>
      <c r="H793" s="1" t="s">
        <v>28</v>
      </c>
      <c r="I793" s="1">
        <f t="shared" si="112"/>
        <v>2</v>
      </c>
      <c r="J793" s="1">
        <f t="shared" si="111"/>
        <v>2</v>
      </c>
    </row>
    <row r="794" spans="1:10">
      <c r="A794" s="1">
        <f t="shared" si="116"/>
        <v>14101109</v>
      </c>
      <c r="B794" s="1">
        <f t="shared" si="117"/>
        <v>14101109</v>
      </c>
      <c r="C794" s="1">
        <f t="shared" si="118"/>
        <v>141011</v>
      </c>
      <c r="D794" s="1">
        <v>9</v>
      </c>
      <c r="E794" s="1">
        <f>_xlfn.XLOOKUP(C794,[1]配置!$B$5:$B$1000,[1]配置!$N$5:$N$1000)</f>
        <v>2</v>
      </c>
      <c r="F794" s="1" t="str">
        <f>_xlfn.XLOOKUP(D794,消耗中转!$D$8:$D$33,消耗中转!$T$8:$T$33)</f>
        <v>[{"ItemId":70002,"Num":20}]</v>
      </c>
      <c r="G794" s="1" t="str" cm="1">
        <f t="array" ref="G794">IF(D794=0,"{}",_xlfn.XLOOKUP(D794,属性中转!$D$20:$D$44,_xlfn.XLOOKUP($E794,属性中转!$AG$18:$AX$18,属性中转!$AG$20:$AX$44)))</f>
        <v>{"HpRate":0.374,"AtkRate":0.1989,"PhysDefRate":0.153,"MagicDefRate":0.136,"OnHealInc":0.1938}</v>
      </c>
      <c r="H794" s="1" t="s">
        <v>28</v>
      </c>
      <c r="I794" s="1">
        <f t="shared" si="112"/>
        <v>2</v>
      </c>
      <c r="J794" s="1">
        <f t="shared" si="111"/>
        <v>2</v>
      </c>
    </row>
    <row r="795" spans="1:10">
      <c r="A795" s="1">
        <f t="shared" si="116"/>
        <v>14101110</v>
      </c>
      <c r="B795" s="1">
        <f t="shared" si="117"/>
        <v>14101110</v>
      </c>
      <c r="C795" s="1">
        <f t="shared" si="118"/>
        <v>141011</v>
      </c>
      <c r="D795" s="1">
        <v>10</v>
      </c>
      <c r="E795" s="1">
        <f>_xlfn.XLOOKUP(C795,[1]配置!$B$5:$B$1000,[1]配置!$N$5:$N$1000)</f>
        <v>2</v>
      </c>
      <c r="F795" s="1" t="str">
        <f>_xlfn.XLOOKUP(D795,消耗中转!$D$8:$D$33,消耗中转!$T$8:$T$33)</f>
        <v>[{"ItemId":70002,"Num":25}]</v>
      </c>
      <c r="G795" s="1" t="str" cm="1">
        <f t="array" ref="G795">IF(D795=0,"{}",_xlfn.XLOOKUP(D795,属性中转!$D$20:$D$44,_xlfn.XLOOKUP($E795,属性中转!$AG$18:$AX$18,属性中转!$AG$20:$AX$44)))</f>
        <v>{"HpRate":0.407,"AtkRate":0.2164,"PhysDefRate":0.1665,"MagicDefRate":0.148,"OnHealInc":0.1938}</v>
      </c>
      <c r="H795" s="1" t="s">
        <v>28</v>
      </c>
      <c r="I795" s="1">
        <f t="shared" si="112"/>
        <v>3</v>
      </c>
      <c r="J795" s="1">
        <f t="shared" si="111"/>
        <v>3</v>
      </c>
    </row>
    <row r="796" spans="1:10">
      <c r="A796" s="1">
        <f t="shared" si="116"/>
        <v>14101111</v>
      </c>
      <c r="B796" s="1">
        <f t="shared" si="117"/>
        <v>14101111</v>
      </c>
      <c r="C796" s="1">
        <f t="shared" si="118"/>
        <v>141011</v>
      </c>
      <c r="D796" s="1">
        <v>11</v>
      </c>
      <c r="E796" s="1">
        <f>_xlfn.XLOOKUP(C796,[1]配置!$B$5:$B$1000,[1]配置!$N$5:$N$1000)</f>
        <v>2</v>
      </c>
      <c r="F796" s="1" t="str">
        <f>_xlfn.XLOOKUP(D796,消耗中转!$D$8:$D$33,消耗中转!$T$8:$T$33)</f>
        <v>[{"ItemId":70002,"Num":30}]</v>
      </c>
      <c r="G796" s="1" t="str" cm="1">
        <f t="array" ref="G796">IF(D796=0,"{}",_xlfn.XLOOKUP(D796,属性中转!$D$20:$D$44,_xlfn.XLOOKUP($E796,属性中转!$AG$18:$AX$18,属性中转!$AG$20:$AX$44)))</f>
        <v>{"HpRate":0.44,"AtkRate":0.234,"PhysDefRate":0.18,"MagicDefRate":0.16,"OnHealInc":0.1938}</v>
      </c>
      <c r="H796" s="1" t="s">
        <v>28</v>
      </c>
      <c r="I796" s="1">
        <f t="shared" si="112"/>
        <v>3</v>
      </c>
      <c r="J796" s="1">
        <f t="shared" si="111"/>
        <v>3</v>
      </c>
    </row>
    <row r="797" spans="1:10">
      <c r="A797" s="1">
        <f t="shared" si="116"/>
        <v>14101112</v>
      </c>
      <c r="B797" s="1">
        <f t="shared" si="117"/>
        <v>14101112</v>
      </c>
      <c r="C797" s="1">
        <f t="shared" si="118"/>
        <v>141011</v>
      </c>
      <c r="D797" s="1">
        <v>12</v>
      </c>
      <c r="E797" s="1">
        <f>_xlfn.XLOOKUP(C797,[1]配置!$B$5:$B$1000,[1]配置!$N$5:$N$1000)</f>
        <v>2</v>
      </c>
      <c r="F797" s="1" t="str">
        <f>_xlfn.XLOOKUP(D797,消耗中转!$D$8:$D$33,消耗中转!$T$8:$T$33)</f>
        <v>[{"ItemId":70002,"Num":35}]</v>
      </c>
      <c r="G797" s="1" t="str" cm="1">
        <f t="array" ref="G797">IF(D797=0,"{}",_xlfn.XLOOKUP(D797,属性中转!$D$20:$D$44,_xlfn.XLOOKUP($E797,属性中转!$AG$18:$AX$18,属性中转!$AG$20:$AX$44)))</f>
        <v>{"HpRate":0.473,"AtkRate":0.2515,"PhysDefRate":0.1935,"MagicDefRate":0.172,"OnHealInc":0.1938}</v>
      </c>
      <c r="H797" s="1" t="s">
        <v>28</v>
      </c>
      <c r="I797" s="1">
        <f t="shared" si="112"/>
        <v>3</v>
      </c>
      <c r="J797" s="1">
        <f t="shared" si="111"/>
        <v>3</v>
      </c>
    </row>
    <row r="798" spans="1:10">
      <c r="A798" s="1">
        <f t="shared" si="116"/>
        <v>14101113</v>
      </c>
      <c r="B798" s="1">
        <f t="shared" si="117"/>
        <v>14101113</v>
      </c>
      <c r="C798" s="1">
        <f t="shared" si="118"/>
        <v>141011</v>
      </c>
      <c r="D798" s="1">
        <v>13</v>
      </c>
      <c r="E798" s="1">
        <f>_xlfn.XLOOKUP(C798,[1]配置!$B$5:$B$1000,[1]配置!$N$5:$N$1000)</f>
        <v>2</v>
      </c>
      <c r="F798" s="1" t="str">
        <f>_xlfn.XLOOKUP(D798,消耗中转!$D$8:$D$33,消耗中转!$T$8:$T$33)</f>
        <v>[{"ItemId":70002,"Num":40}]</v>
      </c>
      <c r="G798" s="1" t="str" cm="1">
        <f t="array" ref="G798">IF(D798=0,"{}",_xlfn.XLOOKUP(D798,属性中转!$D$20:$D$44,_xlfn.XLOOKUP($E798,属性中转!$AG$18:$AX$18,属性中转!$AG$20:$AX$44)))</f>
        <v>{"HpRate":0.506,"AtkRate":0.2691,"PhysDefRate":0.207,"MagicDefRate":0.184,"OnHealInc":0.1938}</v>
      </c>
      <c r="H798" s="1" t="s">
        <v>28</v>
      </c>
      <c r="I798" s="1">
        <f t="shared" si="112"/>
        <v>3</v>
      </c>
      <c r="J798" s="1">
        <f t="shared" si="111"/>
        <v>3</v>
      </c>
    </row>
    <row r="799" spans="1:10">
      <c r="A799" s="1">
        <f t="shared" si="116"/>
        <v>14101114</v>
      </c>
      <c r="B799" s="1">
        <f t="shared" si="117"/>
        <v>14101114</v>
      </c>
      <c r="C799" s="1">
        <f t="shared" si="118"/>
        <v>141011</v>
      </c>
      <c r="D799" s="1">
        <v>14</v>
      </c>
      <c r="E799" s="1">
        <f>_xlfn.XLOOKUP(C799,[1]配置!$B$5:$B$1000,[1]配置!$N$5:$N$1000)</f>
        <v>2</v>
      </c>
      <c r="F799" s="1" t="str">
        <f>_xlfn.XLOOKUP(D799,消耗中转!$D$8:$D$33,消耗中转!$T$8:$T$33)</f>
        <v>[{"ItemId":70002,"Num":45}]</v>
      </c>
      <c r="G799" s="1" t="str" cm="1">
        <f t="array" ref="G799">IF(D799=0,"{}",_xlfn.XLOOKUP(D799,属性中转!$D$20:$D$44,_xlfn.XLOOKUP($E799,属性中转!$AG$18:$AX$18,属性中转!$AG$20:$AX$44)))</f>
        <v>{"HpRate":0.539,"AtkRate":0.2866,"PhysDefRate":0.2205,"MagicDefRate":0.196,"OnHealInc":0.1938}</v>
      </c>
      <c r="H799" s="1" t="s">
        <v>28</v>
      </c>
      <c r="I799" s="1">
        <f t="shared" si="112"/>
        <v>3</v>
      </c>
      <c r="J799" s="1">
        <f t="shared" ref="J799:J862" si="119">J773</f>
        <v>3</v>
      </c>
    </row>
    <row r="800" spans="1:10">
      <c r="A800" s="1">
        <f t="shared" si="116"/>
        <v>14101115</v>
      </c>
      <c r="B800" s="1">
        <f t="shared" si="117"/>
        <v>14101115</v>
      </c>
      <c r="C800" s="1">
        <f t="shared" si="118"/>
        <v>141011</v>
      </c>
      <c r="D800" s="1">
        <v>15</v>
      </c>
      <c r="E800" s="1">
        <f>_xlfn.XLOOKUP(C800,[1]配置!$B$5:$B$1000,[1]配置!$N$5:$N$1000)</f>
        <v>2</v>
      </c>
      <c r="F800" s="1" t="str">
        <f>_xlfn.XLOOKUP(D800,消耗中转!$D$8:$D$33,消耗中转!$T$8:$T$33)</f>
        <v>[{"ItemId":70002,"Num":50}]</v>
      </c>
      <c r="G800" s="1" t="str" cm="1">
        <f t="array" ref="G800">IF(D800=0,"{}",_xlfn.XLOOKUP(D800,属性中转!$D$20:$D$44,_xlfn.XLOOKUP($E800,属性中转!$AG$18:$AX$18,属性中转!$AG$20:$AX$44)))</f>
        <v>{"HpRate":0.572,"AtkRate":0.3042,"PhysDefRate":0.234,"MagicDefRate":0.208,"OnHealInc":0.1938}</v>
      </c>
      <c r="H800" s="1" t="s">
        <v>28</v>
      </c>
      <c r="I800" s="1">
        <f t="shared" ref="I800:I863" si="120">I774</f>
        <v>4</v>
      </c>
      <c r="J800" s="1">
        <f t="shared" si="119"/>
        <v>4</v>
      </c>
    </row>
    <row r="801" spans="1:10">
      <c r="A801" s="1">
        <f t="shared" si="116"/>
        <v>14101116</v>
      </c>
      <c r="B801" s="1">
        <f t="shared" si="117"/>
        <v>14101116</v>
      </c>
      <c r="C801" s="1">
        <f t="shared" si="118"/>
        <v>141011</v>
      </c>
      <c r="D801" s="1">
        <v>16</v>
      </c>
      <c r="E801" s="1">
        <f>_xlfn.XLOOKUP(C801,[1]配置!$B$5:$B$1000,[1]配置!$N$5:$N$1000)</f>
        <v>2</v>
      </c>
      <c r="F801" s="1" t="str">
        <f>_xlfn.XLOOKUP(D801,消耗中转!$D$8:$D$33,消耗中转!$T$8:$T$33)</f>
        <v>[{"ItemId":70003,"Num":25}]</v>
      </c>
      <c r="G801" s="1" t="str" cm="1">
        <f t="array" ref="G801">IF(D801=0,"{}",_xlfn.XLOOKUP(D801,属性中转!$D$20:$D$44,_xlfn.XLOOKUP($E801,属性中转!$AG$18:$AX$18,属性中转!$AG$20:$AX$44)))</f>
        <v>{"HpRate":0.605,"AtkRate":0.3217,"PhysDefRate":0.2475,"MagicDefRate":0.22,"OnHealInc":0.2142}</v>
      </c>
      <c r="H801" s="1" t="s">
        <v>28</v>
      </c>
      <c r="I801" s="1">
        <f t="shared" si="120"/>
        <v>4</v>
      </c>
      <c r="J801" s="1">
        <f t="shared" si="119"/>
        <v>4</v>
      </c>
    </row>
    <row r="802" spans="1:10">
      <c r="A802" s="1">
        <f t="shared" si="116"/>
        <v>14101117</v>
      </c>
      <c r="B802" s="1">
        <f t="shared" si="117"/>
        <v>14101117</v>
      </c>
      <c r="C802" s="1">
        <f t="shared" si="118"/>
        <v>141011</v>
      </c>
      <c r="D802" s="1">
        <v>17</v>
      </c>
      <c r="E802" s="1">
        <f>_xlfn.XLOOKUP(C802,[1]配置!$B$5:$B$1000,[1]配置!$N$5:$N$1000)</f>
        <v>2</v>
      </c>
      <c r="F802" s="1" t="str">
        <f>_xlfn.XLOOKUP(D802,消耗中转!$D$8:$D$33,消耗中转!$T$8:$T$33)</f>
        <v>[{"ItemId":70003,"Num":25}]</v>
      </c>
      <c r="G802" s="1" t="str" cm="1">
        <f t="array" ref="G802">IF(D802=0,"{}",_xlfn.XLOOKUP(D802,属性中转!$D$20:$D$44,_xlfn.XLOOKUP($E802,属性中转!$AG$18:$AX$18,属性中转!$AG$20:$AX$44)))</f>
        <v>{"HpRate":0.638,"AtkRate":0.3393,"PhysDefRate":0.261,"MagicDefRate":0.232,"OnHealInc":0.2346}</v>
      </c>
      <c r="H802" s="1" t="s">
        <v>28</v>
      </c>
      <c r="I802" s="1">
        <f t="shared" si="120"/>
        <v>4</v>
      </c>
      <c r="J802" s="1">
        <f t="shared" si="119"/>
        <v>4</v>
      </c>
    </row>
    <row r="803" spans="1:10">
      <c r="A803" s="1">
        <f t="shared" si="116"/>
        <v>14101118</v>
      </c>
      <c r="B803" s="1">
        <f t="shared" si="117"/>
        <v>14101118</v>
      </c>
      <c r="C803" s="1">
        <f t="shared" si="118"/>
        <v>141011</v>
      </c>
      <c r="D803" s="1">
        <v>18</v>
      </c>
      <c r="E803" s="1">
        <f>_xlfn.XLOOKUP(C803,[1]配置!$B$5:$B$1000,[1]配置!$N$5:$N$1000)</f>
        <v>2</v>
      </c>
      <c r="F803" s="1" t="str">
        <f>_xlfn.XLOOKUP(D803,消耗中转!$D$8:$D$33,消耗中转!$T$8:$T$33)</f>
        <v>[{"ItemId":70003,"Num":25}]</v>
      </c>
      <c r="G803" s="1" t="str" cm="1">
        <f t="array" ref="G803">IF(D803=0,"{}",_xlfn.XLOOKUP(D803,属性中转!$D$20:$D$44,_xlfn.XLOOKUP($E803,属性中转!$AG$18:$AX$18,属性中转!$AG$20:$AX$44)))</f>
        <v>{"HpRate":0.671,"AtkRate":0.3568,"PhysDefRate":0.2745,"MagicDefRate":0.244,"OnHealInc":0.255}</v>
      </c>
      <c r="H803" s="1" t="s">
        <v>28</v>
      </c>
      <c r="I803" s="1">
        <f t="shared" si="120"/>
        <v>4</v>
      </c>
      <c r="J803" s="1">
        <f t="shared" si="119"/>
        <v>4</v>
      </c>
    </row>
    <row r="804" spans="1:10">
      <c r="A804" s="1">
        <f t="shared" si="116"/>
        <v>14101119</v>
      </c>
      <c r="B804" s="1">
        <f t="shared" si="117"/>
        <v>14101119</v>
      </c>
      <c r="C804" s="1">
        <f t="shared" si="118"/>
        <v>141011</v>
      </c>
      <c r="D804" s="1">
        <v>19</v>
      </c>
      <c r="E804" s="1">
        <f>_xlfn.XLOOKUP(C804,[1]配置!$B$5:$B$1000,[1]配置!$N$5:$N$1000)</f>
        <v>2</v>
      </c>
      <c r="F804" s="1" t="str">
        <f>_xlfn.XLOOKUP(D804,消耗中转!$D$8:$D$33,消耗中转!$T$8:$T$33)</f>
        <v>[{"ItemId":70003,"Num":25}]</v>
      </c>
      <c r="G804" s="1" t="str" cm="1">
        <f t="array" ref="G804">IF(D804=0,"{}",_xlfn.XLOOKUP(D804,属性中转!$D$20:$D$44,_xlfn.XLOOKUP($E804,属性中转!$AG$18:$AX$18,属性中转!$AG$20:$AX$44)))</f>
        <v>{"HpRate":0.704,"AtkRate":0.3744,"PhysDefRate":0.288,"MagicDefRate":0.256,"OnHealInc":0.2754}</v>
      </c>
      <c r="H804" s="1" t="s">
        <v>28</v>
      </c>
      <c r="I804" s="1">
        <f t="shared" si="120"/>
        <v>4</v>
      </c>
      <c r="J804" s="1">
        <f t="shared" si="119"/>
        <v>4</v>
      </c>
    </row>
    <row r="805" spans="1:10">
      <c r="A805" s="1">
        <f t="shared" si="116"/>
        <v>14101120</v>
      </c>
      <c r="B805" s="1">
        <f t="shared" si="117"/>
        <v>14101120</v>
      </c>
      <c r="C805" s="1">
        <f t="shared" si="118"/>
        <v>141011</v>
      </c>
      <c r="D805" s="1">
        <v>20</v>
      </c>
      <c r="E805" s="1">
        <f>_xlfn.XLOOKUP(C805,[1]配置!$B$5:$B$1000,[1]配置!$N$5:$N$1000)</f>
        <v>2</v>
      </c>
      <c r="F805" s="1" t="str">
        <f>_xlfn.XLOOKUP(D805,消耗中转!$D$8:$D$33,消耗中转!$T$8:$T$33)</f>
        <v>[{"ItemId":70003,"Num":25}]</v>
      </c>
      <c r="G805" s="1" t="str" cm="1">
        <f t="array" ref="G805">IF(D805=0,"{}",_xlfn.XLOOKUP(D805,属性中转!$D$20:$D$44,_xlfn.XLOOKUP($E805,属性中转!$AG$18:$AX$18,属性中转!$AG$20:$AX$44)))</f>
        <v>{"HpRate":0.737,"AtkRate":0.3919,"PhysDefRate":0.3015,"MagicDefRate":0.268,"OnHealInc":0.2958}</v>
      </c>
      <c r="H805" s="1" t="s">
        <v>28</v>
      </c>
      <c r="I805" s="1">
        <f t="shared" si="120"/>
        <v>4</v>
      </c>
      <c r="J805" s="1">
        <f t="shared" si="119"/>
        <v>4</v>
      </c>
    </row>
    <row r="806" spans="1:10">
      <c r="A806" s="1">
        <f t="shared" si="116"/>
        <v>14101121</v>
      </c>
      <c r="B806" s="1">
        <f t="shared" si="117"/>
        <v>14101121</v>
      </c>
      <c r="C806" s="1">
        <f t="shared" si="118"/>
        <v>141011</v>
      </c>
      <c r="D806" s="1">
        <v>21</v>
      </c>
      <c r="E806" s="1">
        <f>_xlfn.XLOOKUP(C806,[1]配置!$B$5:$B$1000,[1]配置!$N$5:$N$1000)</f>
        <v>2</v>
      </c>
      <c r="F806" s="1" t="str">
        <f>_xlfn.XLOOKUP(D806,消耗中转!$D$8:$D$33,消耗中转!$T$8:$T$33)</f>
        <v>[{"ItemId":70003,"Num":50}]</v>
      </c>
      <c r="G806" s="1" t="str" cm="1">
        <f t="array" ref="G806">IF(D806=0,"{}",_xlfn.XLOOKUP(D806,属性中转!$D$20:$D$44,_xlfn.XLOOKUP($E806,属性中转!$AG$18:$AX$18,属性中转!$AG$20:$AX$44)))</f>
        <v>{"HpRate":0.77,"AtkRate":0.4095,"PhysDefRate":0.315,"MagicDefRate":0.28,"OnHealInc":0.3162}</v>
      </c>
      <c r="H806" s="1" t="s">
        <v>28</v>
      </c>
      <c r="I806" s="1">
        <f t="shared" si="120"/>
        <v>4</v>
      </c>
      <c r="J806" s="1">
        <f t="shared" si="119"/>
        <v>4</v>
      </c>
    </row>
    <row r="807" spans="1:10">
      <c r="A807" s="1">
        <f t="shared" si="116"/>
        <v>14101122</v>
      </c>
      <c r="B807" s="1">
        <f t="shared" si="117"/>
        <v>14101122</v>
      </c>
      <c r="C807" s="1">
        <f t="shared" si="118"/>
        <v>141011</v>
      </c>
      <c r="D807" s="1">
        <v>22</v>
      </c>
      <c r="E807" s="1">
        <f>_xlfn.XLOOKUP(C807,[1]配置!$B$5:$B$1000,[1]配置!$N$5:$N$1000)</f>
        <v>2</v>
      </c>
      <c r="F807" s="1" t="str">
        <f>_xlfn.XLOOKUP(D807,消耗中转!$D$8:$D$33,消耗中转!$T$8:$T$33)</f>
        <v>[{"ItemId":70003,"Num":75}]</v>
      </c>
      <c r="G807" s="1" t="str" cm="1">
        <f t="array" ref="G807">IF(D807=0,"{}",_xlfn.XLOOKUP(D807,属性中转!$D$20:$D$44,_xlfn.XLOOKUP($E807,属性中转!$AG$18:$AX$18,属性中转!$AG$20:$AX$44)))</f>
        <v>{"HpRate":0.803,"AtkRate":0.427,"PhysDefRate":0.3285,"MagicDefRate":0.292,"OnHealInc":0.3366}</v>
      </c>
      <c r="H807" s="1" t="s">
        <v>28</v>
      </c>
      <c r="I807" s="1">
        <f t="shared" si="120"/>
        <v>4</v>
      </c>
      <c r="J807" s="1">
        <f t="shared" si="119"/>
        <v>4</v>
      </c>
    </row>
    <row r="808" spans="1:10">
      <c r="A808" s="1">
        <f t="shared" si="116"/>
        <v>14101123</v>
      </c>
      <c r="B808" s="1">
        <f t="shared" si="117"/>
        <v>14101123</v>
      </c>
      <c r="C808" s="1">
        <f t="shared" si="118"/>
        <v>141011</v>
      </c>
      <c r="D808" s="1">
        <v>23</v>
      </c>
      <c r="E808" s="1">
        <f>_xlfn.XLOOKUP(C808,[1]配置!$B$5:$B$1000,[1]配置!$N$5:$N$1000)</f>
        <v>2</v>
      </c>
      <c r="F808" s="1" t="str">
        <f>_xlfn.XLOOKUP(D808,消耗中转!$D$8:$D$33,消耗中转!$T$8:$T$33)</f>
        <v>[{"ItemId":70003,"Num":100}]</v>
      </c>
      <c r="G808" s="1" t="str" cm="1">
        <f t="array" ref="G808">IF(D808=0,"{}",_xlfn.XLOOKUP(D808,属性中转!$D$20:$D$44,_xlfn.XLOOKUP($E808,属性中转!$AG$18:$AX$18,属性中转!$AG$20:$AX$44)))</f>
        <v>{"HpRate":0.836,"AtkRate":0.4446,"PhysDefRate":0.342,"MagicDefRate":0.304,"OnHealInc":0.357}</v>
      </c>
      <c r="H808" s="1" t="s">
        <v>28</v>
      </c>
      <c r="I808" s="1">
        <f t="shared" si="120"/>
        <v>4</v>
      </c>
      <c r="J808" s="1">
        <f t="shared" si="119"/>
        <v>4</v>
      </c>
    </row>
    <row r="809" spans="1:10">
      <c r="A809" s="1">
        <f t="shared" si="116"/>
        <v>14101124</v>
      </c>
      <c r="B809" s="1">
        <f t="shared" si="117"/>
        <v>14101124</v>
      </c>
      <c r="C809" s="1">
        <f t="shared" si="118"/>
        <v>141011</v>
      </c>
      <c r="D809" s="1">
        <v>24</v>
      </c>
      <c r="E809" s="1">
        <f>_xlfn.XLOOKUP(C809,[1]配置!$B$5:$B$1000,[1]配置!$N$5:$N$1000)</f>
        <v>2</v>
      </c>
      <c r="F809" s="1" t="str">
        <f>_xlfn.XLOOKUP(D809,消耗中转!$D$8:$D$33,消耗中转!$T$8:$T$33)</f>
        <v>[{"ItemId":70003,"Num":125}]</v>
      </c>
      <c r="G809" s="1" t="str" cm="1">
        <f t="array" ref="G809">IF(D809=0,"{}",_xlfn.XLOOKUP(D809,属性中转!$D$20:$D$44,_xlfn.XLOOKUP($E809,属性中转!$AG$18:$AX$18,属性中转!$AG$20:$AX$44)))</f>
        <v>{"HpRate":0.869,"AtkRate":0.4621,"PhysDefRate":0.3555,"MagicDefRate":0.316,"OnHealInc":0.3774}</v>
      </c>
      <c r="H809" s="1" t="s">
        <v>28</v>
      </c>
      <c r="I809" s="1">
        <f t="shared" si="120"/>
        <v>4</v>
      </c>
      <c r="J809" s="1">
        <f t="shared" si="119"/>
        <v>4</v>
      </c>
    </row>
    <row r="810" spans="1:10">
      <c r="A810" s="1">
        <f t="shared" si="116"/>
        <v>14101125</v>
      </c>
      <c r="B810" s="1">
        <f t="shared" si="117"/>
        <v>14101125</v>
      </c>
      <c r="C810" s="1">
        <f t="shared" si="118"/>
        <v>141011</v>
      </c>
      <c r="D810" s="1">
        <v>25</v>
      </c>
      <c r="E810" s="1">
        <f>_xlfn.XLOOKUP(C810,[1]配置!$B$5:$B$1000,[1]配置!$N$5:$N$1000)</f>
        <v>2</v>
      </c>
      <c r="F810" s="1" t="str">
        <f>_xlfn.XLOOKUP(D810,消耗中转!$D$8:$D$33,消耗中转!$T$8:$T$33)</f>
        <v>[{"ItemId":70003,"Num":150}]</v>
      </c>
      <c r="G810" s="1" t="str" cm="1">
        <f t="array" ref="G810">IF(D810=0,"{}",_xlfn.XLOOKUP(D810,属性中转!$D$20:$D$44,_xlfn.XLOOKUP($E810,属性中转!$AG$18:$AX$18,属性中转!$AG$20:$AX$44)))</f>
        <v>{"HpRate":0.902,"AtkRate":0.4797,"PhysDefRate":0.369,"MagicDefRate":0.328,"OnHealInc":0.3978}</v>
      </c>
      <c r="H810" s="1" t="s">
        <v>28</v>
      </c>
      <c r="I810" s="1">
        <f t="shared" si="120"/>
        <v>4</v>
      </c>
      <c r="J810" s="1">
        <f t="shared" si="119"/>
        <v>4</v>
      </c>
    </row>
    <row r="811" spans="1:10">
      <c r="A811" s="1">
        <f t="shared" si="116"/>
        <v>14101200</v>
      </c>
      <c r="B811" s="1">
        <f t="shared" si="117"/>
        <v>14101200</v>
      </c>
      <c r="C811" s="1">
        <f>C785+1</f>
        <v>141012</v>
      </c>
      <c r="D811" s="1">
        <v>0</v>
      </c>
      <c r="E811" s="1">
        <f>_xlfn.XLOOKUP(C811,[1]配置!$B$5:$B$1000,[1]配置!$N$5:$N$1000)</f>
        <v>2</v>
      </c>
      <c r="F811" s="1" t="str">
        <f>_xlfn.XLOOKUP(D811,消耗中转!$D$8:$D$33,消耗中转!$T$8:$T$33)</f>
        <v>[]</v>
      </c>
      <c r="G811" s="1" t="str" cm="1">
        <f t="array" ref="G811">IF(D811=0,"{}",_xlfn.XLOOKUP(D811,属性中转!$D$20:$D$44,_xlfn.XLOOKUP($E811,属性中转!$AG$18:$AX$18,属性中转!$AG$20:$AX$44)))</f>
        <v>{}</v>
      </c>
      <c r="H811" s="1" t="s">
        <v>28</v>
      </c>
      <c r="I811" s="1">
        <f t="shared" si="120"/>
        <v>0</v>
      </c>
      <c r="J811" s="1">
        <f t="shared" si="119"/>
        <v>0</v>
      </c>
    </row>
    <row r="812" spans="1:10">
      <c r="A812" s="1">
        <f t="shared" ref="A812:A837" si="121">B812</f>
        <v>14101201</v>
      </c>
      <c r="B812" s="1">
        <f t="shared" ref="B812:B837" si="122">C812*100+D812</f>
        <v>14101201</v>
      </c>
      <c r="C812" s="1">
        <f>C811</f>
        <v>141012</v>
      </c>
      <c r="D812" s="1">
        <v>1</v>
      </c>
      <c r="E812" s="1">
        <f>_xlfn.XLOOKUP(C812,[1]配置!$B$5:$B$1000,[1]配置!$N$5:$N$1000)</f>
        <v>2</v>
      </c>
      <c r="F812" s="1" t="str">
        <f>_xlfn.XLOOKUP(D812,消耗中转!$D$8:$D$33,消耗中转!$T$8:$T$33)</f>
        <v>[{"ItemId":70001,"Num":10}]</v>
      </c>
      <c r="G812" s="1" t="str" cm="1">
        <f t="array" ref="G812">IF(D812=0,"{}",_xlfn.XLOOKUP(D812,属性中转!$D$20:$D$44,_xlfn.XLOOKUP($E812,属性中转!$AG$18:$AX$18,属性中转!$AG$20:$AX$44)))</f>
        <v>{"HpRate":0.11,"AtkRate":0.0585,"PhysDefRate":0.045,"MagicDefRate":0.04,"OnHealInc":0.051}</v>
      </c>
      <c r="H812" s="1" t="s">
        <v>28</v>
      </c>
      <c r="I812" s="1">
        <f t="shared" si="120"/>
        <v>1</v>
      </c>
      <c r="J812" s="1">
        <f t="shared" si="119"/>
        <v>1</v>
      </c>
    </row>
    <row r="813" spans="1:10">
      <c r="A813" s="1">
        <f t="shared" si="121"/>
        <v>14101202</v>
      </c>
      <c r="B813" s="1">
        <f t="shared" si="122"/>
        <v>14101202</v>
      </c>
      <c r="C813" s="1">
        <f t="shared" ref="C813:C836" si="123">C812</f>
        <v>141012</v>
      </c>
      <c r="D813" s="1">
        <v>2</v>
      </c>
      <c r="E813" s="1">
        <f>_xlfn.XLOOKUP(C813,[1]配置!$B$5:$B$1000,[1]配置!$N$5:$N$1000)</f>
        <v>2</v>
      </c>
      <c r="F813" s="1" t="str">
        <f>_xlfn.XLOOKUP(D813,消耗中转!$D$8:$D$33,消耗中转!$T$8:$T$33)</f>
        <v>[{"ItemId":70001,"Num":20}]</v>
      </c>
      <c r="G813" s="1" t="str" cm="1">
        <f t="array" ref="G813">IF(D813=0,"{}",_xlfn.XLOOKUP(D813,属性中转!$D$20:$D$44,_xlfn.XLOOKUP($E813,属性中转!$AG$18:$AX$18,属性中转!$AG$20:$AX$44)))</f>
        <v>{"HpRate":0.143,"AtkRate":0.076,"PhysDefRate":0.0585,"MagicDefRate":0.052,"OnHealInc":0.0714}</v>
      </c>
      <c r="H813" s="1" t="s">
        <v>28</v>
      </c>
      <c r="I813" s="1">
        <f t="shared" si="120"/>
        <v>1</v>
      </c>
      <c r="J813" s="1">
        <f t="shared" si="119"/>
        <v>1</v>
      </c>
    </row>
    <row r="814" spans="1:10">
      <c r="A814" s="1">
        <f t="shared" si="121"/>
        <v>14101203</v>
      </c>
      <c r="B814" s="1">
        <f t="shared" si="122"/>
        <v>14101203</v>
      </c>
      <c r="C814" s="1">
        <f t="shared" si="123"/>
        <v>141012</v>
      </c>
      <c r="D814" s="1">
        <v>3</v>
      </c>
      <c r="E814" s="1">
        <f>_xlfn.XLOOKUP(C814,[1]配置!$B$5:$B$1000,[1]配置!$N$5:$N$1000)</f>
        <v>2</v>
      </c>
      <c r="F814" s="1" t="str">
        <f>_xlfn.XLOOKUP(D814,消耗中转!$D$8:$D$33,消耗中转!$T$8:$T$33)</f>
        <v>[{"ItemId":70001,"Num":30}]</v>
      </c>
      <c r="G814" s="1" t="str" cm="1">
        <f t="array" ref="G814">IF(D814=0,"{}",_xlfn.XLOOKUP(D814,属性中转!$D$20:$D$44,_xlfn.XLOOKUP($E814,属性中转!$AG$18:$AX$18,属性中转!$AG$20:$AX$44)))</f>
        <v>{"HpRate":0.176,"AtkRate":0.0936,"PhysDefRate":0.072,"MagicDefRate":0.064,"OnHealInc":0.0918}</v>
      </c>
      <c r="H814" s="1" t="s">
        <v>28</v>
      </c>
      <c r="I814" s="1">
        <f t="shared" si="120"/>
        <v>1</v>
      </c>
      <c r="J814" s="1">
        <f t="shared" si="119"/>
        <v>1</v>
      </c>
    </row>
    <row r="815" spans="1:10">
      <c r="A815" s="1">
        <f t="shared" si="121"/>
        <v>14101204</v>
      </c>
      <c r="B815" s="1">
        <f t="shared" si="122"/>
        <v>14101204</v>
      </c>
      <c r="C815" s="1">
        <f t="shared" si="123"/>
        <v>141012</v>
      </c>
      <c r="D815" s="1">
        <v>4</v>
      </c>
      <c r="E815" s="1">
        <f>_xlfn.XLOOKUP(C815,[1]配置!$B$5:$B$1000,[1]配置!$N$5:$N$1000)</f>
        <v>2</v>
      </c>
      <c r="F815" s="1" t="str">
        <f>_xlfn.XLOOKUP(D815,消耗中转!$D$8:$D$33,消耗中转!$T$8:$T$33)</f>
        <v>[{"ItemId":70001,"Num":40}]</v>
      </c>
      <c r="G815" s="1" t="str" cm="1">
        <f t="array" ref="G815">IF(D815=0,"{}",_xlfn.XLOOKUP(D815,属性中转!$D$20:$D$44,_xlfn.XLOOKUP($E815,属性中转!$AG$18:$AX$18,属性中转!$AG$20:$AX$44)))</f>
        <v>{"HpRate":0.209,"AtkRate":0.1111,"PhysDefRate":0.0855,"MagicDefRate":0.076,"OnHealInc":0.1122}</v>
      </c>
      <c r="H815" s="1" t="s">
        <v>28</v>
      </c>
      <c r="I815" s="1">
        <f t="shared" si="120"/>
        <v>1</v>
      </c>
      <c r="J815" s="1">
        <f t="shared" si="119"/>
        <v>1</v>
      </c>
    </row>
    <row r="816" spans="1:10">
      <c r="A816" s="1">
        <f t="shared" si="121"/>
        <v>14101205</v>
      </c>
      <c r="B816" s="1">
        <f t="shared" si="122"/>
        <v>14101205</v>
      </c>
      <c r="C816" s="1">
        <f t="shared" si="123"/>
        <v>141012</v>
      </c>
      <c r="D816" s="1">
        <v>5</v>
      </c>
      <c r="E816" s="1">
        <f>_xlfn.XLOOKUP(C816,[1]配置!$B$5:$B$1000,[1]配置!$N$5:$N$1000)</f>
        <v>2</v>
      </c>
      <c r="F816" s="1" t="str">
        <f>_xlfn.XLOOKUP(D816,消耗中转!$D$8:$D$33,消耗中转!$T$8:$T$33)</f>
        <v>[{"ItemId":70001,"Num":50}]</v>
      </c>
      <c r="G816" s="1" t="str" cm="1">
        <f t="array" ref="G816">IF(D816=0,"{}",_xlfn.XLOOKUP(D816,属性中转!$D$20:$D$44,_xlfn.XLOOKUP($E816,属性中转!$AG$18:$AX$18,属性中转!$AG$20:$AX$44)))</f>
        <v>{"HpRate":0.242,"AtkRate":0.1287,"PhysDefRate":0.099,"MagicDefRate":0.088,"OnHealInc":0.1326}</v>
      </c>
      <c r="H816" s="1" t="s">
        <v>28</v>
      </c>
      <c r="I816" s="1">
        <f t="shared" si="120"/>
        <v>2</v>
      </c>
      <c r="J816" s="1">
        <f t="shared" si="119"/>
        <v>2</v>
      </c>
    </row>
    <row r="817" spans="1:10">
      <c r="A817" s="1">
        <f t="shared" si="121"/>
        <v>14101206</v>
      </c>
      <c r="B817" s="1">
        <f t="shared" si="122"/>
        <v>14101206</v>
      </c>
      <c r="C817" s="1">
        <f t="shared" si="123"/>
        <v>141012</v>
      </c>
      <c r="D817" s="1">
        <v>6</v>
      </c>
      <c r="E817" s="1">
        <f>_xlfn.XLOOKUP(C817,[1]配置!$B$5:$B$1000,[1]配置!$N$5:$N$1000)</f>
        <v>2</v>
      </c>
      <c r="F817" s="1" t="str">
        <f>_xlfn.XLOOKUP(D817,消耗中转!$D$8:$D$33,消耗中转!$T$8:$T$33)</f>
        <v>[{"ItemId":70002,"Num":5}]</v>
      </c>
      <c r="G817" s="1" t="str" cm="1">
        <f t="array" ref="G817">IF(D817=0,"{}",_xlfn.XLOOKUP(D817,属性中转!$D$20:$D$44,_xlfn.XLOOKUP($E817,属性中转!$AG$18:$AX$18,属性中转!$AG$20:$AX$44)))</f>
        <v>{"HpRate":0.275,"AtkRate":0.1462,"PhysDefRate":0.1125,"MagicDefRate":0.1,"OnHealInc":0.153}</v>
      </c>
      <c r="H817" s="1" t="s">
        <v>28</v>
      </c>
      <c r="I817" s="1">
        <f t="shared" si="120"/>
        <v>2</v>
      </c>
      <c r="J817" s="1">
        <f t="shared" si="119"/>
        <v>2</v>
      </c>
    </row>
    <row r="818" spans="1:10">
      <c r="A818" s="1">
        <f t="shared" si="121"/>
        <v>14101207</v>
      </c>
      <c r="B818" s="1">
        <f t="shared" si="122"/>
        <v>14101207</v>
      </c>
      <c r="C818" s="1">
        <f t="shared" si="123"/>
        <v>141012</v>
      </c>
      <c r="D818" s="1">
        <v>7</v>
      </c>
      <c r="E818" s="1">
        <f>_xlfn.XLOOKUP(C818,[1]配置!$B$5:$B$1000,[1]配置!$N$5:$N$1000)</f>
        <v>2</v>
      </c>
      <c r="F818" s="1" t="str">
        <f>_xlfn.XLOOKUP(D818,消耗中转!$D$8:$D$33,消耗中转!$T$8:$T$33)</f>
        <v>[{"ItemId":70002,"Num":10}]</v>
      </c>
      <c r="G818" s="1" t="str" cm="1">
        <f t="array" ref="G818">IF(D818=0,"{}",_xlfn.XLOOKUP(D818,属性中转!$D$20:$D$44,_xlfn.XLOOKUP($E818,属性中转!$AG$18:$AX$18,属性中转!$AG$20:$AX$44)))</f>
        <v>{"HpRate":0.308,"AtkRate":0.1638,"PhysDefRate":0.126,"MagicDefRate":0.112,"OnHealInc":0.1734}</v>
      </c>
      <c r="H818" s="1" t="s">
        <v>28</v>
      </c>
      <c r="I818" s="1">
        <f t="shared" si="120"/>
        <v>2</v>
      </c>
      <c r="J818" s="1">
        <f t="shared" si="119"/>
        <v>2</v>
      </c>
    </row>
    <row r="819" spans="1:10">
      <c r="A819" s="1">
        <f t="shared" si="121"/>
        <v>14101208</v>
      </c>
      <c r="B819" s="1">
        <f t="shared" si="122"/>
        <v>14101208</v>
      </c>
      <c r="C819" s="1">
        <f t="shared" si="123"/>
        <v>141012</v>
      </c>
      <c r="D819" s="1">
        <v>8</v>
      </c>
      <c r="E819" s="1">
        <f>_xlfn.XLOOKUP(C819,[1]配置!$B$5:$B$1000,[1]配置!$N$5:$N$1000)</f>
        <v>2</v>
      </c>
      <c r="F819" s="1" t="str">
        <f>_xlfn.XLOOKUP(D819,消耗中转!$D$8:$D$33,消耗中转!$T$8:$T$33)</f>
        <v>[{"ItemId":70002,"Num":15}]</v>
      </c>
      <c r="G819" s="1" t="str" cm="1">
        <f t="array" ref="G819">IF(D819=0,"{}",_xlfn.XLOOKUP(D819,属性中转!$D$20:$D$44,_xlfn.XLOOKUP($E819,属性中转!$AG$18:$AX$18,属性中转!$AG$20:$AX$44)))</f>
        <v>{"HpRate":0.341,"AtkRate":0.1813,"PhysDefRate":0.1395,"MagicDefRate":0.124,"OnHealInc":0.1938}</v>
      </c>
      <c r="H819" s="1" t="s">
        <v>28</v>
      </c>
      <c r="I819" s="1">
        <f t="shared" si="120"/>
        <v>2</v>
      </c>
      <c r="J819" s="1">
        <f t="shared" si="119"/>
        <v>2</v>
      </c>
    </row>
    <row r="820" spans="1:10">
      <c r="A820" s="1">
        <f t="shared" si="121"/>
        <v>14101209</v>
      </c>
      <c r="B820" s="1">
        <f t="shared" si="122"/>
        <v>14101209</v>
      </c>
      <c r="C820" s="1">
        <f t="shared" si="123"/>
        <v>141012</v>
      </c>
      <c r="D820" s="1">
        <v>9</v>
      </c>
      <c r="E820" s="1">
        <f>_xlfn.XLOOKUP(C820,[1]配置!$B$5:$B$1000,[1]配置!$N$5:$N$1000)</f>
        <v>2</v>
      </c>
      <c r="F820" s="1" t="str">
        <f>_xlfn.XLOOKUP(D820,消耗中转!$D$8:$D$33,消耗中转!$T$8:$T$33)</f>
        <v>[{"ItemId":70002,"Num":20}]</v>
      </c>
      <c r="G820" s="1" t="str" cm="1">
        <f t="array" ref="G820">IF(D820=0,"{}",_xlfn.XLOOKUP(D820,属性中转!$D$20:$D$44,_xlfn.XLOOKUP($E820,属性中转!$AG$18:$AX$18,属性中转!$AG$20:$AX$44)))</f>
        <v>{"HpRate":0.374,"AtkRate":0.1989,"PhysDefRate":0.153,"MagicDefRate":0.136,"OnHealInc":0.1938}</v>
      </c>
      <c r="H820" s="1" t="s">
        <v>28</v>
      </c>
      <c r="I820" s="1">
        <f t="shared" si="120"/>
        <v>2</v>
      </c>
      <c r="J820" s="1">
        <f t="shared" si="119"/>
        <v>2</v>
      </c>
    </row>
    <row r="821" spans="1:10">
      <c r="A821" s="1">
        <f t="shared" si="121"/>
        <v>14101210</v>
      </c>
      <c r="B821" s="1">
        <f t="shared" si="122"/>
        <v>14101210</v>
      </c>
      <c r="C821" s="1">
        <f t="shared" si="123"/>
        <v>141012</v>
      </c>
      <c r="D821" s="1">
        <v>10</v>
      </c>
      <c r="E821" s="1">
        <f>_xlfn.XLOOKUP(C821,[1]配置!$B$5:$B$1000,[1]配置!$N$5:$N$1000)</f>
        <v>2</v>
      </c>
      <c r="F821" s="1" t="str">
        <f>_xlfn.XLOOKUP(D821,消耗中转!$D$8:$D$33,消耗中转!$T$8:$T$33)</f>
        <v>[{"ItemId":70002,"Num":25}]</v>
      </c>
      <c r="G821" s="1" t="str" cm="1">
        <f t="array" ref="G821">IF(D821=0,"{}",_xlfn.XLOOKUP(D821,属性中转!$D$20:$D$44,_xlfn.XLOOKUP($E821,属性中转!$AG$18:$AX$18,属性中转!$AG$20:$AX$44)))</f>
        <v>{"HpRate":0.407,"AtkRate":0.2164,"PhysDefRate":0.1665,"MagicDefRate":0.148,"OnHealInc":0.1938}</v>
      </c>
      <c r="H821" s="1" t="s">
        <v>28</v>
      </c>
      <c r="I821" s="1">
        <f t="shared" si="120"/>
        <v>3</v>
      </c>
      <c r="J821" s="1">
        <f t="shared" si="119"/>
        <v>3</v>
      </c>
    </row>
    <row r="822" spans="1:10">
      <c r="A822" s="1">
        <f t="shared" si="121"/>
        <v>14101211</v>
      </c>
      <c r="B822" s="1">
        <f t="shared" si="122"/>
        <v>14101211</v>
      </c>
      <c r="C822" s="1">
        <f t="shared" si="123"/>
        <v>141012</v>
      </c>
      <c r="D822" s="1">
        <v>11</v>
      </c>
      <c r="E822" s="1">
        <f>_xlfn.XLOOKUP(C822,[1]配置!$B$5:$B$1000,[1]配置!$N$5:$N$1000)</f>
        <v>2</v>
      </c>
      <c r="F822" s="1" t="str">
        <f>_xlfn.XLOOKUP(D822,消耗中转!$D$8:$D$33,消耗中转!$T$8:$T$33)</f>
        <v>[{"ItemId":70002,"Num":30}]</v>
      </c>
      <c r="G822" s="1" t="str" cm="1">
        <f t="array" ref="G822">IF(D822=0,"{}",_xlfn.XLOOKUP(D822,属性中转!$D$20:$D$44,_xlfn.XLOOKUP($E822,属性中转!$AG$18:$AX$18,属性中转!$AG$20:$AX$44)))</f>
        <v>{"HpRate":0.44,"AtkRate":0.234,"PhysDefRate":0.18,"MagicDefRate":0.16,"OnHealInc":0.1938}</v>
      </c>
      <c r="H822" s="1" t="s">
        <v>28</v>
      </c>
      <c r="I822" s="1">
        <f t="shared" si="120"/>
        <v>3</v>
      </c>
      <c r="J822" s="1">
        <f t="shared" si="119"/>
        <v>3</v>
      </c>
    </row>
    <row r="823" spans="1:10">
      <c r="A823" s="1">
        <f t="shared" si="121"/>
        <v>14101212</v>
      </c>
      <c r="B823" s="1">
        <f t="shared" si="122"/>
        <v>14101212</v>
      </c>
      <c r="C823" s="1">
        <f t="shared" si="123"/>
        <v>141012</v>
      </c>
      <c r="D823" s="1">
        <v>12</v>
      </c>
      <c r="E823" s="1">
        <f>_xlfn.XLOOKUP(C823,[1]配置!$B$5:$B$1000,[1]配置!$N$5:$N$1000)</f>
        <v>2</v>
      </c>
      <c r="F823" s="1" t="str">
        <f>_xlfn.XLOOKUP(D823,消耗中转!$D$8:$D$33,消耗中转!$T$8:$T$33)</f>
        <v>[{"ItemId":70002,"Num":35}]</v>
      </c>
      <c r="G823" s="1" t="str" cm="1">
        <f t="array" ref="G823">IF(D823=0,"{}",_xlfn.XLOOKUP(D823,属性中转!$D$20:$D$44,_xlfn.XLOOKUP($E823,属性中转!$AG$18:$AX$18,属性中转!$AG$20:$AX$44)))</f>
        <v>{"HpRate":0.473,"AtkRate":0.2515,"PhysDefRate":0.1935,"MagicDefRate":0.172,"OnHealInc":0.1938}</v>
      </c>
      <c r="H823" s="1" t="s">
        <v>28</v>
      </c>
      <c r="I823" s="1">
        <f t="shared" si="120"/>
        <v>3</v>
      </c>
      <c r="J823" s="1">
        <f t="shared" si="119"/>
        <v>3</v>
      </c>
    </row>
    <row r="824" spans="1:10">
      <c r="A824" s="1">
        <f t="shared" si="121"/>
        <v>14101213</v>
      </c>
      <c r="B824" s="1">
        <f t="shared" si="122"/>
        <v>14101213</v>
      </c>
      <c r="C824" s="1">
        <f t="shared" si="123"/>
        <v>141012</v>
      </c>
      <c r="D824" s="1">
        <v>13</v>
      </c>
      <c r="E824" s="1">
        <f>_xlfn.XLOOKUP(C824,[1]配置!$B$5:$B$1000,[1]配置!$N$5:$N$1000)</f>
        <v>2</v>
      </c>
      <c r="F824" s="1" t="str">
        <f>_xlfn.XLOOKUP(D824,消耗中转!$D$8:$D$33,消耗中转!$T$8:$T$33)</f>
        <v>[{"ItemId":70002,"Num":40}]</v>
      </c>
      <c r="G824" s="1" t="str" cm="1">
        <f t="array" ref="G824">IF(D824=0,"{}",_xlfn.XLOOKUP(D824,属性中转!$D$20:$D$44,_xlfn.XLOOKUP($E824,属性中转!$AG$18:$AX$18,属性中转!$AG$20:$AX$44)))</f>
        <v>{"HpRate":0.506,"AtkRate":0.2691,"PhysDefRate":0.207,"MagicDefRate":0.184,"OnHealInc":0.1938}</v>
      </c>
      <c r="H824" s="1" t="s">
        <v>28</v>
      </c>
      <c r="I824" s="1">
        <f t="shared" si="120"/>
        <v>3</v>
      </c>
      <c r="J824" s="1">
        <f t="shared" si="119"/>
        <v>3</v>
      </c>
    </row>
    <row r="825" spans="1:10">
      <c r="A825" s="1">
        <f t="shared" si="121"/>
        <v>14101214</v>
      </c>
      <c r="B825" s="1">
        <f t="shared" si="122"/>
        <v>14101214</v>
      </c>
      <c r="C825" s="1">
        <f t="shared" si="123"/>
        <v>141012</v>
      </c>
      <c r="D825" s="1">
        <v>14</v>
      </c>
      <c r="E825" s="1">
        <f>_xlfn.XLOOKUP(C825,[1]配置!$B$5:$B$1000,[1]配置!$N$5:$N$1000)</f>
        <v>2</v>
      </c>
      <c r="F825" s="1" t="str">
        <f>_xlfn.XLOOKUP(D825,消耗中转!$D$8:$D$33,消耗中转!$T$8:$T$33)</f>
        <v>[{"ItemId":70002,"Num":45}]</v>
      </c>
      <c r="G825" s="1" t="str" cm="1">
        <f t="array" ref="G825">IF(D825=0,"{}",_xlfn.XLOOKUP(D825,属性中转!$D$20:$D$44,_xlfn.XLOOKUP($E825,属性中转!$AG$18:$AX$18,属性中转!$AG$20:$AX$44)))</f>
        <v>{"HpRate":0.539,"AtkRate":0.2866,"PhysDefRate":0.2205,"MagicDefRate":0.196,"OnHealInc":0.1938}</v>
      </c>
      <c r="H825" s="1" t="s">
        <v>28</v>
      </c>
      <c r="I825" s="1">
        <f t="shared" si="120"/>
        <v>3</v>
      </c>
      <c r="J825" s="1">
        <f t="shared" si="119"/>
        <v>3</v>
      </c>
    </row>
    <row r="826" spans="1:10">
      <c r="A826" s="1">
        <f t="shared" si="121"/>
        <v>14101215</v>
      </c>
      <c r="B826" s="1">
        <f t="shared" si="122"/>
        <v>14101215</v>
      </c>
      <c r="C826" s="1">
        <f t="shared" si="123"/>
        <v>141012</v>
      </c>
      <c r="D826" s="1">
        <v>15</v>
      </c>
      <c r="E826" s="1">
        <f>_xlfn.XLOOKUP(C826,[1]配置!$B$5:$B$1000,[1]配置!$N$5:$N$1000)</f>
        <v>2</v>
      </c>
      <c r="F826" s="1" t="str">
        <f>_xlfn.XLOOKUP(D826,消耗中转!$D$8:$D$33,消耗中转!$T$8:$T$33)</f>
        <v>[{"ItemId":70002,"Num":50}]</v>
      </c>
      <c r="G826" s="1" t="str" cm="1">
        <f t="array" ref="G826">IF(D826=0,"{}",_xlfn.XLOOKUP(D826,属性中转!$D$20:$D$44,_xlfn.XLOOKUP($E826,属性中转!$AG$18:$AX$18,属性中转!$AG$20:$AX$44)))</f>
        <v>{"HpRate":0.572,"AtkRate":0.3042,"PhysDefRate":0.234,"MagicDefRate":0.208,"OnHealInc":0.1938}</v>
      </c>
      <c r="H826" s="1" t="s">
        <v>28</v>
      </c>
      <c r="I826" s="1">
        <f t="shared" si="120"/>
        <v>4</v>
      </c>
      <c r="J826" s="1">
        <f t="shared" si="119"/>
        <v>4</v>
      </c>
    </row>
    <row r="827" spans="1:10">
      <c r="A827" s="1">
        <f t="shared" si="121"/>
        <v>14101216</v>
      </c>
      <c r="B827" s="1">
        <f t="shared" si="122"/>
        <v>14101216</v>
      </c>
      <c r="C827" s="1">
        <f t="shared" si="123"/>
        <v>141012</v>
      </c>
      <c r="D827" s="1">
        <v>16</v>
      </c>
      <c r="E827" s="1">
        <f>_xlfn.XLOOKUP(C827,[1]配置!$B$5:$B$1000,[1]配置!$N$5:$N$1000)</f>
        <v>2</v>
      </c>
      <c r="F827" s="1" t="str">
        <f>_xlfn.XLOOKUP(D827,消耗中转!$D$8:$D$33,消耗中转!$T$8:$T$33)</f>
        <v>[{"ItemId":70003,"Num":25}]</v>
      </c>
      <c r="G827" s="1" t="str" cm="1">
        <f t="array" ref="G827">IF(D827=0,"{}",_xlfn.XLOOKUP(D827,属性中转!$D$20:$D$44,_xlfn.XLOOKUP($E827,属性中转!$AG$18:$AX$18,属性中转!$AG$20:$AX$44)))</f>
        <v>{"HpRate":0.605,"AtkRate":0.3217,"PhysDefRate":0.2475,"MagicDefRate":0.22,"OnHealInc":0.2142}</v>
      </c>
      <c r="H827" s="1" t="s">
        <v>28</v>
      </c>
      <c r="I827" s="1">
        <f t="shared" si="120"/>
        <v>4</v>
      </c>
      <c r="J827" s="1">
        <f t="shared" si="119"/>
        <v>4</v>
      </c>
    </row>
    <row r="828" spans="1:10">
      <c r="A828" s="1">
        <f t="shared" si="121"/>
        <v>14101217</v>
      </c>
      <c r="B828" s="1">
        <f t="shared" si="122"/>
        <v>14101217</v>
      </c>
      <c r="C828" s="1">
        <f t="shared" si="123"/>
        <v>141012</v>
      </c>
      <c r="D828" s="1">
        <v>17</v>
      </c>
      <c r="E828" s="1">
        <f>_xlfn.XLOOKUP(C828,[1]配置!$B$5:$B$1000,[1]配置!$N$5:$N$1000)</f>
        <v>2</v>
      </c>
      <c r="F828" s="1" t="str">
        <f>_xlfn.XLOOKUP(D828,消耗中转!$D$8:$D$33,消耗中转!$T$8:$T$33)</f>
        <v>[{"ItemId":70003,"Num":25}]</v>
      </c>
      <c r="G828" s="1" t="str" cm="1">
        <f t="array" ref="G828">IF(D828=0,"{}",_xlfn.XLOOKUP(D828,属性中转!$D$20:$D$44,_xlfn.XLOOKUP($E828,属性中转!$AG$18:$AX$18,属性中转!$AG$20:$AX$44)))</f>
        <v>{"HpRate":0.638,"AtkRate":0.3393,"PhysDefRate":0.261,"MagicDefRate":0.232,"OnHealInc":0.2346}</v>
      </c>
      <c r="H828" s="1" t="s">
        <v>28</v>
      </c>
      <c r="I828" s="1">
        <f t="shared" si="120"/>
        <v>4</v>
      </c>
      <c r="J828" s="1">
        <f t="shared" si="119"/>
        <v>4</v>
      </c>
    </row>
    <row r="829" spans="1:10">
      <c r="A829" s="1">
        <f t="shared" si="121"/>
        <v>14101218</v>
      </c>
      <c r="B829" s="1">
        <f t="shared" si="122"/>
        <v>14101218</v>
      </c>
      <c r="C829" s="1">
        <f t="shared" si="123"/>
        <v>141012</v>
      </c>
      <c r="D829" s="1">
        <v>18</v>
      </c>
      <c r="E829" s="1">
        <f>_xlfn.XLOOKUP(C829,[1]配置!$B$5:$B$1000,[1]配置!$N$5:$N$1000)</f>
        <v>2</v>
      </c>
      <c r="F829" s="1" t="str">
        <f>_xlfn.XLOOKUP(D829,消耗中转!$D$8:$D$33,消耗中转!$T$8:$T$33)</f>
        <v>[{"ItemId":70003,"Num":25}]</v>
      </c>
      <c r="G829" s="1" t="str" cm="1">
        <f t="array" ref="G829">IF(D829=0,"{}",_xlfn.XLOOKUP(D829,属性中转!$D$20:$D$44,_xlfn.XLOOKUP($E829,属性中转!$AG$18:$AX$18,属性中转!$AG$20:$AX$44)))</f>
        <v>{"HpRate":0.671,"AtkRate":0.3568,"PhysDefRate":0.2745,"MagicDefRate":0.244,"OnHealInc":0.255}</v>
      </c>
      <c r="H829" s="1" t="s">
        <v>28</v>
      </c>
      <c r="I829" s="1">
        <f t="shared" si="120"/>
        <v>4</v>
      </c>
      <c r="J829" s="1">
        <f t="shared" si="119"/>
        <v>4</v>
      </c>
    </row>
    <row r="830" spans="1:10">
      <c r="A830" s="1">
        <f t="shared" si="121"/>
        <v>14101219</v>
      </c>
      <c r="B830" s="1">
        <f t="shared" si="122"/>
        <v>14101219</v>
      </c>
      <c r="C830" s="1">
        <f t="shared" si="123"/>
        <v>141012</v>
      </c>
      <c r="D830" s="1">
        <v>19</v>
      </c>
      <c r="E830" s="1">
        <f>_xlfn.XLOOKUP(C830,[1]配置!$B$5:$B$1000,[1]配置!$N$5:$N$1000)</f>
        <v>2</v>
      </c>
      <c r="F830" s="1" t="str">
        <f>_xlfn.XLOOKUP(D830,消耗中转!$D$8:$D$33,消耗中转!$T$8:$T$33)</f>
        <v>[{"ItemId":70003,"Num":25}]</v>
      </c>
      <c r="G830" s="1" t="str" cm="1">
        <f t="array" ref="G830">IF(D830=0,"{}",_xlfn.XLOOKUP(D830,属性中转!$D$20:$D$44,_xlfn.XLOOKUP($E830,属性中转!$AG$18:$AX$18,属性中转!$AG$20:$AX$44)))</f>
        <v>{"HpRate":0.704,"AtkRate":0.3744,"PhysDefRate":0.288,"MagicDefRate":0.256,"OnHealInc":0.2754}</v>
      </c>
      <c r="H830" s="1" t="s">
        <v>28</v>
      </c>
      <c r="I830" s="1">
        <f t="shared" si="120"/>
        <v>4</v>
      </c>
      <c r="J830" s="1">
        <f t="shared" si="119"/>
        <v>4</v>
      </c>
    </row>
    <row r="831" spans="1:10">
      <c r="A831" s="1">
        <f t="shared" si="121"/>
        <v>14101220</v>
      </c>
      <c r="B831" s="1">
        <f t="shared" si="122"/>
        <v>14101220</v>
      </c>
      <c r="C831" s="1">
        <f t="shared" si="123"/>
        <v>141012</v>
      </c>
      <c r="D831" s="1">
        <v>20</v>
      </c>
      <c r="E831" s="1">
        <f>_xlfn.XLOOKUP(C831,[1]配置!$B$5:$B$1000,[1]配置!$N$5:$N$1000)</f>
        <v>2</v>
      </c>
      <c r="F831" s="1" t="str">
        <f>_xlfn.XLOOKUP(D831,消耗中转!$D$8:$D$33,消耗中转!$T$8:$T$33)</f>
        <v>[{"ItemId":70003,"Num":25}]</v>
      </c>
      <c r="G831" s="1" t="str" cm="1">
        <f t="array" ref="G831">IF(D831=0,"{}",_xlfn.XLOOKUP(D831,属性中转!$D$20:$D$44,_xlfn.XLOOKUP($E831,属性中转!$AG$18:$AX$18,属性中转!$AG$20:$AX$44)))</f>
        <v>{"HpRate":0.737,"AtkRate":0.3919,"PhysDefRate":0.3015,"MagicDefRate":0.268,"OnHealInc":0.2958}</v>
      </c>
      <c r="H831" s="1" t="s">
        <v>28</v>
      </c>
      <c r="I831" s="1">
        <f t="shared" si="120"/>
        <v>4</v>
      </c>
      <c r="J831" s="1">
        <f t="shared" si="119"/>
        <v>4</v>
      </c>
    </row>
    <row r="832" spans="1:10">
      <c r="A832" s="1">
        <f t="shared" si="121"/>
        <v>14101221</v>
      </c>
      <c r="B832" s="1">
        <f t="shared" si="122"/>
        <v>14101221</v>
      </c>
      <c r="C832" s="1">
        <f t="shared" si="123"/>
        <v>141012</v>
      </c>
      <c r="D832" s="1">
        <v>21</v>
      </c>
      <c r="E832" s="1">
        <f>_xlfn.XLOOKUP(C832,[1]配置!$B$5:$B$1000,[1]配置!$N$5:$N$1000)</f>
        <v>2</v>
      </c>
      <c r="F832" s="1" t="str">
        <f>_xlfn.XLOOKUP(D832,消耗中转!$D$8:$D$33,消耗中转!$T$8:$T$33)</f>
        <v>[{"ItemId":70003,"Num":50}]</v>
      </c>
      <c r="G832" s="1" t="str" cm="1">
        <f t="array" ref="G832">IF(D832=0,"{}",_xlfn.XLOOKUP(D832,属性中转!$D$20:$D$44,_xlfn.XLOOKUP($E832,属性中转!$AG$18:$AX$18,属性中转!$AG$20:$AX$44)))</f>
        <v>{"HpRate":0.77,"AtkRate":0.4095,"PhysDefRate":0.315,"MagicDefRate":0.28,"OnHealInc":0.3162}</v>
      </c>
      <c r="H832" s="1" t="s">
        <v>28</v>
      </c>
      <c r="I832" s="1">
        <f t="shared" si="120"/>
        <v>4</v>
      </c>
      <c r="J832" s="1">
        <f t="shared" si="119"/>
        <v>4</v>
      </c>
    </row>
    <row r="833" spans="1:10">
      <c r="A833" s="1">
        <f t="shared" si="121"/>
        <v>14101222</v>
      </c>
      <c r="B833" s="1">
        <f t="shared" si="122"/>
        <v>14101222</v>
      </c>
      <c r="C833" s="1">
        <f t="shared" si="123"/>
        <v>141012</v>
      </c>
      <c r="D833" s="1">
        <v>22</v>
      </c>
      <c r="E833" s="1">
        <f>_xlfn.XLOOKUP(C833,[1]配置!$B$5:$B$1000,[1]配置!$N$5:$N$1000)</f>
        <v>2</v>
      </c>
      <c r="F833" s="1" t="str">
        <f>_xlfn.XLOOKUP(D833,消耗中转!$D$8:$D$33,消耗中转!$T$8:$T$33)</f>
        <v>[{"ItemId":70003,"Num":75}]</v>
      </c>
      <c r="G833" s="1" t="str" cm="1">
        <f t="array" ref="G833">IF(D833=0,"{}",_xlfn.XLOOKUP(D833,属性中转!$D$20:$D$44,_xlfn.XLOOKUP($E833,属性中转!$AG$18:$AX$18,属性中转!$AG$20:$AX$44)))</f>
        <v>{"HpRate":0.803,"AtkRate":0.427,"PhysDefRate":0.3285,"MagicDefRate":0.292,"OnHealInc":0.3366}</v>
      </c>
      <c r="H833" s="1" t="s">
        <v>28</v>
      </c>
      <c r="I833" s="1">
        <f t="shared" si="120"/>
        <v>4</v>
      </c>
      <c r="J833" s="1">
        <f t="shared" si="119"/>
        <v>4</v>
      </c>
    </row>
    <row r="834" spans="1:10">
      <c r="A834" s="1">
        <f t="shared" si="121"/>
        <v>14101223</v>
      </c>
      <c r="B834" s="1">
        <f t="shared" si="122"/>
        <v>14101223</v>
      </c>
      <c r="C834" s="1">
        <f t="shared" si="123"/>
        <v>141012</v>
      </c>
      <c r="D834" s="1">
        <v>23</v>
      </c>
      <c r="E834" s="1">
        <f>_xlfn.XLOOKUP(C834,[1]配置!$B$5:$B$1000,[1]配置!$N$5:$N$1000)</f>
        <v>2</v>
      </c>
      <c r="F834" s="1" t="str">
        <f>_xlfn.XLOOKUP(D834,消耗中转!$D$8:$D$33,消耗中转!$T$8:$T$33)</f>
        <v>[{"ItemId":70003,"Num":100}]</v>
      </c>
      <c r="G834" s="1" t="str" cm="1">
        <f t="array" ref="G834">IF(D834=0,"{}",_xlfn.XLOOKUP(D834,属性中转!$D$20:$D$44,_xlfn.XLOOKUP($E834,属性中转!$AG$18:$AX$18,属性中转!$AG$20:$AX$44)))</f>
        <v>{"HpRate":0.836,"AtkRate":0.4446,"PhysDefRate":0.342,"MagicDefRate":0.304,"OnHealInc":0.357}</v>
      </c>
      <c r="H834" s="1" t="s">
        <v>28</v>
      </c>
      <c r="I834" s="1">
        <f t="shared" si="120"/>
        <v>4</v>
      </c>
      <c r="J834" s="1">
        <f t="shared" si="119"/>
        <v>4</v>
      </c>
    </row>
    <row r="835" spans="1:10">
      <c r="A835" s="1">
        <f t="shared" si="121"/>
        <v>14101224</v>
      </c>
      <c r="B835" s="1">
        <f t="shared" si="122"/>
        <v>14101224</v>
      </c>
      <c r="C835" s="1">
        <f t="shared" si="123"/>
        <v>141012</v>
      </c>
      <c r="D835" s="1">
        <v>24</v>
      </c>
      <c r="E835" s="1">
        <f>_xlfn.XLOOKUP(C835,[1]配置!$B$5:$B$1000,[1]配置!$N$5:$N$1000)</f>
        <v>2</v>
      </c>
      <c r="F835" s="1" t="str">
        <f>_xlfn.XLOOKUP(D835,消耗中转!$D$8:$D$33,消耗中转!$T$8:$T$33)</f>
        <v>[{"ItemId":70003,"Num":125}]</v>
      </c>
      <c r="G835" s="1" t="str" cm="1">
        <f t="array" ref="G835">IF(D835=0,"{}",_xlfn.XLOOKUP(D835,属性中转!$D$20:$D$44,_xlfn.XLOOKUP($E835,属性中转!$AG$18:$AX$18,属性中转!$AG$20:$AX$44)))</f>
        <v>{"HpRate":0.869,"AtkRate":0.4621,"PhysDefRate":0.3555,"MagicDefRate":0.316,"OnHealInc":0.3774}</v>
      </c>
      <c r="H835" s="1" t="s">
        <v>28</v>
      </c>
      <c r="I835" s="1">
        <f t="shared" si="120"/>
        <v>4</v>
      </c>
      <c r="J835" s="1">
        <f t="shared" si="119"/>
        <v>4</v>
      </c>
    </row>
    <row r="836" spans="1:10">
      <c r="A836" s="1">
        <f t="shared" si="121"/>
        <v>14101225</v>
      </c>
      <c r="B836" s="1">
        <f t="shared" si="122"/>
        <v>14101225</v>
      </c>
      <c r="C836" s="1">
        <f t="shared" si="123"/>
        <v>141012</v>
      </c>
      <c r="D836" s="1">
        <v>25</v>
      </c>
      <c r="E836" s="1">
        <f>_xlfn.XLOOKUP(C836,[1]配置!$B$5:$B$1000,[1]配置!$N$5:$N$1000)</f>
        <v>2</v>
      </c>
      <c r="F836" s="1" t="str">
        <f>_xlfn.XLOOKUP(D836,消耗中转!$D$8:$D$33,消耗中转!$T$8:$T$33)</f>
        <v>[{"ItemId":70003,"Num":150}]</v>
      </c>
      <c r="G836" s="1" t="str" cm="1">
        <f t="array" ref="G836">IF(D836=0,"{}",_xlfn.XLOOKUP(D836,属性中转!$D$20:$D$44,_xlfn.XLOOKUP($E836,属性中转!$AG$18:$AX$18,属性中转!$AG$20:$AX$44)))</f>
        <v>{"HpRate":0.902,"AtkRate":0.4797,"PhysDefRate":0.369,"MagicDefRate":0.328,"OnHealInc":0.3978}</v>
      </c>
      <c r="H836" s="1" t="s">
        <v>28</v>
      </c>
      <c r="I836" s="1">
        <f t="shared" si="120"/>
        <v>4</v>
      </c>
      <c r="J836" s="1">
        <f t="shared" si="119"/>
        <v>4</v>
      </c>
    </row>
    <row r="837" spans="1:10">
      <c r="A837" s="1">
        <f t="shared" si="121"/>
        <v>14101300</v>
      </c>
      <c r="B837" s="1">
        <f t="shared" si="122"/>
        <v>14101300</v>
      </c>
      <c r="C837" s="1">
        <f>C811+1</f>
        <v>141013</v>
      </c>
      <c r="D837" s="1">
        <v>0</v>
      </c>
      <c r="E837" s="1">
        <f>_xlfn.XLOOKUP(C837,[1]配置!$B$5:$B$1000,[1]配置!$N$5:$N$1000)</f>
        <v>2</v>
      </c>
      <c r="F837" s="1" t="str">
        <f>_xlfn.XLOOKUP(D837,消耗中转!$D$8:$D$33,消耗中转!$T$8:$T$33)</f>
        <v>[]</v>
      </c>
      <c r="G837" s="1" t="str" cm="1">
        <f t="array" ref="G837">IF(D837=0,"{}",_xlfn.XLOOKUP(D837,属性中转!$D$20:$D$44,_xlfn.XLOOKUP($E837,属性中转!$AG$18:$AX$18,属性中转!$AG$20:$AX$44)))</f>
        <v>{}</v>
      </c>
      <c r="H837" s="1" t="s">
        <v>28</v>
      </c>
      <c r="I837" s="1">
        <f t="shared" si="120"/>
        <v>0</v>
      </c>
      <c r="J837" s="1">
        <f t="shared" si="119"/>
        <v>0</v>
      </c>
    </row>
    <row r="838" spans="1:10">
      <c r="A838" s="1">
        <f t="shared" ref="A838:A863" si="124">B838</f>
        <v>14101301</v>
      </c>
      <c r="B838" s="1">
        <f t="shared" ref="B838:B863" si="125">C838*100+D838</f>
        <v>14101301</v>
      </c>
      <c r="C838" s="1">
        <f>C837</f>
        <v>141013</v>
      </c>
      <c r="D838" s="1">
        <v>1</v>
      </c>
      <c r="E838" s="1">
        <f>_xlfn.XLOOKUP(C838,[1]配置!$B$5:$B$1000,[1]配置!$N$5:$N$1000)</f>
        <v>2</v>
      </c>
      <c r="F838" s="1" t="str">
        <f>_xlfn.XLOOKUP(D838,消耗中转!$D$8:$D$33,消耗中转!$T$8:$T$33)</f>
        <v>[{"ItemId":70001,"Num":10}]</v>
      </c>
      <c r="G838" s="1" t="str" cm="1">
        <f t="array" ref="G838">IF(D838=0,"{}",_xlfn.XLOOKUP(D838,属性中转!$D$20:$D$44,_xlfn.XLOOKUP($E838,属性中转!$AG$18:$AX$18,属性中转!$AG$20:$AX$44)))</f>
        <v>{"HpRate":0.11,"AtkRate":0.0585,"PhysDefRate":0.045,"MagicDefRate":0.04,"OnHealInc":0.051}</v>
      </c>
      <c r="H838" s="1" t="s">
        <v>28</v>
      </c>
      <c r="I838" s="1">
        <f t="shared" si="120"/>
        <v>1</v>
      </c>
      <c r="J838" s="1">
        <f t="shared" si="119"/>
        <v>1</v>
      </c>
    </row>
    <row r="839" spans="1:10">
      <c r="A839" s="1">
        <f t="shared" si="124"/>
        <v>14101302</v>
      </c>
      <c r="B839" s="1">
        <f t="shared" si="125"/>
        <v>14101302</v>
      </c>
      <c r="C839" s="1">
        <f t="shared" ref="C839:C862" si="126">C838</f>
        <v>141013</v>
      </c>
      <c r="D839" s="1">
        <v>2</v>
      </c>
      <c r="E839" s="1">
        <f>_xlfn.XLOOKUP(C839,[1]配置!$B$5:$B$1000,[1]配置!$N$5:$N$1000)</f>
        <v>2</v>
      </c>
      <c r="F839" s="1" t="str">
        <f>_xlfn.XLOOKUP(D839,消耗中转!$D$8:$D$33,消耗中转!$T$8:$T$33)</f>
        <v>[{"ItemId":70001,"Num":20}]</v>
      </c>
      <c r="G839" s="1" t="str" cm="1">
        <f t="array" ref="G839">IF(D839=0,"{}",_xlfn.XLOOKUP(D839,属性中转!$D$20:$D$44,_xlfn.XLOOKUP($E839,属性中转!$AG$18:$AX$18,属性中转!$AG$20:$AX$44)))</f>
        <v>{"HpRate":0.143,"AtkRate":0.076,"PhysDefRate":0.0585,"MagicDefRate":0.052,"OnHealInc":0.0714}</v>
      </c>
      <c r="H839" s="1" t="s">
        <v>28</v>
      </c>
      <c r="I839" s="1">
        <f t="shared" si="120"/>
        <v>1</v>
      </c>
      <c r="J839" s="1">
        <f t="shared" si="119"/>
        <v>1</v>
      </c>
    </row>
    <row r="840" spans="1:10">
      <c r="A840" s="1">
        <f t="shared" si="124"/>
        <v>14101303</v>
      </c>
      <c r="B840" s="1">
        <f t="shared" si="125"/>
        <v>14101303</v>
      </c>
      <c r="C840" s="1">
        <f t="shared" si="126"/>
        <v>141013</v>
      </c>
      <c r="D840" s="1">
        <v>3</v>
      </c>
      <c r="E840" s="1">
        <f>_xlfn.XLOOKUP(C840,[1]配置!$B$5:$B$1000,[1]配置!$N$5:$N$1000)</f>
        <v>2</v>
      </c>
      <c r="F840" s="1" t="str">
        <f>_xlfn.XLOOKUP(D840,消耗中转!$D$8:$D$33,消耗中转!$T$8:$T$33)</f>
        <v>[{"ItemId":70001,"Num":30}]</v>
      </c>
      <c r="G840" s="1" t="str" cm="1">
        <f t="array" ref="G840">IF(D840=0,"{}",_xlfn.XLOOKUP(D840,属性中转!$D$20:$D$44,_xlfn.XLOOKUP($E840,属性中转!$AG$18:$AX$18,属性中转!$AG$20:$AX$44)))</f>
        <v>{"HpRate":0.176,"AtkRate":0.0936,"PhysDefRate":0.072,"MagicDefRate":0.064,"OnHealInc":0.0918}</v>
      </c>
      <c r="H840" s="1" t="s">
        <v>28</v>
      </c>
      <c r="I840" s="1">
        <f t="shared" si="120"/>
        <v>1</v>
      </c>
      <c r="J840" s="1">
        <f t="shared" si="119"/>
        <v>1</v>
      </c>
    </row>
    <row r="841" spans="1:10">
      <c r="A841" s="1">
        <f t="shared" si="124"/>
        <v>14101304</v>
      </c>
      <c r="B841" s="1">
        <f t="shared" si="125"/>
        <v>14101304</v>
      </c>
      <c r="C841" s="1">
        <f t="shared" si="126"/>
        <v>141013</v>
      </c>
      <c r="D841" s="1">
        <v>4</v>
      </c>
      <c r="E841" s="1">
        <f>_xlfn.XLOOKUP(C841,[1]配置!$B$5:$B$1000,[1]配置!$N$5:$N$1000)</f>
        <v>2</v>
      </c>
      <c r="F841" s="1" t="str">
        <f>_xlfn.XLOOKUP(D841,消耗中转!$D$8:$D$33,消耗中转!$T$8:$T$33)</f>
        <v>[{"ItemId":70001,"Num":40}]</v>
      </c>
      <c r="G841" s="1" t="str" cm="1">
        <f t="array" ref="G841">IF(D841=0,"{}",_xlfn.XLOOKUP(D841,属性中转!$D$20:$D$44,_xlfn.XLOOKUP($E841,属性中转!$AG$18:$AX$18,属性中转!$AG$20:$AX$44)))</f>
        <v>{"HpRate":0.209,"AtkRate":0.1111,"PhysDefRate":0.0855,"MagicDefRate":0.076,"OnHealInc":0.1122}</v>
      </c>
      <c r="H841" s="1" t="s">
        <v>28</v>
      </c>
      <c r="I841" s="1">
        <f t="shared" si="120"/>
        <v>1</v>
      </c>
      <c r="J841" s="1">
        <f t="shared" si="119"/>
        <v>1</v>
      </c>
    </row>
    <row r="842" spans="1:10">
      <c r="A842" s="1">
        <f t="shared" si="124"/>
        <v>14101305</v>
      </c>
      <c r="B842" s="1">
        <f t="shared" si="125"/>
        <v>14101305</v>
      </c>
      <c r="C842" s="1">
        <f t="shared" si="126"/>
        <v>141013</v>
      </c>
      <c r="D842" s="1">
        <v>5</v>
      </c>
      <c r="E842" s="1">
        <f>_xlfn.XLOOKUP(C842,[1]配置!$B$5:$B$1000,[1]配置!$N$5:$N$1000)</f>
        <v>2</v>
      </c>
      <c r="F842" s="1" t="str">
        <f>_xlfn.XLOOKUP(D842,消耗中转!$D$8:$D$33,消耗中转!$T$8:$T$33)</f>
        <v>[{"ItemId":70001,"Num":50}]</v>
      </c>
      <c r="G842" s="1" t="str" cm="1">
        <f t="array" ref="G842">IF(D842=0,"{}",_xlfn.XLOOKUP(D842,属性中转!$D$20:$D$44,_xlfn.XLOOKUP($E842,属性中转!$AG$18:$AX$18,属性中转!$AG$20:$AX$44)))</f>
        <v>{"HpRate":0.242,"AtkRate":0.1287,"PhysDefRate":0.099,"MagicDefRate":0.088,"OnHealInc":0.1326}</v>
      </c>
      <c r="H842" s="1" t="s">
        <v>28</v>
      </c>
      <c r="I842" s="1">
        <f t="shared" si="120"/>
        <v>2</v>
      </c>
      <c r="J842" s="1">
        <f t="shared" si="119"/>
        <v>2</v>
      </c>
    </row>
    <row r="843" spans="1:10">
      <c r="A843" s="1">
        <f t="shared" si="124"/>
        <v>14101306</v>
      </c>
      <c r="B843" s="1">
        <f t="shared" si="125"/>
        <v>14101306</v>
      </c>
      <c r="C843" s="1">
        <f t="shared" si="126"/>
        <v>141013</v>
      </c>
      <c r="D843" s="1">
        <v>6</v>
      </c>
      <c r="E843" s="1">
        <f>_xlfn.XLOOKUP(C843,[1]配置!$B$5:$B$1000,[1]配置!$N$5:$N$1000)</f>
        <v>2</v>
      </c>
      <c r="F843" s="1" t="str">
        <f>_xlfn.XLOOKUP(D843,消耗中转!$D$8:$D$33,消耗中转!$T$8:$T$33)</f>
        <v>[{"ItemId":70002,"Num":5}]</v>
      </c>
      <c r="G843" s="1" t="str" cm="1">
        <f t="array" ref="G843">IF(D843=0,"{}",_xlfn.XLOOKUP(D843,属性中转!$D$20:$D$44,_xlfn.XLOOKUP($E843,属性中转!$AG$18:$AX$18,属性中转!$AG$20:$AX$44)))</f>
        <v>{"HpRate":0.275,"AtkRate":0.1462,"PhysDefRate":0.1125,"MagicDefRate":0.1,"OnHealInc":0.153}</v>
      </c>
      <c r="H843" s="1" t="s">
        <v>28</v>
      </c>
      <c r="I843" s="1">
        <f t="shared" si="120"/>
        <v>2</v>
      </c>
      <c r="J843" s="1">
        <f t="shared" si="119"/>
        <v>2</v>
      </c>
    </row>
    <row r="844" spans="1:10">
      <c r="A844" s="1">
        <f t="shared" si="124"/>
        <v>14101307</v>
      </c>
      <c r="B844" s="1">
        <f t="shared" si="125"/>
        <v>14101307</v>
      </c>
      <c r="C844" s="1">
        <f t="shared" si="126"/>
        <v>141013</v>
      </c>
      <c r="D844" s="1">
        <v>7</v>
      </c>
      <c r="E844" s="1">
        <f>_xlfn.XLOOKUP(C844,[1]配置!$B$5:$B$1000,[1]配置!$N$5:$N$1000)</f>
        <v>2</v>
      </c>
      <c r="F844" s="1" t="str">
        <f>_xlfn.XLOOKUP(D844,消耗中转!$D$8:$D$33,消耗中转!$T$8:$T$33)</f>
        <v>[{"ItemId":70002,"Num":10}]</v>
      </c>
      <c r="G844" s="1" t="str" cm="1">
        <f t="array" ref="G844">IF(D844=0,"{}",_xlfn.XLOOKUP(D844,属性中转!$D$20:$D$44,_xlfn.XLOOKUP($E844,属性中转!$AG$18:$AX$18,属性中转!$AG$20:$AX$44)))</f>
        <v>{"HpRate":0.308,"AtkRate":0.1638,"PhysDefRate":0.126,"MagicDefRate":0.112,"OnHealInc":0.1734}</v>
      </c>
      <c r="H844" s="1" t="s">
        <v>28</v>
      </c>
      <c r="I844" s="1">
        <f t="shared" si="120"/>
        <v>2</v>
      </c>
      <c r="J844" s="1">
        <f t="shared" si="119"/>
        <v>2</v>
      </c>
    </row>
    <row r="845" spans="1:10">
      <c r="A845" s="1">
        <f t="shared" si="124"/>
        <v>14101308</v>
      </c>
      <c r="B845" s="1">
        <f t="shared" si="125"/>
        <v>14101308</v>
      </c>
      <c r="C845" s="1">
        <f t="shared" si="126"/>
        <v>141013</v>
      </c>
      <c r="D845" s="1">
        <v>8</v>
      </c>
      <c r="E845" s="1">
        <f>_xlfn.XLOOKUP(C845,[1]配置!$B$5:$B$1000,[1]配置!$N$5:$N$1000)</f>
        <v>2</v>
      </c>
      <c r="F845" s="1" t="str">
        <f>_xlfn.XLOOKUP(D845,消耗中转!$D$8:$D$33,消耗中转!$T$8:$T$33)</f>
        <v>[{"ItemId":70002,"Num":15}]</v>
      </c>
      <c r="G845" s="1" t="str" cm="1">
        <f t="array" ref="G845">IF(D845=0,"{}",_xlfn.XLOOKUP(D845,属性中转!$D$20:$D$44,_xlfn.XLOOKUP($E845,属性中转!$AG$18:$AX$18,属性中转!$AG$20:$AX$44)))</f>
        <v>{"HpRate":0.341,"AtkRate":0.1813,"PhysDefRate":0.1395,"MagicDefRate":0.124,"OnHealInc":0.1938}</v>
      </c>
      <c r="H845" s="1" t="s">
        <v>28</v>
      </c>
      <c r="I845" s="1">
        <f t="shared" si="120"/>
        <v>2</v>
      </c>
      <c r="J845" s="1">
        <f t="shared" si="119"/>
        <v>2</v>
      </c>
    </row>
    <row r="846" spans="1:10">
      <c r="A846" s="1">
        <f t="shared" si="124"/>
        <v>14101309</v>
      </c>
      <c r="B846" s="1">
        <f t="shared" si="125"/>
        <v>14101309</v>
      </c>
      <c r="C846" s="1">
        <f t="shared" si="126"/>
        <v>141013</v>
      </c>
      <c r="D846" s="1">
        <v>9</v>
      </c>
      <c r="E846" s="1">
        <f>_xlfn.XLOOKUP(C846,[1]配置!$B$5:$B$1000,[1]配置!$N$5:$N$1000)</f>
        <v>2</v>
      </c>
      <c r="F846" s="1" t="str">
        <f>_xlfn.XLOOKUP(D846,消耗中转!$D$8:$D$33,消耗中转!$T$8:$T$33)</f>
        <v>[{"ItemId":70002,"Num":20}]</v>
      </c>
      <c r="G846" s="1" t="str" cm="1">
        <f t="array" ref="G846">IF(D846=0,"{}",_xlfn.XLOOKUP(D846,属性中转!$D$20:$D$44,_xlfn.XLOOKUP($E846,属性中转!$AG$18:$AX$18,属性中转!$AG$20:$AX$44)))</f>
        <v>{"HpRate":0.374,"AtkRate":0.1989,"PhysDefRate":0.153,"MagicDefRate":0.136,"OnHealInc":0.1938}</v>
      </c>
      <c r="H846" s="1" t="s">
        <v>28</v>
      </c>
      <c r="I846" s="1">
        <f t="shared" si="120"/>
        <v>2</v>
      </c>
      <c r="J846" s="1">
        <f t="shared" si="119"/>
        <v>2</v>
      </c>
    </row>
    <row r="847" spans="1:10">
      <c r="A847" s="1">
        <f t="shared" si="124"/>
        <v>14101310</v>
      </c>
      <c r="B847" s="1">
        <f t="shared" si="125"/>
        <v>14101310</v>
      </c>
      <c r="C847" s="1">
        <f t="shared" si="126"/>
        <v>141013</v>
      </c>
      <c r="D847" s="1">
        <v>10</v>
      </c>
      <c r="E847" s="1">
        <f>_xlfn.XLOOKUP(C847,[1]配置!$B$5:$B$1000,[1]配置!$N$5:$N$1000)</f>
        <v>2</v>
      </c>
      <c r="F847" s="1" t="str">
        <f>_xlfn.XLOOKUP(D847,消耗中转!$D$8:$D$33,消耗中转!$T$8:$T$33)</f>
        <v>[{"ItemId":70002,"Num":25}]</v>
      </c>
      <c r="G847" s="1" t="str" cm="1">
        <f t="array" ref="G847">IF(D847=0,"{}",_xlfn.XLOOKUP(D847,属性中转!$D$20:$D$44,_xlfn.XLOOKUP($E847,属性中转!$AG$18:$AX$18,属性中转!$AG$20:$AX$44)))</f>
        <v>{"HpRate":0.407,"AtkRate":0.2164,"PhysDefRate":0.1665,"MagicDefRate":0.148,"OnHealInc":0.1938}</v>
      </c>
      <c r="H847" s="1" t="s">
        <v>28</v>
      </c>
      <c r="I847" s="1">
        <f t="shared" si="120"/>
        <v>3</v>
      </c>
      <c r="J847" s="1">
        <f t="shared" si="119"/>
        <v>3</v>
      </c>
    </row>
    <row r="848" spans="1:10">
      <c r="A848" s="1">
        <f t="shared" si="124"/>
        <v>14101311</v>
      </c>
      <c r="B848" s="1">
        <f t="shared" si="125"/>
        <v>14101311</v>
      </c>
      <c r="C848" s="1">
        <f t="shared" si="126"/>
        <v>141013</v>
      </c>
      <c r="D848" s="1">
        <v>11</v>
      </c>
      <c r="E848" s="1">
        <f>_xlfn.XLOOKUP(C848,[1]配置!$B$5:$B$1000,[1]配置!$N$5:$N$1000)</f>
        <v>2</v>
      </c>
      <c r="F848" s="1" t="str">
        <f>_xlfn.XLOOKUP(D848,消耗中转!$D$8:$D$33,消耗中转!$T$8:$T$33)</f>
        <v>[{"ItemId":70002,"Num":30}]</v>
      </c>
      <c r="G848" s="1" t="str" cm="1">
        <f t="array" ref="G848">IF(D848=0,"{}",_xlfn.XLOOKUP(D848,属性中转!$D$20:$D$44,_xlfn.XLOOKUP($E848,属性中转!$AG$18:$AX$18,属性中转!$AG$20:$AX$44)))</f>
        <v>{"HpRate":0.44,"AtkRate":0.234,"PhysDefRate":0.18,"MagicDefRate":0.16,"OnHealInc":0.1938}</v>
      </c>
      <c r="H848" s="1" t="s">
        <v>28</v>
      </c>
      <c r="I848" s="1">
        <f t="shared" si="120"/>
        <v>3</v>
      </c>
      <c r="J848" s="1">
        <f t="shared" si="119"/>
        <v>3</v>
      </c>
    </row>
    <row r="849" spans="1:10">
      <c r="A849" s="1">
        <f t="shared" si="124"/>
        <v>14101312</v>
      </c>
      <c r="B849" s="1">
        <f t="shared" si="125"/>
        <v>14101312</v>
      </c>
      <c r="C849" s="1">
        <f t="shared" si="126"/>
        <v>141013</v>
      </c>
      <c r="D849" s="1">
        <v>12</v>
      </c>
      <c r="E849" s="1">
        <f>_xlfn.XLOOKUP(C849,[1]配置!$B$5:$B$1000,[1]配置!$N$5:$N$1000)</f>
        <v>2</v>
      </c>
      <c r="F849" s="1" t="str">
        <f>_xlfn.XLOOKUP(D849,消耗中转!$D$8:$D$33,消耗中转!$T$8:$T$33)</f>
        <v>[{"ItemId":70002,"Num":35}]</v>
      </c>
      <c r="G849" s="1" t="str" cm="1">
        <f t="array" ref="G849">IF(D849=0,"{}",_xlfn.XLOOKUP(D849,属性中转!$D$20:$D$44,_xlfn.XLOOKUP($E849,属性中转!$AG$18:$AX$18,属性中转!$AG$20:$AX$44)))</f>
        <v>{"HpRate":0.473,"AtkRate":0.2515,"PhysDefRate":0.1935,"MagicDefRate":0.172,"OnHealInc":0.1938}</v>
      </c>
      <c r="H849" s="1" t="s">
        <v>28</v>
      </c>
      <c r="I849" s="1">
        <f t="shared" si="120"/>
        <v>3</v>
      </c>
      <c r="J849" s="1">
        <f t="shared" si="119"/>
        <v>3</v>
      </c>
    </row>
    <row r="850" spans="1:10">
      <c r="A850" s="1">
        <f t="shared" si="124"/>
        <v>14101313</v>
      </c>
      <c r="B850" s="1">
        <f t="shared" si="125"/>
        <v>14101313</v>
      </c>
      <c r="C850" s="1">
        <f t="shared" si="126"/>
        <v>141013</v>
      </c>
      <c r="D850" s="1">
        <v>13</v>
      </c>
      <c r="E850" s="1">
        <f>_xlfn.XLOOKUP(C850,[1]配置!$B$5:$B$1000,[1]配置!$N$5:$N$1000)</f>
        <v>2</v>
      </c>
      <c r="F850" s="1" t="str">
        <f>_xlfn.XLOOKUP(D850,消耗中转!$D$8:$D$33,消耗中转!$T$8:$T$33)</f>
        <v>[{"ItemId":70002,"Num":40}]</v>
      </c>
      <c r="G850" s="1" t="str" cm="1">
        <f t="array" ref="G850">IF(D850=0,"{}",_xlfn.XLOOKUP(D850,属性中转!$D$20:$D$44,_xlfn.XLOOKUP($E850,属性中转!$AG$18:$AX$18,属性中转!$AG$20:$AX$44)))</f>
        <v>{"HpRate":0.506,"AtkRate":0.2691,"PhysDefRate":0.207,"MagicDefRate":0.184,"OnHealInc":0.1938}</v>
      </c>
      <c r="H850" s="1" t="s">
        <v>28</v>
      </c>
      <c r="I850" s="1">
        <f t="shared" si="120"/>
        <v>3</v>
      </c>
      <c r="J850" s="1">
        <f t="shared" si="119"/>
        <v>3</v>
      </c>
    </row>
    <row r="851" spans="1:10">
      <c r="A851" s="1">
        <f t="shared" si="124"/>
        <v>14101314</v>
      </c>
      <c r="B851" s="1">
        <f t="shared" si="125"/>
        <v>14101314</v>
      </c>
      <c r="C851" s="1">
        <f t="shared" si="126"/>
        <v>141013</v>
      </c>
      <c r="D851" s="1">
        <v>14</v>
      </c>
      <c r="E851" s="1">
        <f>_xlfn.XLOOKUP(C851,[1]配置!$B$5:$B$1000,[1]配置!$N$5:$N$1000)</f>
        <v>2</v>
      </c>
      <c r="F851" s="1" t="str">
        <f>_xlfn.XLOOKUP(D851,消耗中转!$D$8:$D$33,消耗中转!$T$8:$T$33)</f>
        <v>[{"ItemId":70002,"Num":45}]</v>
      </c>
      <c r="G851" s="1" t="str" cm="1">
        <f t="array" ref="G851">IF(D851=0,"{}",_xlfn.XLOOKUP(D851,属性中转!$D$20:$D$44,_xlfn.XLOOKUP($E851,属性中转!$AG$18:$AX$18,属性中转!$AG$20:$AX$44)))</f>
        <v>{"HpRate":0.539,"AtkRate":0.2866,"PhysDefRate":0.2205,"MagicDefRate":0.196,"OnHealInc":0.1938}</v>
      </c>
      <c r="H851" s="1" t="s">
        <v>28</v>
      </c>
      <c r="I851" s="1">
        <f t="shared" si="120"/>
        <v>3</v>
      </c>
      <c r="J851" s="1">
        <f t="shared" si="119"/>
        <v>3</v>
      </c>
    </row>
    <row r="852" spans="1:10">
      <c r="A852" s="1">
        <f t="shared" si="124"/>
        <v>14101315</v>
      </c>
      <c r="B852" s="1">
        <f t="shared" si="125"/>
        <v>14101315</v>
      </c>
      <c r="C852" s="1">
        <f t="shared" si="126"/>
        <v>141013</v>
      </c>
      <c r="D852" s="1">
        <v>15</v>
      </c>
      <c r="E852" s="1">
        <f>_xlfn.XLOOKUP(C852,[1]配置!$B$5:$B$1000,[1]配置!$N$5:$N$1000)</f>
        <v>2</v>
      </c>
      <c r="F852" s="1" t="str">
        <f>_xlfn.XLOOKUP(D852,消耗中转!$D$8:$D$33,消耗中转!$T$8:$T$33)</f>
        <v>[{"ItemId":70002,"Num":50}]</v>
      </c>
      <c r="G852" s="1" t="str" cm="1">
        <f t="array" ref="G852">IF(D852=0,"{}",_xlfn.XLOOKUP(D852,属性中转!$D$20:$D$44,_xlfn.XLOOKUP($E852,属性中转!$AG$18:$AX$18,属性中转!$AG$20:$AX$44)))</f>
        <v>{"HpRate":0.572,"AtkRate":0.3042,"PhysDefRate":0.234,"MagicDefRate":0.208,"OnHealInc":0.1938}</v>
      </c>
      <c r="H852" s="1" t="s">
        <v>28</v>
      </c>
      <c r="I852" s="1">
        <f t="shared" si="120"/>
        <v>4</v>
      </c>
      <c r="J852" s="1">
        <f t="shared" si="119"/>
        <v>4</v>
      </c>
    </row>
    <row r="853" spans="1:10">
      <c r="A853" s="1">
        <f t="shared" si="124"/>
        <v>14101316</v>
      </c>
      <c r="B853" s="1">
        <f t="shared" si="125"/>
        <v>14101316</v>
      </c>
      <c r="C853" s="1">
        <f t="shared" si="126"/>
        <v>141013</v>
      </c>
      <c r="D853" s="1">
        <v>16</v>
      </c>
      <c r="E853" s="1">
        <f>_xlfn.XLOOKUP(C853,[1]配置!$B$5:$B$1000,[1]配置!$N$5:$N$1000)</f>
        <v>2</v>
      </c>
      <c r="F853" s="1" t="str">
        <f>_xlfn.XLOOKUP(D853,消耗中转!$D$8:$D$33,消耗中转!$T$8:$T$33)</f>
        <v>[{"ItemId":70003,"Num":25}]</v>
      </c>
      <c r="G853" s="1" t="str" cm="1">
        <f t="array" ref="G853">IF(D853=0,"{}",_xlfn.XLOOKUP(D853,属性中转!$D$20:$D$44,_xlfn.XLOOKUP($E853,属性中转!$AG$18:$AX$18,属性中转!$AG$20:$AX$44)))</f>
        <v>{"HpRate":0.605,"AtkRate":0.3217,"PhysDefRate":0.2475,"MagicDefRate":0.22,"OnHealInc":0.2142}</v>
      </c>
      <c r="H853" s="1" t="s">
        <v>28</v>
      </c>
      <c r="I853" s="1">
        <f t="shared" si="120"/>
        <v>4</v>
      </c>
      <c r="J853" s="1">
        <f t="shared" si="119"/>
        <v>4</v>
      </c>
    </row>
    <row r="854" spans="1:10">
      <c r="A854" s="1">
        <f t="shared" si="124"/>
        <v>14101317</v>
      </c>
      <c r="B854" s="1">
        <f t="shared" si="125"/>
        <v>14101317</v>
      </c>
      <c r="C854" s="1">
        <f t="shared" si="126"/>
        <v>141013</v>
      </c>
      <c r="D854" s="1">
        <v>17</v>
      </c>
      <c r="E854" s="1">
        <f>_xlfn.XLOOKUP(C854,[1]配置!$B$5:$B$1000,[1]配置!$N$5:$N$1000)</f>
        <v>2</v>
      </c>
      <c r="F854" s="1" t="str">
        <f>_xlfn.XLOOKUP(D854,消耗中转!$D$8:$D$33,消耗中转!$T$8:$T$33)</f>
        <v>[{"ItemId":70003,"Num":25}]</v>
      </c>
      <c r="G854" s="1" t="str" cm="1">
        <f t="array" ref="G854">IF(D854=0,"{}",_xlfn.XLOOKUP(D854,属性中转!$D$20:$D$44,_xlfn.XLOOKUP($E854,属性中转!$AG$18:$AX$18,属性中转!$AG$20:$AX$44)))</f>
        <v>{"HpRate":0.638,"AtkRate":0.3393,"PhysDefRate":0.261,"MagicDefRate":0.232,"OnHealInc":0.2346}</v>
      </c>
      <c r="H854" s="1" t="s">
        <v>28</v>
      </c>
      <c r="I854" s="1">
        <f t="shared" si="120"/>
        <v>4</v>
      </c>
      <c r="J854" s="1">
        <f t="shared" si="119"/>
        <v>4</v>
      </c>
    </row>
    <row r="855" spans="1:10">
      <c r="A855" s="1">
        <f t="shared" si="124"/>
        <v>14101318</v>
      </c>
      <c r="B855" s="1">
        <f t="shared" si="125"/>
        <v>14101318</v>
      </c>
      <c r="C855" s="1">
        <f t="shared" si="126"/>
        <v>141013</v>
      </c>
      <c r="D855" s="1">
        <v>18</v>
      </c>
      <c r="E855" s="1">
        <f>_xlfn.XLOOKUP(C855,[1]配置!$B$5:$B$1000,[1]配置!$N$5:$N$1000)</f>
        <v>2</v>
      </c>
      <c r="F855" s="1" t="str">
        <f>_xlfn.XLOOKUP(D855,消耗中转!$D$8:$D$33,消耗中转!$T$8:$T$33)</f>
        <v>[{"ItemId":70003,"Num":25}]</v>
      </c>
      <c r="G855" s="1" t="str" cm="1">
        <f t="array" ref="G855">IF(D855=0,"{}",_xlfn.XLOOKUP(D855,属性中转!$D$20:$D$44,_xlfn.XLOOKUP($E855,属性中转!$AG$18:$AX$18,属性中转!$AG$20:$AX$44)))</f>
        <v>{"HpRate":0.671,"AtkRate":0.3568,"PhysDefRate":0.2745,"MagicDefRate":0.244,"OnHealInc":0.255}</v>
      </c>
      <c r="H855" s="1" t="s">
        <v>28</v>
      </c>
      <c r="I855" s="1">
        <f t="shared" si="120"/>
        <v>4</v>
      </c>
      <c r="J855" s="1">
        <f t="shared" si="119"/>
        <v>4</v>
      </c>
    </row>
    <row r="856" spans="1:10">
      <c r="A856" s="1">
        <f t="shared" si="124"/>
        <v>14101319</v>
      </c>
      <c r="B856" s="1">
        <f t="shared" si="125"/>
        <v>14101319</v>
      </c>
      <c r="C856" s="1">
        <f t="shared" si="126"/>
        <v>141013</v>
      </c>
      <c r="D856" s="1">
        <v>19</v>
      </c>
      <c r="E856" s="1">
        <f>_xlfn.XLOOKUP(C856,[1]配置!$B$5:$B$1000,[1]配置!$N$5:$N$1000)</f>
        <v>2</v>
      </c>
      <c r="F856" s="1" t="str">
        <f>_xlfn.XLOOKUP(D856,消耗中转!$D$8:$D$33,消耗中转!$T$8:$T$33)</f>
        <v>[{"ItemId":70003,"Num":25}]</v>
      </c>
      <c r="G856" s="1" t="str" cm="1">
        <f t="array" ref="G856">IF(D856=0,"{}",_xlfn.XLOOKUP(D856,属性中转!$D$20:$D$44,_xlfn.XLOOKUP($E856,属性中转!$AG$18:$AX$18,属性中转!$AG$20:$AX$44)))</f>
        <v>{"HpRate":0.704,"AtkRate":0.3744,"PhysDefRate":0.288,"MagicDefRate":0.256,"OnHealInc":0.2754}</v>
      </c>
      <c r="H856" s="1" t="s">
        <v>28</v>
      </c>
      <c r="I856" s="1">
        <f t="shared" si="120"/>
        <v>4</v>
      </c>
      <c r="J856" s="1">
        <f t="shared" si="119"/>
        <v>4</v>
      </c>
    </row>
    <row r="857" spans="1:10">
      <c r="A857" s="1">
        <f t="shared" si="124"/>
        <v>14101320</v>
      </c>
      <c r="B857" s="1">
        <f t="shared" si="125"/>
        <v>14101320</v>
      </c>
      <c r="C857" s="1">
        <f t="shared" si="126"/>
        <v>141013</v>
      </c>
      <c r="D857" s="1">
        <v>20</v>
      </c>
      <c r="E857" s="1">
        <f>_xlfn.XLOOKUP(C857,[1]配置!$B$5:$B$1000,[1]配置!$N$5:$N$1000)</f>
        <v>2</v>
      </c>
      <c r="F857" s="1" t="str">
        <f>_xlfn.XLOOKUP(D857,消耗中转!$D$8:$D$33,消耗中转!$T$8:$T$33)</f>
        <v>[{"ItemId":70003,"Num":25}]</v>
      </c>
      <c r="G857" s="1" t="str" cm="1">
        <f t="array" ref="G857">IF(D857=0,"{}",_xlfn.XLOOKUP(D857,属性中转!$D$20:$D$44,_xlfn.XLOOKUP($E857,属性中转!$AG$18:$AX$18,属性中转!$AG$20:$AX$44)))</f>
        <v>{"HpRate":0.737,"AtkRate":0.3919,"PhysDefRate":0.3015,"MagicDefRate":0.268,"OnHealInc":0.2958}</v>
      </c>
      <c r="H857" s="1" t="s">
        <v>28</v>
      </c>
      <c r="I857" s="1">
        <f t="shared" si="120"/>
        <v>4</v>
      </c>
      <c r="J857" s="1">
        <f t="shared" si="119"/>
        <v>4</v>
      </c>
    </row>
    <row r="858" spans="1:10">
      <c r="A858" s="1">
        <f t="shared" si="124"/>
        <v>14101321</v>
      </c>
      <c r="B858" s="1">
        <f t="shared" si="125"/>
        <v>14101321</v>
      </c>
      <c r="C858" s="1">
        <f t="shared" si="126"/>
        <v>141013</v>
      </c>
      <c r="D858" s="1">
        <v>21</v>
      </c>
      <c r="E858" s="1">
        <f>_xlfn.XLOOKUP(C858,[1]配置!$B$5:$B$1000,[1]配置!$N$5:$N$1000)</f>
        <v>2</v>
      </c>
      <c r="F858" s="1" t="str">
        <f>_xlfn.XLOOKUP(D858,消耗中转!$D$8:$D$33,消耗中转!$T$8:$T$33)</f>
        <v>[{"ItemId":70003,"Num":50}]</v>
      </c>
      <c r="G858" s="1" t="str" cm="1">
        <f t="array" ref="G858">IF(D858=0,"{}",_xlfn.XLOOKUP(D858,属性中转!$D$20:$D$44,_xlfn.XLOOKUP($E858,属性中转!$AG$18:$AX$18,属性中转!$AG$20:$AX$44)))</f>
        <v>{"HpRate":0.77,"AtkRate":0.4095,"PhysDefRate":0.315,"MagicDefRate":0.28,"OnHealInc":0.3162}</v>
      </c>
      <c r="H858" s="1" t="s">
        <v>28</v>
      </c>
      <c r="I858" s="1">
        <f t="shared" si="120"/>
        <v>4</v>
      </c>
      <c r="J858" s="1">
        <f t="shared" si="119"/>
        <v>4</v>
      </c>
    </row>
    <row r="859" spans="1:10">
      <c r="A859" s="1">
        <f t="shared" si="124"/>
        <v>14101322</v>
      </c>
      <c r="B859" s="1">
        <f t="shared" si="125"/>
        <v>14101322</v>
      </c>
      <c r="C859" s="1">
        <f t="shared" si="126"/>
        <v>141013</v>
      </c>
      <c r="D859" s="1">
        <v>22</v>
      </c>
      <c r="E859" s="1">
        <f>_xlfn.XLOOKUP(C859,[1]配置!$B$5:$B$1000,[1]配置!$N$5:$N$1000)</f>
        <v>2</v>
      </c>
      <c r="F859" s="1" t="str">
        <f>_xlfn.XLOOKUP(D859,消耗中转!$D$8:$D$33,消耗中转!$T$8:$T$33)</f>
        <v>[{"ItemId":70003,"Num":75}]</v>
      </c>
      <c r="G859" s="1" t="str" cm="1">
        <f t="array" ref="G859">IF(D859=0,"{}",_xlfn.XLOOKUP(D859,属性中转!$D$20:$D$44,_xlfn.XLOOKUP($E859,属性中转!$AG$18:$AX$18,属性中转!$AG$20:$AX$44)))</f>
        <v>{"HpRate":0.803,"AtkRate":0.427,"PhysDefRate":0.3285,"MagicDefRate":0.292,"OnHealInc":0.3366}</v>
      </c>
      <c r="H859" s="1" t="s">
        <v>28</v>
      </c>
      <c r="I859" s="1">
        <f t="shared" si="120"/>
        <v>4</v>
      </c>
      <c r="J859" s="1">
        <f t="shared" si="119"/>
        <v>4</v>
      </c>
    </row>
    <row r="860" spans="1:10">
      <c r="A860" s="1">
        <f t="shared" si="124"/>
        <v>14101323</v>
      </c>
      <c r="B860" s="1">
        <f t="shared" si="125"/>
        <v>14101323</v>
      </c>
      <c r="C860" s="1">
        <f t="shared" si="126"/>
        <v>141013</v>
      </c>
      <c r="D860" s="1">
        <v>23</v>
      </c>
      <c r="E860" s="1">
        <f>_xlfn.XLOOKUP(C860,[1]配置!$B$5:$B$1000,[1]配置!$N$5:$N$1000)</f>
        <v>2</v>
      </c>
      <c r="F860" s="1" t="str">
        <f>_xlfn.XLOOKUP(D860,消耗中转!$D$8:$D$33,消耗中转!$T$8:$T$33)</f>
        <v>[{"ItemId":70003,"Num":100}]</v>
      </c>
      <c r="G860" s="1" t="str" cm="1">
        <f t="array" ref="G860">IF(D860=0,"{}",_xlfn.XLOOKUP(D860,属性中转!$D$20:$D$44,_xlfn.XLOOKUP($E860,属性中转!$AG$18:$AX$18,属性中转!$AG$20:$AX$44)))</f>
        <v>{"HpRate":0.836,"AtkRate":0.4446,"PhysDefRate":0.342,"MagicDefRate":0.304,"OnHealInc":0.357}</v>
      </c>
      <c r="H860" s="1" t="s">
        <v>28</v>
      </c>
      <c r="I860" s="1">
        <f t="shared" si="120"/>
        <v>4</v>
      </c>
      <c r="J860" s="1">
        <f t="shared" si="119"/>
        <v>4</v>
      </c>
    </row>
    <row r="861" spans="1:10">
      <c r="A861" s="1">
        <f t="shared" si="124"/>
        <v>14101324</v>
      </c>
      <c r="B861" s="1">
        <f t="shared" si="125"/>
        <v>14101324</v>
      </c>
      <c r="C861" s="1">
        <f t="shared" si="126"/>
        <v>141013</v>
      </c>
      <c r="D861" s="1">
        <v>24</v>
      </c>
      <c r="E861" s="1">
        <f>_xlfn.XLOOKUP(C861,[1]配置!$B$5:$B$1000,[1]配置!$N$5:$N$1000)</f>
        <v>2</v>
      </c>
      <c r="F861" s="1" t="str">
        <f>_xlfn.XLOOKUP(D861,消耗中转!$D$8:$D$33,消耗中转!$T$8:$T$33)</f>
        <v>[{"ItemId":70003,"Num":125}]</v>
      </c>
      <c r="G861" s="1" t="str" cm="1">
        <f t="array" ref="G861">IF(D861=0,"{}",_xlfn.XLOOKUP(D861,属性中转!$D$20:$D$44,_xlfn.XLOOKUP($E861,属性中转!$AG$18:$AX$18,属性中转!$AG$20:$AX$44)))</f>
        <v>{"HpRate":0.869,"AtkRate":0.4621,"PhysDefRate":0.3555,"MagicDefRate":0.316,"OnHealInc":0.3774}</v>
      </c>
      <c r="H861" s="1" t="s">
        <v>28</v>
      </c>
      <c r="I861" s="1">
        <f t="shared" si="120"/>
        <v>4</v>
      </c>
      <c r="J861" s="1">
        <f t="shared" si="119"/>
        <v>4</v>
      </c>
    </row>
    <row r="862" spans="1:10">
      <c r="A862" s="1">
        <f t="shared" si="124"/>
        <v>14101325</v>
      </c>
      <c r="B862" s="1">
        <f t="shared" si="125"/>
        <v>14101325</v>
      </c>
      <c r="C862" s="1">
        <f t="shared" si="126"/>
        <v>141013</v>
      </c>
      <c r="D862" s="1">
        <v>25</v>
      </c>
      <c r="E862" s="1">
        <f>_xlfn.XLOOKUP(C862,[1]配置!$B$5:$B$1000,[1]配置!$N$5:$N$1000)</f>
        <v>2</v>
      </c>
      <c r="F862" s="1" t="str">
        <f>_xlfn.XLOOKUP(D862,消耗中转!$D$8:$D$33,消耗中转!$T$8:$T$33)</f>
        <v>[{"ItemId":70003,"Num":150}]</v>
      </c>
      <c r="G862" s="1" t="str" cm="1">
        <f t="array" ref="G862">IF(D862=0,"{}",_xlfn.XLOOKUP(D862,属性中转!$D$20:$D$44,_xlfn.XLOOKUP($E862,属性中转!$AG$18:$AX$18,属性中转!$AG$20:$AX$44)))</f>
        <v>{"HpRate":0.902,"AtkRate":0.4797,"PhysDefRate":0.369,"MagicDefRate":0.328,"OnHealInc":0.3978}</v>
      </c>
      <c r="H862" s="1" t="s">
        <v>28</v>
      </c>
      <c r="I862" s="1">
        <f t="shared" si="120"/>
        <v>4</v>
      </c>
      <c r="J862" s="1">
        <f t="shared" si="119"/>
        <v>4</v>
      </c>
    </row>
    <row r="863" spans="1:10">
      <c r="A863" s="1">
        <f t="shared" si="124"/>
        <v>14101400</v>
      </c>
      <c r="B863" s="1">
        <f t="shared" si="125"/>
        <v>14101400</v>
      </c>
      <c r="C863" s="1">
        <f>C837+1</f>
        <v>141014</v>
      </c>
      <c r="D863" s="1">
        <v>0</v>
      </c>
      <c r="E863" s="1">
        <f>_xlfn.XLOOKUP(C863,[1]配置!$B$5:$B$1000,[1]配置!$N$5:$N$1000)</f>
        <v>2</v>
      </c>
      <c r="F863" s="1" t="str">
        <f>_xlfn.XLOOKUP(D863,消耗中转!$D$8:$D$33,消耗中转!$T$8:$T$33)</f>
        <v>[]</v>
      </c>
      <c r="G863" s="1" t="str" cm="1">
        <f t="array" ref="G863">IF(D863=0,"{}",_xlfn.XLOOKUP(D863,属性中转!$D$20:$D$44,_xlfn.XLOOKUP($E863,属性中转!$AG$18:$AX$18,属性中转!$AG$20:$AX$44)))</f>
        <v>{}</v>
      </c>
      <c r="H863" s="1" t="s">
        <v>28</v>
      </c>
      <c r="I863" s="1">
        <f t="shared" si="120"/>
        <v>0</v>
      </c>
      <c r="J863" s="1">
        <f t="shared" ref="J863:J926" si="127">J837</f>
        <v>0</v>
      </c>
    </row>
    <row r="864" spans="1:10">
      <c r="A864" s="1">
        <f t="shared" ref="A864:A889" si="128">B864</f>
        <v>14101401</v>
      </c>
      <c r="B864" s="1">
        <f t="shared" ref="B864:B889" si="129">C864*100+D864</f>
        <v>14101401</v>
      </c>
      <c r="C864" s="1">
        <f>C863</f>
        <v>141014</v>
      </c>
      <c r="D864" s="1">
        <v>1</v>
      </c>
      <c r="E864" s="1">
        <f>_xlfn.XLOOKUP(C864,[1]配置!$B$5:$B$1000,[1]配置!$N$5:$N$1000)</f>
        <v>2</v>
      </c>
      <c r="F864" s="1" t="str">
        <f>_xlfn.XLOOKUP(D864,消耗中转!$D$8:$D$33,消耗中转!$T$8:$T$33)</f>
        <v>[{"ItemId":70001,"Num":10}]</v>
      </c>
      <c r="G864" s="1" t="str" cm="1">
        <f t="array" ref="G864">IF(D864=0,"{}",_xlfn.XLOOKUP(D864,属性中转!$D$20:$D$44,_xlfn.XLOOKUP($E864,属性中转!$AG$18:$AX$18,属性中转!$AG$20:$AX$44)))</f>
        <v>{"HpRate":0.11,"AtkRate":0.0585,"PhysDefRate":0.045,"MagicDefRate":0.04,"OnHealInc":0.051}</v>
      </c>
      <c r="H864" s="1" t="s">
        <v>28</v>
      </c>
      <c r="I864" s="1">
        <f t="shared" ref="I864:I927" si="130">I838</f>
        <v>1</v>
      </c>
      <c r="J864" s="1">
        <f t="shared" si="127"/>
        <v>1</v>
      </c>
    </row>
    <row r="865" spans="1:10">
      <c r="A865" s="1">
        <f t="shared" si="128"/>
        <v>14101402</v>
      </c>
      <c r="B865" s="1">
        <f t="shared" si="129"/>
        <v>14101402</v>
      </c>
      <c r="C865" s="1">
        <f t="shared" ref="C865:C888" si="131">C864</f>
        <v>141014</v>
      </c>
      <c r="D865" s="1">
        <v>2</v>
      </c>
      <c r="E865" s="1">
        <f>_xlfn.XLOOKUP(C865,[1]配置!$B$5:$B$1000,[1]配置!$N$5:$N$1000)</f>
        <v>2</v>
      </c>
      <c r="F865" s="1" t="str">
        <f>_xlfn.XLOOKUP(D865,消耗中转!$D$8:$D$33,消耗中转!$T$8:$T$33)</f>
        <v>[{"ItemId":70001,"Num":20}]</v>
      </c>
      <c r="G865" s="1" t="str" cm="1">
        <f t="array" ref="G865">IF(D865=0,"{}",_xlfn.XLOOKUP(D865,属性中转!$D$20:$D$44,_xlfn.XLOOKUP($E865,属性中转!$AG$18:$AX$18,属性中转!$AG$20:$AX$44)))</f>
        <v>{"HpRate":0.143,"AtkRate":0.076,"PhysDefRate":0.0585,"MagicDefRate":0.052,"OnHealInc":0.0714}</v>
      </c>
      <c r="H865" s="1" t="s">
        <v>28</v>
      </c>
      <c r="I865" s="1">
        <f t="shared" si="130"/>
        <v>1</v>
      </c>
      <c r="J865" s="1">
        <f t="shared" si="127"/>
        <v>1</v>
      </c>
    </row>
    <row r="866" spans="1:10">
      <c r="A866" s="1">
        <f t="shared" si="128"/>
        <v>14101403</v>
      </c>
      <c r="B866" s="1">
        <f t="shared" si="129"/>
        <v>14101403</v>
      </c>
      <c r="C866" s="1">
        <f t="shared" si="131"/>
        <v>141014</v>
      </c>
      <c r="D866" s="1">
        <v>3</v>
      </c>
      <c r="E866" s="1">
        <f>_xlfn.XLOOKUP(C866,[1]配置!$B$5:$B$1000,[1]配置!$N$5:$N$1000)</f>
        <v>2</v>
      </c>
      <c r="F866" s="1" t="str">
        <f>_xlfn.XLOOKUP(D866,消耗中转!$D$8:$D$33,消耗中转!$T$8:$T$33)</f>
        <v>[{"ItemId":70001,"Num":30}]</v>
      </c>
      <c r="G866" s="1" t="str" cm="1">
        <f t="array" ref="G866">IF(D866=0,"{}",_xlfn.XLOOKUP(D866,属性中转!$D$20:$D$44,_xlfn.XLOOKUP($E866,属性中转!$AG$18:$AX$18,属性中转!$AG$20:$AX$44)))</f>
        <v>{"HpRate":0.176,"AtkRate":0.0936,"PhysDefRate":0.072,"MagicDefRate":0.064,"OnHealInc":0.0918}</v>
      </c>
      <c r="H866" s="1" t="s">
        <v>28</v>
      </c>
      <c r="I866" s="1">
        <f t="shared" si="130"/>
        <v>1</v>
      </c>
      <c r="J866" s="1">
        <f t="shared" si="127"/>
        <v>1</v>
      </c>
    </row>
    <row r="867" spans="1:10">
      <c r="A867" s="1">
        <f t="shared" si="128"/>
        <v>14101404</v>
      </c>
      <c r="B867" s="1">
        <f t="shared" si="129"/>
        <v>14101404</v>
      </c>
      <c r="C867" s="1">
        <f t="shared" si="131"/>
        <v>141014</v>
      </c>
      <c r="D867" s="1">
        <v>4</v>
      </c>
      <c r="E867" s="1">
        <f>_xlfn.XLOOKUP(C867,[1]配置!$B$5:$B$1000,[1]配置!$N$5:$N$1000)</f>
        <v>2</v>
      </c>
      <c r="F867" s="1" t="str">
        <f>_xlfn.XLOOKUP(D867,消耗中转!$D$8:$D$33,消耗中转!$T$8:$T$33)</f>
        <v>[{"ItemId":70001,"Num":40}]</v>
      </c>
      <c r="G867" s="1" t="str" cm="1">
        <f t="array" ref="G867">IF(D867=0,"{}",_xlfn.XLOOKUP(D867,属性中转!$D$20:$D$44,_xlfn.XLOOKUP($E867,属性中转!$AG$18:$AX$18,属性中转!$AG$20:$AX$44)))</f>
        <v>{"HpRate":0.209,"AtkRate":0.1111,"PhysDefRate":0.0855,"MagicDefRate":0.076,"OnHealInc":0.1122}</v>
      </c>
      <c r="H867" s="1" t="s">
        <v>28</v>
      </c>
      <c r="I867" s="1">
        <f t="shared" si="130"/>
        <v>1</v>
      </c>
      <c r="J867" s="1">
        <f t="shared" si="127"/>
        <v>1</v>
      </c>
    </row>
    <row r="868" spans="1:10">
      <c r="A868" s="1">
        <f t="shared" si="128"/>
        <v>14101405</v>
      </c>
      <c r="B868" s="1">
        <f t="shared" si="129"/>
        <v>14101405</v>
      </c>
      <c r="C868" s="1">
        <f t="shared" si="131"/>
        <v>141014</v>
      </c>
      <c r="D868" s="1">
        <v>5</v>
      </c>
      <c r="E868" s="1">
        <f>_xlfn.XLOOKUP(C868,[1]配置!$B$5:$B$1000,[1]配置!$N$5:$N$1000)</f>
        <v>2</v>
      </c>
      <c r="F868" s="1" t="str">
        <f>_xlfn.XLOOKUP(D868,消耗中转!$D$8:$D$33,消耗中转!$T$8:$T$33)</f>
        <v>[{"ItemId":70001,"Num":50}]</v>
      </c>
      <c r="G868" s="1" t="str" cm="1">
        <f t="array" ref="G868">IF(D868=0,"{}",_xlfn.XLOOKUP(D868,属性中转!$D$20:$D$44,_xlfn.XLOOKUP($E868,属性中转!$AG$18:$AX$18,属性中转!$AG$20:$AX$44)))</f>
        <v>{"HpRate":0.242,"AtkRate":0.1287,"PhysDefRate":0.099,"MagicDefRate":0.088,"OnHealInc":0.1326}</v>
      </c>
      <c r="H868" s="1" t="s">
        <v>28</v>
      </c>
      <c r="I868" s="1">
        <f t="shared" si="130"/>
        <v>2</v>
      </c>
      <c r="J868" s="1">
        <f t="shared" si="127"/>
        <v>2</v>
      </c>
    </row>
    <row r="869" spans="1:10">
      <c r="A869" s="1">
        <f t="shared" si="128"/>
        <v>14101406</v>
      </c>
      <c r="B869" s="1">
        <f t="shared" si="129"/>
        <v>14101406</v>
      </c>
      <c r="C869" s="1">
        <f t="shared" si="131"/>
        <v>141014</v>
      </c>
      <c r="D869" s="1">
        <v>6</v>
      </c>
      <c r="E869" s="1">
        <f>_xlfn.XLOOKUP(C869,[1]配置!$B$5:$B$1000,[1]配置!$N$5:$N$1000)</f>
        <v>2</v>
      </c>
      <c r="F869" s="1" t="str">
        <f>_xlfn.XLOOKUP(D869,消耗中转!$D$8:$D$33,消耗中转!$T$8:$T$33)</f>
        <v>[{"ItemId":70002,"Num":5}]</v>
      </c>
      <c r="G869" s="1" t="str" cm="1">
        <f t="array" ref="G869">IF(D869=0,"{}",_xlfn.XLOOKUP(D869,属性中转!$D$20:$D$44,_xlfn.XLOOKUP($E869,属性中转!$AG$18:$AX$18,属性中转!$AG$20:$AX$44)))</f>
        <v>{"HpRate":0.275,"AtkRate":0.1462,"PhysDefRate":0.1125,"MagicDefRate":0.1,"OnHealInc":0.153}</v>
      </c>
      <c r="H869" s="1" t="s">
        <v>28</v>
      </c>
      <c r="I869" s="1">
        <f t="shared" si="130"/>
        <v>2</v>
      </c>
      <c r="J869" s="1">
        <f t="shared" si="127"/>
        <v>2</v>
      </c>
    </row>
    <row r="870" spans="1:10">
      <c r="A870" s="1">
        <f t="shared" si="128"/>
        <v>14101407</v>
      </c>
      <c r="B870" s="1">
        <f t="shared" si="129"/>
        <v>14101407</v>
      </c>
      <c r="C870" s="1">
        <f t="shared" si="131"/>
        <v>141014</v>
      </c>
      <c r="D870" s="1">
        <v>7</v>
      </c>
      <c r="E870" s="1">
        <f>_xlfn.XLOOKUP(C870,[1]配置!$B$5:$B$1000,[1]配置!$N$5:$N$1000)</f>
        <v>2</v>
      </c>
      <c r="F870" s="1" t="str">
        <f>_xlfn.XLOOKUP(D870,消耗中转!$D$8:$D$33,消耗中转!$T$8:$T$33)</f>
        <v>[{"ItemId":70002,"Num":10}]</v>
      </c>
      <c r="G870" s="1" t="str" cm="1">
        <f t="array" ref="G870">IF(D870=0,"{}",_xlfn.XLOOKUP(D870,属性中转!$D$20:$D$44,_xlfn.XLOOKUP($E870,属性中转!$AG$18:$AX$18,属性中转!$AG$20:$AX$44)))</f>
        <v>{"HpRate":0.308,"AtkRate":0.1638,"PhysDefRate":0.126,"MagicDefRate":0.112,"OnHealInc":0.1734}</v>
      </c>
      <c r="H870" s="1" t="s">
        <v>28</v>
      </c>
      <c r="I870" s="1">
        <f t="shared" si="130"/>
        <v>2</v>
      </c>
      <c r="J870" s="1">
        <f t="shared" si="127"/>
        <v>2</v>
      </c>
    </row>
    <row r="871" spans="1:10">
      <c r="A871" s="1">
        <f t="shared" si="128"/>
        <v>14101408</v>
      </c>
      <c r="B871" s="1">
        <f t="shared" si="129"/>
        <v>14101408</v>
      </c>
      <c r="C871" s="1">
        <f t="shared" si="131"/>
        <v>141014</v>
      </c>
      <c r="D871" s="1">
        <v>8</v>
      </c>
      <c r="E871" s="1">
        <f>_xlfn.XLOOKUP(C871,[1]配置!$B$5:$B$1000,[1]配置!$N$5:$N$1000)</f>
        <v>2</v>
      </c>
      <c r="F871" s="1" t="str">
        <f>_xlfn.XLOOKUP(D871,消耗中转!$D$8:$D$33,消耗中转!$T$8:$T$33)</f>
        <v>[{"ItemId":70002,"Num":15}]</v>
      </c>
      <c r="G871" s="1" t="str" cm="1">
        <f t="array" ref="G871">IF(D871=0,"{}",_xlfn.XLOOKUP(D871,属性中转!$D$20:$D$44,_xlfn.XLOOKUP($E871,属性中转!$AG$18:$AX$18,属性中转!$AG$20:$AX$44)))</f>
        <v>{"HpRate":0.341,"AtkRate":0.1813,"PhysDefRate":0.1395,"MagicDefRate":0.124,"OnHealInc":0.1938}</v>
      </c>
      <c r="H871" s="1" t="s">
        <v>28</v>
      </c>
      <c r="I871" s="1">
        <f t="shared" si="130"/>
        <v>2</v>
      </c>
      <c r="J871" s="1">
        <f t="shared" si="127"/>
        <v>2</v>
      </c>
    </row>
    <row r="872" spans="1:10">
      <c r="A872" s="1">
        <f t="shared" si="128"/>
        <v>14101409</v>
      </c>
      <c r="B872" s="1">
        <f t="shared" si="129"/>
        <v>14101409</v>
      </c>
      <c r="C872" s="1">
        <f t="shared" si="131"/>
        <v>141014</v>
      </c>
      <c r="D872" s="1">
        <v>9</v>
      </c>
      <c r="E872" s="1">
        <f>_xlfn.XLOOKUP(C872,[1]配置!$B$5:$B$1000,[1]配置!$N$5:$N$1000)</f>
        <v>2</v>
      </c>
      <c r="F872" s="1" t="str">
        <f>_xlfn.XLOOKUP(D872,消耗中转!$D$8:$D$33,消耗中转!$T$8:$T$33)</f>
        <v>[{"ItemId":70002,"Num":20}]</v>
      </c>
      <c r="G872" s="1" t="str" cm="1">
        <f t="array" ref="G872">IF(D872=0,"{}",_xlfn.XLOOKUP(D872,属性中转!$D$20:$D$44,_xlfn.XLOOKUP($E872,属性中转!$AG$18:$AX$18,属性中转!$AG$20:$AX$44)))</f>
        <v>{"HpRate":0.374,"AtkRate":0.1989,"PhysDefRate":0.153,"MagicDefRate":0.136,"OnHealInc":0.1938}</v>
      </c>
      <c r="H872" s="1" t="s">
        <v>28</v>
      </c>
      <c r="I872" s="1">
        <f t="shared" si="130"/>
        <v>2</v>
      </c>
      <c r="J872" s="1">
        <f t="shared" si="127"/>
        <v>2</v>
      </c>
    </row>
    <row r="873" spans="1:10">
      <c r="A873" s="1">
        <f t="shared" si="128"/>
        <v>14101410</v>
      </c>
      <c r="B873" s="1">
        <f t="shared" si="129"/>
        <v>14101410</v>
      </c>
      <c r="C873" s="1">
        <f t="shared" si="131"/>
        <v>141014</v>
      </c>
      <c r="D873" s="1">
        <v>10</v>
      </c>
      <c r="E873" s="1">
        <f>_xlfn.XLOOKUP(C873,[1]配置!$B$5:$B$1000,[1]配置!$N$5:$N$1000)</f>
        <v>2</v>
      </c>
      <c r="F873" s="1" t="str">
        <f>_xlfn.XLOOKUP(D873,消耗中转!$D$8:$D$33,消耗中转!$T$8:$T$33)</f>
        <v>[{"ItemId":70002,"Num":25}]</v>
      </c>
      <c r="G873" s="1" t="str" cm="1">
        <f t="array" ref="G873">IF(D873=0,"{}",_xlfn.XLOOKUP(D873,属性中转!$D$20:$D$44,_xlfn.XLOOKUP($E873,属性中转!$AG$18:$AX$18,属性中转!$AG$20:$AX$44)))</f>
        <v>{"HpRate":0.407,"AtkRate":0.2164,"PhysDefRate":0.1665,"MagicDefRate":0.148,"OnHealInc":0.1938}</v>
      </c>
      <c r="H873" s="1" t="s">
        <v>28</v>
      </c>
      <c r="I873" s="1">
        <f t="shared" si="130"/>
        <v>3</v>
      </c>
      <c r="J873" s="1">
        <f t="shared" si="127"/>
        <v>3</v>
      </c>
    </row>
    <row r="874" spans="1:10">
      <c r="A874" s="1">
        <f t="shared" si="128"/>
        <v>14101411</v>
      </c>
      <c r="B874" s="1">
        <f t="shared" si="129"/>
        <v>14101411</v>
      </c>
      <c r="C874" s="1">
        <f t="shared" si="131"/>
        <v>141014</v>
      </c>
      <c r="D874" s="1">
        <v>11</v>
      </c>
      <c r="E874" s="1">
        <f>_xlfn.XLOOKUP(C874,[1]配置!$B$5:$B$1000,[1]配置!$N$5:$N$1000)</f>
        <v>2</v>
      </c>
      <c r="F874" s="1" t="str">
        <f>_xlfn.XLOOKUP(D874,消耗中转!$D$8:$D$33,消耗中转!$T$8:$T$33)</f>
        <v>[{"ItemId":70002,"Num":30}]</v>
      </c>
      <c r="G874" s="1" t="str" cm="1">
        <f t="array" ref="G874">IF(D874=0,"{}",_xlfn.XLOOKUP(D874,属性中转!$D$20:$D$44,_xlfn.XLOOKUP($E874,属性中转!$AG$18:$AX$18,属性中转!$AG$20:$AX$44)))</f>
        <v>{"HpRate":0.44,"AtkRate":0.234,"PhysDefRate":0.18,"MagicDefRate":0.16,"OnHealInc":0.1938}</v>
      </c>
      <c r="H874" s="1" t="s">
        <v>28</v>
      </c>
      <c r="I874" s="1">
        <f t="shared" si="130"/>
        <v>3</v>
      </c>
      <c r="J874" s="1">
        <f t="shared" si="127"/>
        <v>3</v>
      </c>
    </row>
    <row r="875" spans="1:10">
      <c r="A875" s="1">
        <f t="shared" si="128"/>
        <v>14101412</v>
      </c>
      <c r="B875" s="1">
        <f t="shared" si="129"/>
        <v>14101412</v>
      </c>
      <c r="C875" s="1">
        <f t="shared" si="131"/>
        <v>141014</v>
      </c>
      <c r="D875" s="1">
        <v>12</v>
      </c>
      <c r="E875" s="1">
        <f>_xlfn.XLOOKUP(C875,[1]配置!$B$5:$B$1000,[1]配置!$N$5:$N$1000)</f>
        <v>2</v>
      </c>
      <c r="F875" s="1" t="str">
        <f>_xlfn.XLOOKUP(D875,消耗中转!$D$8:$D$33,消耗中转!$T$8:$T$33)</f>
        <v>[{"ItemId":70002,"Num":35}]</v>
      </c>
      <c r="G875" s="1" t="str" cm="1">
        <f t="array" ref="G875">IF(D875=0,"{}",_xlfn.XLOOKUP(D875,属性中转!$D$20:$D$44,_xlfn.XLOOKUP($E875,属性中转!$AG$18:$AX$18,属性中转!$AG$20:$AX$44)))</f>
        <v>{"HpRate":0.473,"AtkRate":0.2515,"PhysDefRate":0.1935,"MagicDefRate":0.172,"OnHealInc":0.1938}</v>
      </c>
      <c r="H875" s="1" t="s">
        <v>28</v>
      </c>
      <c r="I875" s="1">
        <f t="shared" si="130"/>
        <v>3</v>
      </c>
      <c r="J875" s="1">
        <f t="shared" si="127"/>
        <v>3</v>
      </c>
    </row>
    <row r="876" spans="1:10">
      <c r="A876" s="1">
        <f t="shared" si="128"/>
        <v>14101413</v>
      </c>
      <c r="B876" s="1">
        <f t="shared" si="129"/>
        <v>14101413</v>
      </c>
      <c r="C876" s="1">
        <f t="shared" si="131"/>
        <v>141014</v>
      </c>
      <c r="D876" s="1">
        <v>13</v>
      </c>
      <c r="E876" s="1">
        <f>_xlfn.XLOOKUP(C876,[1]配置!$B$5:$B$1000,[1]配置!$N$5:$N$1000)</f>
        <v>2</v>
      </c>
      <c r="F876" s="1" t="str">
        <f>_xlfn.XLOOKUP(D876,消耗中转!$D$8:$D$33,消耗中转!$T$8:$T$33)</f>
        <v>[{"ItemId":70002,"Num":40}]</v>
      </c>
      <c r="G876" s="1" t="str" cm="1">
        <f t="array" ref="G876">IF(D876=0,"{}",_xlfn.XLOOKUP(D876,属性中转!$D$20:$D$44,_xlfn.XLOOKUP($E876,属性中转!$AG$18:$AX$18,属性中转!$AG$20:$AX$44)))</f>
        <v>{"HpRate":0.506,"AtkRate":0.2691,"PhysDefRate":0.207,"MagicDefRate":0.184,"OnHealInc":0.1938}</v>
      </c>
      <c r="H876" s="1" t="s">
        <v>28</v>
      </c>
      <c r="I876" s="1">
        <f t="shared" si="130"/>
        <v>3</v>
      </c>
      <c r="J876" s="1">
        <f t="shared" si="127"/>
        <v>3</v>
      </c>
    </row>
    <row r="877" spans="1:10">
      <c r="A877" s="1">
        <f t="shared" si="128"/>
        <v>14101414</v>
      </c>
      <c r="B877" s="1">
        <f t="shared" si="129"/>
        <v>14101414</v>
      </c>
      <c r="C877" s="1">
        <f t="shared" si="131"/>
        <v>141014</v>
      </c>
      <c r="D877" s="1">
        <v>14</v>
      </c>
      <c r="E877" s="1">
        <f>_xlfn.XLOOKUP(C877,[1]配置!$B$5:$B$1000,[1]配置!$N$5:$N$1000)</f>
        <v>2</v>
      </c>
      <c r="F877" s="1" t="str">
        <f>_xlfn.XLOOKUP(D877,消耗中转!$D$8:$D$33,消耗中转!$T$8:$T$33)</f>
        <v>[{"ItemId":70002,"Num":45}]</v>
      </c>
      <c r="G877" s="1" t="str" cm="1">
        <f t="array" ref="G877">IF(D877=0,"{}",_xlfn.XLOOKUP(D877,属性中转!$D$20:$D$44,_xlfn.XLOOKUP($E877,属性中转!$AG$18:$AX$18,属性中转!$AG$20:$AX$44)))</f>
        <v>{"HpRate":0.539,"AtkRate":0.2866,"PhysDefRate":0.2205,"MagicDefRate":0.196,"OnHealInc":0.1938}</v>
      </c>
      <c r="H877" s="1" t="s">
        <v>28</v>
      </c>
      <c r="I877" s="1">
        <f t="shared" si="130"/>
        <v>3</v>
      </c>
      <c r="J877" s="1">
        <f t="shared" si="127"/>
        <v>3</v>
      </c>
    </row>
    <row r="878" spans="1:10">
      <c r="A878" s="1">
        <f t="shared" si="128"/>
        <v>14101415</v>
      </c>
      <c r="B878" s="1">
        <f t="shared" si="129"/>
        <v>14101415</v>
      </c>
      <c r="C878" s="1">
        <f t="shared" si="131"/>
        <v>141014</v>
      </c>
      <c r="D878" s="1">
        <v>15</v>
      </c>
      <c r="E878" s="1">
        <f>_xlfn.XLOOKUP(C878,[1]配置!$B$5:$B$1000,[1]配置!$N$5:$N$1000)</f>
        <v>2</v>
      </c>
      <c r="F878" s="1" t="str">
        <f>_xlfn.XLOOKUP(D878,消耗中转!$D$8:$D$33,消耗中转!$T$8:$T$33)</f>
        <v>[{"ItemId":70002,"Num":50}]</v>
      </c>
      <c r="G878" s="1" t="str" cm="1">
        <f t="array" ref="G878">IF(D878=0,"{}",_xlfn.XLOOKUP(D878,属性中转!$D$20:$D$44,_xlfn.XLOOKUP($E878,属性中转!$AG$18:$AX$18,属性中转!$AG$20:$AX$44)))</f>
        <v>{"HpRate":0.572,"AtkRate":0.3042,"PhysDefRate":0.234,"MagicDefRate":0.208,"OnHealInc":0.1938}</v>
      </c>
      <c r="H878" s="1" t="s">
        <v>28</v>
      </c>
      <c r="I878" s="1">
        <f t="shared" si="130"/>
        <v>4</v>
      </c>
      <c r="J878" s="1">
        <f t="shared" si="127"/>
        <v>4</v>
      </c>
    </row>
    <row r="879" spans="1:10">
      <c r="A879" s="1">
        <f t="shared" si="128"/>
        <v>14101416</v>
      </c>
      <c r="B879" s="1">
        <f t="shared" si="129"/>
        <v>14101416</v>
      </c>
      <c r="C879" s="1">
        <f t="shared" si="131"/>
        <v>141014</v>
      </c>
      <c r="D879" s="1">
        <v>16</v>
      </c>
      <c r="E879" s="1">
        <f>_xlfn.XLOOKUP(C879,[1]配置!$B$5:$B$1000,[1]配置!$N$5:$N$1000)</f>
        <v>2</v>
      </c>
      <c r="F879" s="1" t="str">
        <f>_xlfn.XLOOKUP(D879,消耗中转!$D$8:$D$33,消耗中转!$T$8:$T$33)</f>
        <v>[{"ItemId":70003,"Num":25}]</v>
      </c>
      <c r="G879" s="1" t="str" cm="1">
        <f t="array" ref="G879">IF(D879=0,"{}",_xlfn.XLOOKUP(D879,属性中转!$D$20:$D$44,_xlfn.XLOOKUP($E879,属性中转!$AG$18:$AX$18,属性中转!$AG$20:$AX$44)))</f>
        <v>{"HpRate":0.605,"AtkRate":0.3217,"PhysDefRate":0.2475,"MagicDefRate":0.22,"OnHealInc":0.2142}</v>
      </c>
      <c r="H879" s="1" t="s">
        <v>28</v>
      </c>
      <c r="I879" s="1">
        <f t="shared" si="130"/>
        <v>4</v>
      </c>
      <c r="J879" s="1">
        <f t="shared" si="127"/>
        <v>4</v>
      </c>
    </row>
    <row r="880" spans="1:10">
      <c r="A880" s="1">
        <f t="shared" si="128"/>
        <v>14101417</v>
      </c>
      <c r="B880" s="1">
        <f t="shared" si="129"/>
        <v>14101417</v>
      </c>
      <c r="C880" s="1">
        <f t="shared" si="131"/>
        <v>141014</v>
      </c>
      <c r="D880" s="1">
        <v>17</v>
      </c>
      <c r="E880" s="1">
        <f>_xlfn.XLOOKUP(C880,[1]配置!$B$5:$B$1000,[1]配置!$N$5:$N$1000)</f>
        <v>2</v>
      </c>
      <c r="F880" s="1" t="str">
        <f>_xlfn.XLOOKUP(D880,消耗中转!$D$8:$D$33,消耗中转!$T$8:$T$33)</f>
        <v>[{"ItemId":70003,"Num":25}]</v>
      </c>
      <c r="G880" s="1" t="str" cm="1">
        <f t="array" ref="G880">IF(D880=0,"{}",_xlfn.XLOOKUP(D880,属性中转!$D$20:$D$44,_xlfn.XLOOKUP($E880,属性中转!$AG$18:$AX$18,属性中转!$AG$20:$AX$44)))</f>
        <v>{"HpRate":0.638,"AtkRate":0.3393,"PhysDefRate":0.261,"MagicDefRate":0.232,"OnHealInc":0.2346}</v>
      </c>
      <c r="H880" s="1" t="s">
        <v>28</v>
      </c>
      <c r="I880" s="1">
        <f t="shared" si="130"/>
        <v>4</v>
      </c>
      <c r="J880" s="1">
        <f t="shared" si="127"/>
        <v>4</v>
      </c>
    </row>
    <row r="881" spans="1:10">
      <c r="A881" s="1">
        <f t="shared" si="128"/>
        <v>14101418</v>
      </c>
      <c r="B881" s="1">
        <f t="shared" si="129"/>
        <v>14101418</v>
      </c>
      <c r="C881" s="1">
        <f t="shared" si="131"/>
        <v>141014</v>
      </c>
      <c r="D881" s="1">
        <v>18</v>
      </c>
      <c r="E881" s="1">
        <f>_xlfn.XLOOKUP(C881,[1]配置!$B$5:$B$1000,[1]配置!$N$5:$N$1000)</f>
        <v>2</v>
      </c>
      <c r="F881" s="1" t="str">
        <f>_xlfn.XLOOKUP(D881,消耗中转!$D$8:$D$33,消耗中转!$T$8:$T$33)</f>
        <v>[{"ItemId":70003,"Num":25}]</v>
      </c>
      <c r="G881" s="1" t="str" cm="1">
        <f t="array" ref="G881">IF(D881=0,"{}",_xlfn.XLOOKUP(D881,属性中转!$D$20:$D$44,_xlfn.XLOOKUP($E881,属性中转!$AG$18:$AX$18,属性中转!$AG$20:$AX$44)))</f>
        <v>{"HpRate":0.671,"AtkRate":0.3568,"PhysDefRate":0.2745,"MagicDefRate":0.244,"OnHealInc":0.255}</v>
      </c>
      <c r="H881" s="1" t="s">
        <v>28</v>
      </c>
      <c r="I881" s="1">
        <f t="shared" si="130"/>
        <v>4</v>
      </c>
      <c r="J881" s="1">
        <f t="shared" si="127"/>
        <v>4</v>
      </c>
    </row>
    <row r="882" spans="1:10">
      <c r="A882" s="1">
        <f t="shared" si="128"/>
        <v>14101419</v>
      </c>
      <c r="B882" s="1">
        <f t="shared" si="129"/>
        <v>14101419</v>
      </c>
      <c r="C882" s="1">
        <f t="shared" si="131"/>
        <v>141014</v>
      </c>
      <c r="D882" s="1">
        <v>19</v>
      </c>
      <c r="E882" s="1">
        <f>_xlfn.XLOOKUP(C882,[1]配置!$B$5:$B$1000,[1]配置!$N$5:$N$1000)</f>
        <v>2</v>
      </c>
      <c r="F882" s="1" t="str">
        <f>_xlfn.XLOOKUP(D882,消耗中转!$D$8:$D$33,消耗中转!$T$8:$T$33)</f>
        <v>[{"ItemId":70003,"Num":25}]</v>
      </c>
      <c r="G882" s="1" t="str" cm="1">
        <f t="array" ref="G882">IF(D882=0,"{}",_xlfn.XLOOKUP(D882,属性中转!$D$20:$D$44,_xlfn.XLOOKUP($E882,属性中转!$AG$18:$AX$18,属性中转!$AG$20:$AX$44)))</f>
        <v>{"HpRate":0.704,"AtkRate":0.3744,"PhysDefRate":0.288,"MagicDefRate":0.256,"OnHealInc":0.2754}</v>
      </c>
      <c r="H882" s="1" t="s">
        <v>28</v>
      </c>
      <c r="I882" s="1">
        <f t="shared" si="130"/>
        <v>4</v>
      </c>
      <c r="J882" s="1">
        <f t="shared" si="127"/>
        <v>4</v>
      </c>
    </row>
    <row r="883" spans="1:10">
      <c r="A883" s="1">
        <f t="shared" si="128"/>
        <v>14101420</v>
      </c>
      <c r="B883" s="1">
        <f t="shared" si="129"/>
        <v>14101420</v>
      </c>
      <c r="C883" s="1">
        <f t="shared" si="131"/>
        <v>141014</v>
      </c>
      <c r="D883" s="1">
        <v>20</v>
      </c>
      <c r="E883" s="1">
        <f>_xlfn.XLOOKUP(C883,[1]配置!$B$5:$B$1000,[1]配置!$N$5:$N$1000)</f>
        <v>2</v>
      </c>
      <c r="F883" s="1" t="str">
        <f>_xlfn.XLOOKUP(D883,消耗中转!$D$8:$D$33,消耗中转!$T$8:$T$33)</f>
        <v>[{"ItemId":70003,"Num":25}]</v>
      </c>
      <c r="G883" s="1" t="str" cm="1">
        <f t="array" ref="G883">IF(D883=0,"{}",_xlfn.XLOOKUP(D883,属性中转!$D$20:$D$44,_xlfn.XLOOKUP($E883,属性中转!$AG$18:$AX$18,属性中转!$AG$20:$AX$44)))</f>
        <v>{"HpRate":0.737,"AtkRate":0.3919,"PhysDefRate":0.3015,"MagicDefRate":0.268,"OnHealInc":0.2958}</v>
      </c>
      <c r="H883" s="1" t="s">
        <v>28</v>
      </c>
      <c r="I883" s="1">
        <f t="shared" si="130"/>
        <v>4</v>
      </c>
      <c r="J883" s="1">
        <f t="shared" si="127"/>
        <v>4</v>
      </c>
    </row>
    <row r="884" spans="1:10">
      <c r="A884" s="1">
        <f t="shared" si="128"/>
        <v>14101421</v>
      </c>
      <c r="B884" s="1">
        <f t="shared" si="129"/>
        <v>14101421</v>
      </c>
      <c r="C884" s="1">
        <f t="shared" si="131"/>
        <v>141014</v>
      </c>
      <c r="D884" s="1">
        <v>21</v>
      </c>
      <c r="E884" s="1">
        <f>_xlfn.XLOOKUP(C884,[1]配置!$B$5:$B$1000,[1]配置!$N$5:$N$1000)</f>
        <v>2</v>
      </c>
      <c r="F884" s="1" t="str">
        <f>_xlfn.XLOOKUP(D884,消耗中转!$D$8:$D$33,消耗中转!$T$8:$T$33)</f>
        <v>[{"ItemId":70003,"Num":50}]</v>
      </c>
      <c r="G884" s="1" t="str" cm="1">
        <f t="array" ref="G884">IF(D884=0,"{}",_xlfn.XLOOKUP(D884,属性中转!$D$20:$D$44,_xlfn.XLOOKUP($E884,属性中转!$AG$18:$AX$18,属性中转!$AG$20:$AX$44)))</f>
        <v>{"HpRate":0.77,"AtkRate":0.4095,"PhysDefRate":0.315,"MagicDefRate":0.28,"OnHealInc":0.3162}</v>
      </c>
      <c r="H884" s="1" t="s">
        <v>28</v>
      </c>
      <c r="I884" s="1">
        <f t="shared" si="130"/>
        <v>4</v>
      </c>
      <c r="J884" s="1">
        <f t="shared" si="127"/>
        <v>4</v>
      </c>
    </row>
    <row r="885" spans="1:10">
      <c r="A885" s="1">
        <f t="shared" si="128"/>
        <v>14101422</v>
      </c>
      <c r="B885" s="1">
        <f t="shared" si="129"/>
        <v>14101422</v>
      </c>
      <c r="C885" s="1">
        <f t="shared" si="131"/>
        <v>141014</v>
      </c>
      <c r="D885" s="1">
        <v>22</v>
      </c>
      <c r="E885" s="1">
        <f>_xlfn.XLOOKUP(C885,[1]配置!$B$5:$B$1000,[1]配置!$N$5:$N$1000)</f>
        <v>2</v>
      </c>
      <c r="F885" s="1" t="str">
        <f>_xlfn.XLOOKUP(D885,消耗中转!$D$8:$D$33,消耗中转!$T$8:$T$33)</f>
        <v>[{"ItemId":70003,"Num":75}]</v>
      </c>
      <c r="G885" s="1" t="str" cm="1">
        <f t="array" ref="G885">IF(D885=0,"{}",_xlfn.XLOOKUP(D885,属性中转!$D$20:$D$44,_xlfn.XLOOKUP($E885,属性中转!$AG$18:$AX$18,属性中转!$AG$20:$AX$44)))</f>
        <v>{"HpRate":0.803,"AtkRate":0.427,"PhysDefRate":0.3285,"MagicDefRate":0.292,"OnHealInc":0.3366}</v>
      </c>
      <c r="H885" s="1" t="s">
        <v>28</v>
      </c>
      <c r="I885" s="1">
        <f t="shared" si="130"/>
        <v>4</v>
      </c>
      <c r="J885" s="1">
        <f t="shared" si="127"/>
        <v>4</v>
      </c>
    </row>
    <row r="886" spans="1:10">
      <c r="A886" s="1">
        <f t="shared" si="128"/>
        <v>14101423</v>
      </c>
      <c r="B886" s="1">
        <f t="shared" si="129"/>
        <v>14101423</v>
      </c>
      <c r="C886" s="1">
        <f t="shared" si="131"/>
        <v>141014</v>
      </c>
      <c r="D886" s="1">
        <v>23</v>
      </c>
      <c r="E886" s="1">
        <f>_xlfn.XLOOKUP(C886,[1]配置!$B$5:$B$1000,[1]配置!$N$5:$N$1000)</f>
        <v>2</v>
      </c>
      <c r="F886" s="1" t="str">
        <f>_xlfn.XLOOKUP(D886,消耗中转!$D$8:$D$33,消耗中转!$T$8:$T$33)</f>
        <v>[{"ItemId":70003,"Num":100}]</v>
      </c>
      <c r="G886" s="1" t="str" cm="1">
        <f t="array" ref="G886">IF(D886=0,"{}",_xlfn.XLOOKUP(D886,属性中转!$D$20:$D$44,_xlfn.XLOOKUP($E886,属性中转!$AG$18:$AX$18,属性中转!$AG$20:$AX$44)))</f>
        <v>{"HpRate":0.836,"AtkRate":0.4446,"PhysDefRate":0.342,"MagicDefRate":0.304,"OnHealInc":0.357}</v>
      </c>
      <c r="H886" s="1" t="s">
        <v>28</v>
      </c>
      <c r="I886" s="1">
        <f t="shared" si="130"/>
        <v>4</v>
      </c>
      <c r="J886" s="1">
        <f t="shared" si="127"/>
        <v>4</v>
      </c>
    </row>
    <row r="887" spans="1:10">
      <c r="A887" s="1">
        <f t="shared" si="128"/>
        <v>14101424</v>
      </c>
      <c r="B887" s="1">
        <f t="shared" si="129"/>
        <v>14101424</v>
      </c>
      <c r="C887" s="1">
        <f t="shared" si="131"/>
        <v>141014</v>
      </c>
      <c r="D887" s="1">
        <v>24</v>
      </c>
      <c r="E887" s="1">
        <f>_xlfn.XLOOKUP(C887,[1]配置!$B$5:$B$1000,[1]配置!$N$5:$N$1000)</f>
        <v>2</v>
      </c>
      <c r="F887" s="1" t="str">
        <f>_xlfn.XLOOKUP(D887,消耗中转!$D$8:$D$33,消耗中转!$T$8:$T$33)</f>
        <v>[{"ItemId":70003,"Num":125}]</v>
      </c>
      <c r="G887" s="1" t="str" cm="1">
        <f t="array" ref="G887">IF(D887=0,"{}",_xlfn.XLOOKUP(D887,属性中转!$D$20:$D$44,_xlfn.XLOOKUP($E887,属性中转!$AG$18:$AX$18,属性中转!$AG$20:$AX$44)))</f>
        <v>{"HpRate":0.869,"AtkRate":0.4621,"PhysDefRate":0.3555,"MagicDefRate":0.316,"OnHealInc":0.3774}</v>
      </c>
      <c r="H887" s="1" t="s">
        <v>28</v>
      </c>
      <c r="I887" s="1">
        <f t="shared" si="130"/>
        <v>4</v>
      </c>
      <c r="J887" s="1">
        <f t="shared" si="127"/>
        <v>4</v>
      </c>
    </row>
    <row r="888" spans="1:10">
      <c r="A888" s="1">
        <f t="shared" si="128"/>
        <v>14101425</v>
      </c>
      <c r="B888" s="1">
        <f t="shared" si="129"/>
        <v>14101425</v>
      </c>
      <c r="C888" s="1">
        <f t="shared" si="131"/>
        <v>141014</v>
      </c>
      <c r="D888" s="1">
        <v>25</v>
      </c>
      <c r="E888" s="1">
        <f>_xlfn.XLOOKUP(C888,[1]配置!$B$5:$B$1000,[1]配置!$N$5:$N$1000)</f>
        <v>2</v>
      </c>
      <c r="F888" s="1" t="str">
        <f>_xlfn.XLOOKUP(D888,消耗中转!$D$8:$D$33,消耗中转!$T$8:$T$33)</f>
        <v>[{"ItemId":70003,"Num":150}]</v>
      </c>
      <c r="G888" s="1" t="str" cm="1">
        <f t="array" ref="G888">IF(D888=0,"{}",_xlfn.XLOOKUP(D888,属性中转!$D$20:$D$44,_xlfn.XLOOKUP($E888,属性中转!$AG$18:$AX$18,属性中转!$AG$20:$AX$44)))</f>
        <v>{"HpRate":0.902,"AtkRate":0.4797,"PhysDefRate":0.369,"MagicDefRate":0.328,"OnHealInc":0.3978}</v>
      </c>
      <c r="H888" s="1" t="s">
        <v>28</v>
      </c>
      <c r="I888" s="1">
        <f t="shared" si="130"/>
        <v>4</v>
      </c>
      <c r="J888" s="1">
        <f t="shared" si="127"/>
        <v>4</v>
      </c>
    </row>
    <row r="889" spans="1:10">
      <c r="A889" s="1">
        <f t="shared" si="128"/>
        <v>14101500</v>
      </c>
      <c r="B889" s="1">
        <f t="shared" si="129"/>
        <v>14101500</v>
      </c>
      <c r="C889" s="1">
        <f>C863+1</f>
        <v>141015</v>
      </c>
      <c r="D889" s="1">
        <v>0</v>
      </c>
      <c r="E889" s="1">
        <f>_xlfn.XLOOKUP(C889,[1]配置!$B$5:$B$1000,[1]配置!$N$5:$N$1000)</f>
        <v>1</v>
      </c>
      <c r="F889" s="1" t="str">
        <f>_xlfn.XLOOKUP(D889,消耗中转!$D$8:$D$33,消耗中转!$T$8:$T$33)</f>
        <v>[]</v>
      </c>
      <c r="G889" s="1" t="str" cm="1">
        <f t="array" ref="G889">IF(D889=0,"{}",_xlfn.XLOOKUP(D889,属性中转!$D$20:$D$44,_xlfn.XLOOKUP($E889,属性中转!$AG$18:$AX$18,属性中转!$AG$20:$AX$44)))</f>
        <v>{}</v>
      </c>
      <c r="H889" s="1" t="s">
        <v>28</v>
      </c>
      <c r="I889" s="1">
        <f t="shared" si="130"/>
        <v>0</v>
      </c>
      <c r="J889" s="1">
        <f t="shared" si="127"/>
        <v>0</v>
      </c>
    </row>
    <row r="890" spans="1:10">
      <c r="A890" s="1">
        <f t="shared" ref="A890:A915" si="132">B890</f>
        <v>14101501</v>
      </c>
      <c r="B890" s="1">
        <f t="shared" ref="B890:B915" si="133">C890*100+D890</f>
        <v>14101501</v>
      </c>
      <c r="C890" s="1">
        <f>C889</f>
        <v>141015</v>
      </c>
      <c r="D890" s="1">
        <v>1</v>
      </c>
      <c r="E890" s="1">
        <f>_xlfn.XLOOKUP(C890,[1]配置!$B$5:$B$1000,[1]配置!$N$5:$N$1000)</f>
        <v>1</v>
      </c>
      <c r="F890" s="1" t="str">
        <f>_xlfn.XLOOKUP(D890,消耗中转!$D$8:$D$33,消耗中转!$T$8:$T$33)</f>
        <v>[{"ItemId":70001,"Num":10}]</v>
      </c>
      <c r="G890" s="1" t="str" cm="1">
        <f t="array" ref="G890">IF(D890=0,"{}",_xlfn.XLOOKUP(D890,属性中转!$D$20:$D$44,_xlfn.XLOOKUP($E890,属性中转!$AG$18:$AX$18,属性中转!$AG$20:$AX$44)))</f>
        <v>{"HpRate":0.0625,"AtkRate":0.072,"AtkSpeed":0.03,"Cri":0.0256,"DefBreak":0.0352}</v>
      </c>
      <c r="H890" s="1" t="s">
        <v>28</v>
      </c>
      <c r="I890" s="1">
        <f t="shared" si="130"/>
        <v>1</v>
      </c>
      <c r="J890" s="1">
        <f t="shared" si="127"/>
        <v>1</v>
      </c>
    </row>
    <row r="891" spans="1:10">
      <c r="A891" s="1">
        <f t="shared" si="132"/>
        <v>14101502</v>
      </c>
      <c r="B891" s="1">
        <f t="shared" si="133"/>
        <v>14101502</v>
      </c>
      <c r="C891" s="1">
        <f t="shared" ref="C891:C914" si="134">C890</f>
        <v>141015</v>
      </c>
      <c r="D891" s="1">
        <v>2</v>
      </c>
      <c r="E891" s="1">
        <f>_xlfn.XLOOKUP(C891,[1]配置!$B$5:$B$1000,[1]配置!$N$5:$N$1000)</f>
        <v>1</v>
      </c>
      <c r="F891" s="1" t="str">
        <f>_xlfn.XLOOKUP(D891,消耗中转!$D$8:$D$33,消耗中转!$T$8:$T$33)</f>
        <v>[{"ItemId":70001,"Num":20}]</v>
      </c>
      <c r="G891" s="1" t="str" cm="1">
        <f t="array" ref="G891">IF(D891=0,"{}",_xlfn.XLOOKUP(D891,属性中转!$D$20:$D$44,_xlfn.XLOOKUP($E891,属性中转!$AG$18:$AX$18,属性中转!$AG$20:$AX$44)))</f>
        <v>{"HpRate":0.0812,"AtkRate":0.0936,"AtkSpeed":0.042,"Cri":0.0359,"DefBreak":0.0493}</v>
      </c>
      <c r="H891" s="1" t="s">
        <v>28</v>
      </c>
      <c r="I891" s="1">
        <f t="shared" si="130"/>
        <v>1</v>
      </c>
      <c r="J891" s="1">
        <f t="shared" si="127"/>
        <v>1</v>
      </c>
    </row>
    <row r="892" spans="1:10">
      <c r="A892" s="1">
        <f t="shared" si="132"/>
        <v>14101503</v>
      </c>
      <c r="B892" s="1">
        <f t="shared" si="133"/>
        <v>14101503</v>
      </c>
      <c r="C892" s="1">
        <f t="shared" si="134"/>
        <v>141015</v>
      </c>
      <c r="D892" s="1">
        <v>3</v>
      </c>
      <c r="E892" s="1">
        <f>_xlfn.XLOOKUP(C892,[1]配置!$B$5:$B$1000,[1]配置!$N$5:$N$1000)</f>
        <v>1</v>
      </c>
      <c r="F892" s="1" t="str">
        <f>_xlfn.XLOOKUP(D892,消耗中转!$D$8:$D$33,消耗中转!$T$8:$T$33)</f>
        <v>[{"ItemId":70001,"Num":30}]</v>
      </c>
      <c r="G892" s="1" t="str" cm="1">
        <f t="array" ref="G892">IF(D892=0,"{}",_xlfn.XLOOKUP(D892,属性中转!$D$20:$D$44,_xlfn.XLOOKUP($E892,属性中转!$AG$18:$AX$18,属性中转!$AG$20:$AX$44)))</f>
        <v>{"HpRate":0.1,"AtkRate":0.1152,"AtkSpeed":0.054,"Cri":0.0462,"DefBreak":0.0635}</v>
      </c>
      <c r="H892" s="1" t="s">
        <v>28</v>
      </c>
      <c r="I892" s="1">
        <f t="shared" si="130"/>
        <v>1</v>
      </c>
      <c r="J892" s="1">
        <f t="shared" si="127"/>
        <v>1</v>
      </c>
    </row>
    <row r="893" spans="1:10">
      <c r="A893" s="1">
        <f t="shared" si="132"/>
        <v>14101504</v>
      </c>
      <c r="B893" s="1">
        <f t="shared" si="133"/>
        <v>14101504</v>
      </c>
      <c r="C893" s="1">
        <f t="shared" si="134"/>
        <v>141015</v>
      </c>
      <c r="D893" s="1">
        <v>4</v>
      </c>
      <c r="E893" s="1">
        <f>_xlfn.XLOOKUP(C893,[1]配置!$B$5:$B$1000,[1]配置!$N$5:$N$1000)</f>
        <v>1</v>
      </c>
      <c r="F893" s="1" t="str">
        <f>_xlfn.XLOOKUP(D893,消耗中转!$D$8:$D$33,消耗中转!$T$8:$T$33)</f>
        <v>[{"ItemId":70001,"Num":40}]</v>
      </c>
      <c r="G893" s="1" t="str" cm="1">
        <f t="array" ref="G893">IF(D893=0,"{}",_xlfn.XLOOKUP(D893,属性中转!$D$20:$D$44,_xlfn.XLOOKUP($E893,属性中转!$AG$18:$AX$18,属性中转!$AG$20:$AX$44)))</f>
        <v>{"HpRate":0.1187,"AtkRate":0.1368,"AtkSpeed":0.066,"Cri":0.0564,"DefBreak":0.0776}</v>
      </c>
      <c r="H893" s="1" t="s">
        <v>28</v>
      </c>
      <c r="I893" s="1">
        <f t="shared" si="130"/>
        <v>1</v>
      </c>
      <c r="J893" s="1">
        <f t="shared" si="127"/>
        <v>1</v>
      </c>
    </row>
    <row r="894" spans="1:10">
      <c r="A894" s="1">
        <f t="shared" si="132"/>
        <v>14101505</v>
      </c>
      <c r="B894" s="1">
        <f t="shared" si="133"/>
        <v>14101505</v>
      </c>
      <c r="C894" s="1">
        <f t="shared" si="134"/>
        <v>141015</v>
      </c>
      <c r="D894" s="1">
        <v>5</v>
      </c>
      <c r="E894" s="1">
        <f>_xlfn.XLOOKUP(C894,[1]配置!$B$5:$B$1000,[1]配置!$N$5:$N$1000)</f>
        <v>1</v>
      </c>
      <c r="F894" s="1" t="str">
        <f>_xlfn.XLOOKUP(D894,消耗中转!$D$8:$D$33,消耗中转!$T$8:$T$33)</f>
        <v>[{"ItemId":70001,"Num":50}]</v>
      </c>
      <c r="G894" s="1" t="str" cm="1">
        <f t="array" ref="G894">IF(D894=0,"{}",_xlfn.XLOOKUP(D894,属性中转!$D$20:$D$44,_xlfn.XLOOKUP($E894,属性中转!$AG$18:$AX$18,属性中转!$AG$20:$AX$44)))</f>
        <v>{"HpRate":0.1375,"AtkRate":0.1584,"AtkSpeed":0.078,"Cri":0.0667,"DefBreak":0.0917}</v>
      </c>
      <c r="H894" s="1" t="s">
        <v>28</v>
      </c>
      <c r="I894" s="1">
        <f t="shared" si="130"/>
        <v>2</v>
      </c>
      <c r="J894" s="1">
        <f t="shared" si="127"/>
        <v>2</v>
      </c>
    </row>
    <row r="895" spans="1:10">
      <c r="A895" s="1">
        <f t="shared" si="132"/>
        <v>14101506</v>
      </c>
      <c r="B895" s="1">
        <f t="shared" si="133"/>
        <v>14101506</v>
      </c>
      <c r="C895" s="1">
        <f t="shared" si="134"/>
        <v>141015</v>
      </c>
      <c r="D895" s="1">
        <v>6</v>
      </c>
      <c r="E895" s="1">
        <f>_xlfn.XLOOKUP(C895,[1]配置!$B$5:$B$1000,[1]配置!$N$5:$N$1000)</f>
        <v>1</v>
      </c>
      <c r="F895" s="1" t="str">
        <f>_xlfn.XLOOKUP(D895,消耗中转!$D$8:$D$33,消耗中转!$T$8:$T$33)</f>
        <v>[{"ItemId":70002,"Num":5}]</v>
      </c>
      <c r="G895" s="1" t="str" cm="1">
        <f t="array" ref="G895">IF(D895=0,"{}",_xlfn.XLOOKUP(D895,属性中转!$D$20:$D$44,_xlfn.XLOOKUP($E895,属性中转!$AG$18:$AX$18,属性中转!$AG$20:$AX$44)))</f>
        <v>{"HpRate":0.1562,"AtkRate":0.18,"AtkSpeed":0.09,"Cri":0.077,"DefBreak":0.1058}</v>
      </c>
      <c r="H895" s="1" t="s">
        <v>28</v>
      </c>
      <c r="I895" s="1">
        <f t="shared" si="130"/>
        <v>2</v>
      </c>
      <c r="J895" s="1">
        <f t="shared" si="127"/>
        <v>2</v>
      </c>
    </row>
    <row r="896" spans="1:10">
      <c r="A896" s="1">
        <f t="shared" si="132"/>
        <v>14101507</v>
      </c>
      <c r="B896" s="1">
        <f t="shared" si="133"/>
        <v>14101507</v>
      </c>
      <c r="C896" s="1">
        <f t="shared" si="134"/>
        <v>141015</v>
      </c>
      <c r="D896" s="1">
        <v>7</v>
      </c>
      <c r="E896" s="1">
        <f>_xlfn.XLOOKUP(C896,[1]配置!$B$5:$B$1000,[1]配置!$N$5:$N$1000)</f>
        <v>1</v>
      </c>
      <c r="F896" s="1" t="str">
        <f>_xlfn.XLOOKUP(D896,消耗中转!$D$8:$D$33,消耗中转!$T$8:$T$33)</f>
        <v>[{"ItemId":70002,"Num":10}]</v>
      </c>
      <c r="G896" s="1" t="str" cm="1">
        <f t="array" ref="G896">IF(D896=0,"{}",_xlfn.XLOOKUP(D896,属性中转!$D$20:$D$44,_xlfn.XLOOKUP($E896,属性中转!$AG$18:$AX$18,属性中转!$AG$20:$AX$44)))</f>
        <v>{"HpRate":0.175,"AtkRate":0.2016,"AtkSpeed":0.102,"Cri":0.0873,"DefBreak":0.1199}</v>
      </c>
      <c r="H896" s="1" t="s">
        <v>28</v>
      </c>
      <c r="I896" s="1">
        <f t="shared" si="130"/>
        <v>2</v>
      </c>
      <c r="J896" s="1">
        <f t="shared" si="127"/>
        <v>2</v>
      </c>
    </row>
    <row r="897" spans="1:10">
      <c r="A897" s="1">
        <f t="shared" si="132"/>
        <v>14101508</v>
      </c>
      <c r="B897" s="1">
        <f t="shared" si="133"/>
        <v>14101508</v>
      </c>
      <c r="C897" s="1">
        <f t="shared" si="134"/>
        <v>141015</v>
      </c>
      <c r="D897" s="1">
        <v>8</v>
      </c>
      <c r="E897" s="1">
        <f>_xlfn.XLOOKUP(C897,[1]配置!$B$5:$B$1000,[1]配置!$N$5:$N$1000)</f>
        <v>1</v>
      </c>
      <c r="F897" s="1" t="str">
        <f>_xlfn.XLOOKUP(D897,消耗中转!$D$8:$D$33,消耗中转!$T$8:$T$33)</f>
        <v>[{"ItemId":70002,"Num":15}]</v>
      </c>
      <c r="G897" s="1" t="str" cm="1">
        <f t="array" ref="G897">IF(D897=0,"{}",_xlfn.XLOOKUP(D897,属性中转!$D$20:$D$44,_xlfn.XLOOKUP($E897,属性中转!$AG$18:$AX$18,属性中转!$AG$20:$AX$44)))</f>
        <v>{"HpRate":0.1937,"AtkRate":0.2232,"AtkSpeed":0.114,"Cri":0.0975,"DefBreak":0.134}</v>
      </c>
      <c r="H897" s="1" t="s">
        <v>28</v>
      </c>
      <c r="I897" s="1">
        <f t="shared" si="130"/>
        <v>2</v>
      </c>
      <c r="J897" s="1">
        <f t="shared" si="127"/>
        <v>2</v>
      </c>
    </row>
    <row r="898" spans="1:10">
      <c r="A898" s="1">
        <f t="shared" si="132"/>
        <v>14101509</v>
      </c>
      <c r="B898" s="1">
        <f t="shared" si="133"/>
        <v>14101509</v>
      </c>
      <c r="C898" s="1">
        <f t="shared" si="134"/>
        <v>141015</v>
      </c>
      <c r="D898" s="1">
        <v>9</v>
      </c>
      <c r="E898" s="1">
        <f>_xlfn.XLOOKUP(C898,[1]配置!$B$5:$B$1000,[1]配置!$N$5:$N$1000)</f>
        <v>1</v>
      </c>
      <c r="F898" s="1" t="str">
        <f>_xlfn.XLOOKUP(D898,消耗中转!$D$8:$D$33,消耗中转!$T$8:$T$33)</f>
        <v>[{"ItemId":70002,"Num":20}]</v>
      </c>
      <c r="G898" s="1" t="str" cm="1">
        <f t="array" ref="G898">IF(D898=0,"{}",_xlfn.XLOOKUP(D898,属性中转!$D$20:$D$44,_xlfn.XLOOKUP($E898,属性中转!$AG$18:$AX$18,属性中转!$AG$20:$AX$44)))</f>
        <v>{"HpRate":0.2125,"AtkRate":0.2448,"AtkSpeed":0.114,"Cri":0.0975,"DefBreak":0.134}</v>
      </c>
      <c r="H898" s="1" t="s">
        <v>28</v>
      </c>
      <c r="I898" s="1">
        <f t="shared" si="130"/>
        <v>2</v>
      </c>
      <c r="J898" s="1">
        <f t="shared" si="127"/>
        <v>2</v>
      </c>
    </row>
    <row r="899" spans="1:10">
      <c r="A899" s="1">
        <f t="shared" si="132"/>
        <v>14101510</v>
      </c>
      <c r="B899" s="1">
        <f t="shared" si="133"/>
        <v>14101510</v>
      </c>
      <c r="C899" s="1">
        <f t="shared" si="134"/>
        <v>141015</v>
      </c>
      <c r="D899" s="1">
        <v>10</v>
      </c>
      <c r="E899" s="1">
        <f>_xlfn.XLOOKUP(C899,[1]配置!$B$5:$B$1000,[1]配置!$N$5:$N$1000)</f>
        <v>1</v>
      </c>
      <c r="F899" s="1" t="str">
        <f>_xlfn.XLOOKUP(D899,消耗中转!$D$8:$D$33,消耗中转!$T$8:$T$33)</f>
        <v>[{"ItemId":70002,"Num":25}]</v>
      </c>
      <c r="G899" s="1" t="str" cm="1">
        <f t="array" ref="G899">IF(D899=0,"{}",_xlfn.XLOOKUP(D899,属性中转!$D$20:$D$44,_xlfn.XLOOKUP($E899,属性中转!$AG$18:$AX$18,属性中转!$AG$20:$AX$44)))</f>
        <v>{"HpRate":0.2312,"AtkRate":0.2664,"AtkSpeed":0.114,"Cri":0.0975,"DefBreak":0.134}</v>
      </c>
      <c r="H899" s="1" t="s">
        <v>28</v>
      </c>
      <c r="I899" s="1">
        <f t="shared" si="130"/>
        <v>3</v>
      </c>
      <c r="J899" s="1">
        <f t="shared" si="127"/>
        <v>3</v>
      </c>
    </row>
    <row r="900" spans="1:10">
      <c r="A900" s="1">
        <f t="shared" si="132"/>
        <v>14101511</v>
      </c>
      <c r="B900" s="1">
        <f t="shared" si="133"/>
        <v>14101511</v>
      </c>
      <c r="C900" s="1">
        <f t="shared" si="134"/>
        <v>141015</v>
      </c>
      <c r="D900" s="1">
        <v>11</v>
      </c>
      <c r="E900" s="1">
        <f>_xlfn.XLOOKUP(C900,[1]配置!$B$5:$B$1000,[1]配置!$N$5:$N$1000)</f>
        <v>1</v>
      </c>
      <c r="F900" s="1" t="str">
        <f>_xlfn.XLOOKUP(D900,消耗中转!$D$8:$D$33,消耗中转!$T$8:$T$33)</f>
        <v>[{"ItemId":70002,"Num":30}]</v>
      </c>
      <c r="G900" s="1" t="str" cm="1">
        <f t="array" ref="G900">IF(D900=0,"{}",_xlfn.XLOOKUP(D900,属性中转!$D$20:$D$44,_xlfn.XLOOKUP($E900,属性中转!$AG$18:$AX$18,属性中转!$AG$20:$AX$44)))</f>
        <v>{"HpRate":0.25,"AtkRate":0.288,"AtkSpeed":0.114,"Cri":0.0975,"DefBreak":0.134}</v>
      </c>
      <c r="H900" s="1" t="s">
        <v>28</v>
      </c>
      <c r="I900" s="1">
        <f t="shared" si="130"/>
        <v>3</v>
      </c>
      <c r="J900" s="1">
        <f t="shared" si="127"/>
        <v>3</v>
      </c>
    </row>
    <row r="901" spans="1:10">
      <c r="A901" s="1">
        <f t="shared" si="132"/>
        <v>14101512</v>
      </c>
      <c r="B901" s="1">
        <f t="shared" si="133"/>
        <v>14101512</v>
      </c>
      <c r="C901" s="1">
        <f t="shared" si="134"/>
        <v>141015</v>
      </c>
      <c r="D901" s="1">
        <v>12</v>
      </c>
      <c r="E901" s="1">
        <f>_xlfn.XLOOKUP(C901,[1]配置!$B$5:$B$1000,[1]配置!$N$5:$N$1000)</f>
        <v>1</v>
      </c>
      <c r="F901" s="1" t="str">
        <f>_xlfn.XLOOKUP(D901,消耗中转!$D$8:$D$33,消耗中转!$T$8:$T$33)</f>
        <v>[{"ItemId":70002,"Num":35}]</v>
      </c>
      <c r="G901" s="1" t="str" cm="1">
        <f t="array" ref="G901">IF(D901=0,"{}",_xlfn.XLOOKUP(D901,属性中转!$D$20:$D$44,_xlfn.XLOOKUP($E901,属性中转!$AG$18:$AX$18,属性中转!$AG$20:$AX$44)))</f>
        <v>{"HpRate":0.2687,"AtkRate":0.3096,"AtkSpeed":0.114,"Cri":0.0975,"DefBreak":0.134}</v>
      </c>
      <c r="H901" s="1" t="s">
        <v>28</v>
      </c>
      <c r="I901" s="1">
        <f t="shared" si="130"/>
        <v>3</v>
      </c>
      <c r="J901" s="1">
        <f t="shared" si="127"/>
        <v>3</v>
      </c>
    </row>
    <row r="902" spans="1:10">
      <c r="A902" s="1">
        <f t="shared" si="132"/>
        <v>14101513</v>
      </c>
      <c r="B902" s="1">
        <f t="shared" si="133"/>
        <v>14101513</v>
      </c>
      <c r="C902" s="1">
        <f t="shared" si="134"/>
        <v>141015</v>
      </c>
      <c r="D902" s="1">
        <v>13</v>
      </c>
      <c r="E902" s="1">
        <f>_xlfn.XLOOKUP(C902,[1]配置!$B$5:$B$1000,[1]配置!$N$5:$N$1000)</f>
        <v>1</v>
      </c>
      <c r="F902" s="1" t="str">
        <f>_xlfn.XLOOKUP(D902,消耗中转!$D$8:$D$33,消耗中转!$T$8:$T$33)</f>
        <v>[{"ItemId":70002,"Num":40}]</v>
      </c>
      <c r="G902" s="1" t="str" cm="1">
        <f t="array" ref="G902">IF(D902=0,"{}",_xlfn.XLOOKUP(D902,属性中转!$D$20:$D$44,_xlfn.XLOOKUP($E902,属性中转!$AG$18:$AX$18,属性中转!$AG$20:$AX$44)))</f>
        <v>{"HpRate":0.2875,"AtkRate":0.3312,"AtkSpeed":0.114,"Cri":0.0975,"DefBreak":0.134}</v>
      </c>
      <c r="H902" s="1" t="s">
        <v>28</v>
      </c>
      <c r="I902" s="1">
        <f t="shared" si="130"/>
        <v>3</v>
      </c>
      <c r="J902" s="1">
        <f t="shared" si="127"/>
        <v>3</v>
      </c>
    </row>
    <row r="903" spans="1:10">
      <c r="A903" s="1">
        <f t="shared" si="132"/>
        <v>14101514</v>
      </c>
      <c r="B903" s="1">
        <f t="shared" si="133"/>
        <v>14101514</v>
      </c>
      <c r="C903" s="1">
        <f t="shared" si="134"/>
        <v>141015</v>
      </c>
      <c r="D903" s="1">
        <v>14</v>
      </c>
      <c r="E903" s="1">
        <f>_xlfn.XLOOKUP(C903,[1]配置!$B$5:$B$1000,[1]配置!$N$5:$N$1000)</f>
        <v>1</v>
      </c>
      <c r="F903" s="1" t="str">
        <f>_xlfn.XLOOKUP(D903,消耗中转!$D$8:$D$33,消耗中转!$T$8:$T$33)</f>
        <v>[{"ItemId":70002,"Num":45}]</v>
      </c>
      <c r="G903" s="1" t="str" cm="1">
        <f t="array" ref="G903">IF(D903=0,"{}",_xlfn.XLOOKUP(D903,属性中转!$D$20:$D$44,_xlfn.XLOOKUP($E903,属性中转!$AG$18:$AX$18,属性中转!$AG$20:$AX$44)))</f>
        <v>{"HpRate":0.3062,"AtkRate":0.3528,"AtkSpeed":0.114,"Cri":0.0975,"DefBreak":0.134}</v>
      </c>
      <c r="H903" s="1" t="s">
        <v>28</v>
      </c>
      <c r="I903" s="1">
        <f t="shared" si="130"/>
        <v>3</v>
      </c>
      <c r="J903" s="1">
        <f t="shared" si="127"/>
        <v>3</v>
      </c>
    </row>
    <row r="904" spans="1:10">
      <c r="A904" s="1">
        <f t="shared" si="132"/>
        <v>14101515</v>
      </c>
      <c r="B904" s="1">
        <f t="shared" si="133"/>
        <v>14101515</v>
      </c>
      <c r="C904" s="1">
        <f t="shared" si="134"/>
        <v>141015</v>
      </c>
      <c r="D904" s="1">
        <v>15</v>
      </c>
      <c r="E904" s="1">
        <f>_xlfn.XLOOKUP(C904,[1]配置!$B$5:$B$1000,[1]配置!$N$5:$N$1000)</f>
        <v>1</v>
      </c>
      <c r="F904" s="1" t="str">
        <f>_xlfn.XLOOKUP(D904,消耗中转!$D$8:$D$33,消耗中转!$T$8:$T$33)</f>
        <v>[{"ItemId":70002,"Num":50}]</v>
      </c>
      <c r="G904" s="1" t="str" cm="1">
        <f t="array" ref="G904">IF(D904=0,"{}",_xlfn.XLOOKUP(D904,属性中转!$D$20:$D$44,_xlfn.XLOOKUP($E904,属性中转!$AG$18:$AX$18,属性中转!$AG$20:$AX$44)))</f>
        <v>{"HpRate":0.325,"AtkRate":0.3744,"AtkSpeed":0.114,"Cri":0.0975,"DefBreak":0.134}</v>
      </c>
      <c r="H904" s="1" t="s">
        <v>28</v>
      </c>
      <c r="I904" s="1">
        <f t="shared" si="130"/>
        <v>4</v>
      </c>
      <c r="J904" s="1">
        <f t="shared" si="127"/>
        <v>4</v>
      </c>
    </row>
    <row r="905" spans="1:10">
      <c r="A905" s="1">
        <f t="shared" si="132"/>
        <v>14101516</v>
      </c>
      <c r="B905" s="1">
        <f t="shared" si="133"/>
        <v>14101516</v>
      </c>
      <c r="C905" s="1">
        <f t="shared" si="134"/>
        <v>141015</v>
      </c>
      <c r="D905" s="1">
        <v>16</v>
      </c>
      <c r="E905" s="1">
        <f>_xlfn.XLOOKUP(C905,[1]配置!$B$5:$B$1000,[1]配置!$N$5:$N$1000)</f>
        <v>1</v>
      </c>
      <c r="F905" s="1" t="str">
        <f>_xlfn.XLOOKUP(D905,消耗中转!$D$8:$D$33,消耗中转!$T$8:$T$33)</f>
        <v>[{"ItemId":70003,"Num":25}]</v>
      </c>
      <c r="G905" s="1" t="str" cm="1">
        <f t="array" ref="G905">IF(D905=0,"{}",_xlfn.XLOOKUP(D905,属性中转!$D$20:$D$44,_xlfn.XLOOKUP($E905,属性中转!$AG$18:$AX$18,属性中转!$AG$20:$AX$44)))</f>
        <v>{"HpRate":0.3437,"AtkRate":0.396,"AtkSpeed":0.126,"Cri":0.1078,"DefBreak":0.1481}</v>
      </c>
      <c r="H905" s="1" t="s">
        <v>28</v>
      </c>
      <c r="I905" s="1">
        <f t="shared" si="130"/>
        <v>4</v>
      </c>
      <c r="J905" s="1">
        <f t="shared" si="127"/>
        <v>4</v>
      </c>
    </row>
    <row r="906" spans="1:10">
      <c r="A906" s="1">
        <f t="shared" si="132"/>
        <v>14101517</v>
      </c>
      <c r="B906" s="1">
        <f t="shared" si="133"/>
        <v>14101517</v>
      </c>
      <c r="C906" s="1">
        <f t="shared" si="134"/>
        <v>141015</v>
      </c>
      <c r="D906" s="1">
        <v>17</v>
      </c>
      <c r="E906" s="1">
        <f>_xlfn.XLOOKUP(C906,[1]配置!$B$5:$B$1000,[1]配置!$N$5:$N$1000)</f>
        <v>1</v>
      </c>
      <c r="F906" s="1" t="str">
        <f>_xlfn.XLOOKUP(D906,消耗中转!$D$8:$D$33,消耗中转!$T$8:$T$33)</f>
        <v>[{"ItemId":70003,"Num":25}]</v>
      </c>
      <c r="G906" s="1" t="str" cm="1">
        <f t="array" ref="G906">IF(D906=0,"{}",_xlfn.XLOOKUP(D906,属性中转!$D$20:$D$44,_xlfn.XLOOKUP($E906,属性中转!$AG$18:$AX$18,属性中转!$AG$20:$AX$44)))</f>
        <v>{"HpRate":0.3625,"AtkRate":0.4176,"AtkSpeed":0.138,"Cri":0.1181,"DefBreak":0.1622}</v>
      </c>
      <c r="H906" s="1" t="s">
        <v>28</v>
      </c>
      <c r="I906" s="1">
        <f t="shared" si="130"/>
        <v>4</v>
      </c>
      <c r="J906" s="1">
        <f t="shared" si="127"/>
        <v>4</v>
      </c>
    </row>
    <row r="907" spans="1:10">
      <c r="A907" s="1">
        <f t="shared" si="132"/>
        <v>14101518</v>
      </c>
      <c r="B907" s="1">
        <f t="shared" si="133"/>
        <v>14101518</v>
      </c>
      <c r="C907" s="1">
        <f t="shared" si="134"/>
        <v>141015</v>
      </c>
      <c r="D907" s="1">
        <v>18</v>
      </c>
      <c r="E907" s="1">
        <f>_xlfn.XLOOKUP(C907,[1]配置!$B$5:$B$1000,[1]配置!$N$5:$N$1000)</f>
        <v>1</v>
      </c>
      <c r="F907" s="1" t="str">
        <f>_xlfn.XLOOKUP(D907,消耗中转!$D$8:$D$33,消耗中转!$T$8:$T$33)</f>
        <v>[{"ItemId":70003,"Num":25}]</v>
      </c>
      <c r="G907" s="1" t="str" cm="1">
        <f t="array" ref="G907">IF(D907=0,"{}",_xlfn.XLOOKUP(D907,属性中转!$D$20:$D$44,_xlfn.XLOOKUP($E907,属性中转!$AG$18:$AX$18,属性中转!$AG$20:$AX$44)))</f>
        <v>{"HpRate":0.3812,"AtkRate":0.4392,"AtkSpeed":0.15,"Cri":0.1284,"DefBreak":0.1764}</v>
      </c>
      <c r="H907" s="1" t="s">
        <v>28</v>
      </c>
      <c r="I907" s="1">
        <f t="shared" si="130"/>
        <v>4</v>
      </c>
      <c r="J907" s="1">
        <f t="shared" si="127"/>
        <v>4</v>
      </c>
    </row>
    <row r="908" spans="1:10">
      <c r="A908" s="1">
        <f t="shared" si="132"/>
        <v>14101519</v>
      </c>
      <c r="B908" s="1">
        <f t="shared" si="133"/>
        <v>14101519</v>
      </c>
      <c r="C908" s="1">
        <f t="shared" si="134"/>
        <v>141015</v>
      </c>
      <c r="D908" s="1">
        <v>19</v>
      </c>
      <c r="E908" s="1">
        <f>_xlfn.XLOOKUP(C908,[1]配置!$B$5:$B$1000,[1]配置!$N$5:$N$1000)</f>
        <v>1</v>
      </c>
      <c r="F908" s="1" t="str">
        <f>_xlfn.XLOOKUP(D908,消耗中转!$D$8:$D$33,消耗中转!$T$8:$T$33)</f>
        <v>[{"ItemId":70003,"Num":25}]</v>
      </c>
      <c r="G908" s="1" t="str" cm="1">
        <f t="array" ref="G908">IF(D908=0,"{}",_xlfn.XLOOKUP(D908,属性中转!$D$20:$D$44,_xlfn.XLOOKUP($E908,属性中转!$AG$18:$AX$18,属性中转!$AG$20:$AX$44)))</f>
        <v>{"HpRate":0.4,"AtkRate":0.4608,"AtkSpeed":0.162,"Cri":0.1386,"DefBreak":0.1905}</v>
      </c>
      <c r="H908" s="1" t="s">
        <v>28</v>
      </c>
      <c r="I908" s="1">
        <f t="shared" si="130"/>
        <v>4</v>
      </c>
      <c r="J908" s="1">
        <f t="shared" si="127"/>
        <v>4</v>
      </c>
    </row>
    <row r="909" spans="1:10">
      <c r="A909" s="1">
        <f t="shared" si="132"/>
        <v>14101520</v>
      </c>
      <c r="B909" s="1">
        <f t="shared" si="133"/>
        <v>14101520</v>
      </c>
      <c r="C909" s="1">
        <f t="shared" si="134"/>
        <v>141015</v>
      </c>
      <c r="D909" s="1">
        <v>20</v>
      </c>
      <c r="E909" s="1">
        <f>_xlfn.XLOOKUP(C909,[1]配置!$B$5:$B$1000,[1]配置!$N$5:$N$1000)</f>
        <v>1</v>
      </c>
      <c r="F909" s="1" t="str">
        <f>_xlfn.XLOOKUP(D909,消耗中转!$D$8:$D$33,消耗中转!$T$8:$T$33)</f>
        <v>[{"ItemId":70003,"Num":25}]</v>
      </c>
      <c r="G909" s="1" t="str" cm="1">
        <f t="array" ref="G909">IF(D909=0,"{}",_xlfn.XLOOKUP(D909,属性中转!$D$20:$D$44,_xlfn.XLOOKUP($E909,属性中转!$AG$18:$AX$18,属性中转!$AG$20:$AX$44)))</f>
        <v>{"HpRate":0.4187,"AtkRate":0.4824,"AtkSpeed":0.174,"Cri":0.1489,"DefBreak":0.2046}</v>
      </c>
      <c r="H909" s="1" t="s">
        <v>28</v>
      </c>
      <c r="I909" s="1">
        <f t="shared" si="130"/>
        <v>4</v>
      </c>
      <c r="J909" s="1">
        <f t="shared" si="127"/>
        <v>4</v>
      </c>
    </row>
    <row r="910" spans="1:10">
      <c r="A910" s="1">
        <f t="shared" si="132"/>
        <v>14101521</v>
      </c>
      <c r="B910" s="1">
        <f t="shared" si="133"/>
        <v>14101521</v>
      </c>
      <c r="C910" s="1">
        <f t="shared" si="134"/>
        <v>141015</v>
      </c>
      <c r="D910" s="1">
        <v>21</v>
      </c>
      <c r="E910" s="1">
        <f>_xlfn.XLOOKUP(C910,[1]配置!$B$5:$B$1000,[1]配置!$N$5:$N$1000)</f>
        <v>1</v>
      </c>
      <c r="F910" s="1" t="str">
        <f>_xlfn.XLOOKUP(D910,消耗中转!$D$8:$D$33,消耗中转!$T$8:$T$33)</f>
        <v>[{"ItemId":70003,"Num":50}]</v>
      </c>
      <c r="G910" s="1" t="str" cm="1">
        <f t="array" ref="G910">IF(D910=0,"{}",_xlfn.XLOOKUP(D910,属性中转!$D$20:$D$44,_xlfn.XLOOKUP($E910,属性中转!$AG$18:$AX$18,属性中转!$AG$20:$AX$44)))</f>
        <v>{"HpRate":0.4375,"AtkRate":0.504,"AtkSpeed":0.186,"Cri":0.1592,"DefBreak":0.2187}</v>
      </c>
      <c r="H910" s="1" t="s">
        <v>28</v>
      </c>
      <c r="I910" s="1">
        <f t="shared" si="130"/>
        <v>4</v>
      </c>
      <c r="J910" s="1">
        <f t="shared" si="127"/>
        <v>4</v>
      </c>
    </row>
    <row r="911" spans="1:10">
      <c r="A911" s="1">
        <f t="shared" si="132"/>
        <v>14101522</v>
      </c>
      <c r="B911" s="1">
        <f t="shared" si="133"/>
        <v>14101522</v>
      </c>
      <c r="C911" s="1">
        <f t="shared" si="134"/>
        <v>141015</v>
      </c>
      <c r="D911" s="1">
        <v>22</v>
      </c>
      <c r="E911" s="1">
        <f>_xlfn.XLOOKUP(C911,[1]配置!$B$5:$B$1000,[1]配置!$N$5:$N$1000)</f>
        <v>1</v>
      </c>
      <c r="F911" s="1" t="str">
        <f>_xlfn.XLOOKUP(D911,消耗中转!$D$8:$D$33,消耗中转!$T$8:$T$33)</f>
        <v>[{"ItemId":70003,"Num":75}]</v>
      </c>
      <c r="G911" s="1" t="str" cm="1">
        <f t="array" ref="G911">IF(D911=0,"{}",_xlfn.XLOOKUP(D911,属性中转!$D$20:$D$44,_xlfn.XLOOKUP($E911,属性中转!$AG$18:$AX$18,属性中转!$AG$20:$AX$44)))</f>
        <v>{"HpRate":0.4562,"AtkRate":0.5256,"AtkSpeed":0.198,"Cri":0.1694,"DefBreak":0.2328}</v>
      </c>
      <c r="H911" s="1" t="s">
        <v>28</v>
      </c>
      <c r="I911" s="1">
        <f t="shared" si="130"/>
        <v>4</v>
      </c>
      <c r="J911" s="1">
        <f t="shared" si="127"/>
        <v>4</v>
      </c>
    </row>
    <row r="912" spans="1:10">
      <c r="A912" s="1">
        <f t="shared" si="132"/>
        <v>14101523</v>
      </c>
      <c r="B912" s="1">
        <f t="shared" si="133"/>
        <v>14101523</v>
      </c>
      <c r="C912" s="1">
        <f t="shared" si="134"/>
        <v>141015</v>
      </c>
      <c r="D912" s="1">
        <v>23</v>
      </c>
      <c r="E912" s="1">
        <f>_xlfn.XLOOKUP(C912,[1]配置!$B$5:$B$1000,[1]配置!$N$5:$N$1000)</f>
        <v>1</v>
      </c>
      <c r="F912" s="1" t="str">
        <f>_xlfn.XLOOKUP(D912,消耗中转!$D$8:$D$33,消耗中转!$T$8:$T$33)</f>
        <v>[{"ItemId":70003,"Num":100}]</v>
      </c>
      <c r="G912" s="1" t="str" cm="1">
        <f t="array" ref="G912">IF(D912=0,"{}",_xlfn.XLOOKUP(D912,属性中转!$D$20:$D$44,_xlfn.XLOOKUP($E912,属性中转!$AG$18:$AX$18,属性中转!$AG$20:$AX$44)))</f>
        <v>{"HpRate":0.475,"AtkRate":0.5472,"AtkSpeed":0.21,"Cri":0.1797,"DefBreak":0.2469}</v>
      </c>
      <c r="H912" s="1" t="s">
        <v>28</v>
      </c>
      <c r="I912" s="1">
        <f t="shared" si="130"/>
        <v>4</v>
      </c>
      <c r="J912" s="1">
        <f t="shared" si="127"/>
        <v>4</v>
      </c>
    </row>
    <row r="913" spans="1:10">
      <c r="A913" s="1">
        <f t="shared" si="132"/>
        <v>14101524</v>
      </c>
      <c r="B913" s="1">
        <f t="shared" si="133"/>
        <v>14101524</v>
      </c>
      <c r="C913" s="1">
        <f t="shared" si="134"/>
        <v>141015</v>
      </c>
      <c r="D913" s="1">
        <v>24</v>
      </c>
      <c r="E913" s="1">
        <f>_xlfn.XLOOKUP(C913,[1]配置!$B$5:$B$1000,[1]配置!$N$5:$N$1000)</f>
        <v>1</v>
      </c>
      <c r="F913" s="1" t="str">
        <f>_xlfn.XLOOKUP(D913,消耗中转!$D$8:$D$33,消耗中转!$T$8:$T$33)</f>
        <v>[{"ItemId":70003,"Num":125}]</v>
      </c>
      <c r="G913" s="1" t="str" cm="1">
        <f t="array" ref="G913">IF(D913=0,"{}",_xlfn.XLOOKUP(D913,属性中转!$D$20:$D$44,_xlfn.XLOOKUP($E913,属性中转!$AG$18:$AX$18,属性中转!$AG$20:$AX$44)))</f>
        <v>{"HpRate":0.4937,"AtkRate":0.5688,"AtkSpeed":0.222,"Cri":0.19,"DefBreak":0.261}</v>
      </c>
      <c r="H913" s="1" t="s">
        <v>28</v>
      </c>
      <c r="I913" s="1">
        <f t="shared" si="130"/>
        <v>4</v>
      </c>
      <c r="J913" s="1">
        <f t="shared" si="127"/>
        <v>4</v>
      </c>
    </row>
    <row r="914" spans="1:10">
      <c r="A914" s="1">
        <f t="shared" si="132"/>
        <v>14101525</v>
      </c>
      <c r="B914" s="1">
        <f t="shared" si="133"/>
        <v>14101525</v>
      </c>
      <c r="C914" s="1">
        <f t="shared" si="134"/>
        <v>141015</v>
      </c>
      <c r="D914" s="1">
        <v>25</v>
      </c>
      <c r="E914" s="1">
        <f>_xlfn.XLOOKUP(C914,[1]配置!$B$5:$B$1000,[1]配置!$N$5:$N$1000)</f>
        <v>1</v>
      </c>
      <c r="F914" s="1" t="str">
        <f>_xlfn.XLOOKUP(D914,消耗中转!$D$8:$D$33,消耗中转!$T$8:$T$33)</f>
        <v>[{"ItemId":70003,"Num":150}]</v>
      </c>
      <c r="G914" s="1" t="str" cm="1">
        <f t="array" ref="G914">IF(D914=0,"{}",_xlfn.XLOOKUP(D914,属性中转!$D$20:$D$44,_xlfn.XLOOKUP($E914,属性中转!$AG$18:$AX$18,属性中转!$AG$20:$AX$44)))</f>
        <v>{"HpRate":0.5125,"AtkRate":0.5904,"AtkSpeed":0.234,"Cri":0.2003,"DefBreak":0.2751}</v>
      </c>
      <c r="H914" s="1" t="s">
        <v>28</v>
      </c>
      <c r="I914" s="1">
        <f t="shared" si="130"/>
        <v>4</v>
      </c>
      <c r="J914" s="1">
        <f t="shared" si="127"/>
        <v>4</v>
      </c>
    </row>
    <row r="915" spans="1:10">
      <c r="A915" s="1">
        <f t="shared" si="132"/>
        <v>14101600</v>
      </c>
      <c r="B915" s="1">
        <f t="shared" si="133"/>
        <v>14101600</v>
      </c>
      <c r="C915" s="1">
        <f>C889+1</f>
        <v>141016</v>
      </c>
      <c r="D915" s="1">
        <v>0</v>
      </c>
      <c r="E915" s="1">
        <f>_xlfn.XLOOKUP(C915,[1]配置!$B$5:$B$1000,[1]配置!$N$5:$N$1000)</f>
        <v>2</v>
      </c>
      <c r="F915" s="1" t="str">
        <f>_xlfn.XLOOKUP(D915,消耗中转!$D$8:$D$33,消耗中转!$T$8:$T$33)</f>
        <v>[]</v>
      </c>
      <c r="G915" s="1" t="str" cm="1">
        <f t="array" ref="G915">IF(D915=0,"{}",_xlfn.XLOOKUP(D915,属性中转!$D$20:$D$44,_xlfn.XLOOKUP($E915,属性中转!$AG$18:$AX$18,属性中转!$AG$20:$AX$44)))</f>
        <v>{}</v>
      </c>
      <c r="H915" s="1" t="s">
        <v>28</v>
      </c>
      <c r="I915" s="1">
        <f t="shared" si="130"/>
        <v>0</v>
      </c>
      <c r="J915" s="1">
        <f t="shared" si="127"/>
        <v>0</v>
      </c>
    </row>
    <row r="916" spans="1:10">
      <c r="A916" s="1">
        <f t="shared" ref="A916:A941" si="135">B916</f>
        <v>14101601</v>
      </c>
      <c r="B916" s="1">
        <f t="shared" ref="B916:B941" si="136">C916*100+D916</f>
        <v>14101601</v>
      </c>
      <c r="C916" s="1">
        <f>C915</f>
        <v>141016</v>
      </c>
      <c r="D916" s="1">
        <v>1</v>
      </c>
      <c r="E916" s="1">
        <f>_xlfn.XLOOKUP(C916,[1]配置!$B$5:$B$1000,[1]配置!$N$5:$N$1000)</f>
        <v>2</v>
      </c>
      <c r="F916" s="1" t="str">
        <f>_xlfn.XLOOKUP(D916,消耗中转!$D$8:$D$33,消耗中转!$T$8:$T$33)</f>
        <v>[{"ItemId":70001,"Num":10}]</v>
      </c>
      <c r="G916" s="1" t="str" cm="1">
        <f t="array" ref="G916">IF(D916=0,"{}",_xlfn.XLOOKUP(D916,属性中转!$D$20:$D$44,_xlfn.XLOOKUP($E916,属性中转!$AG$18:$AX$18,属性中转!$AG$20:$AX$44)))</f>
        <v>{"HpRate":0.11,"AtkRate":0.0585,"PhysDefRate":0.045,"MagicDefRate":0.04,"OnHealInc":0.051}</v>
      </c>
      <c r="H916" s="1" t="s">
        <v>28</v>
      </c>
      <c r="I916" s="1">
        <f t="shared" si="130"/>
        <v>1</v>
      </c>
      <c r="J916" s="1">
        <f t="shared" si="127"/>
        <v>1</v>
      </c>
    </row>
    <row r="917" spans="1:10">
      <c r="A917" s="1">
        <f t="shared" si="135"/>
        <v>14101602</v>
      </c>
      <c r="B917" s="1">
        <f t="shared" si="136"/>
        <v>14101602</v>
      </c>
      <c r="C917" s="1">
        <f t="shared" ref="C917:C940" si="137">C916</f>
        <v>141016</v>
      </c>
      <c r="D917" s="1">
        <v>2</v>
      </c>
      <c r="E917" s="1">
        <f>_xlfn.XLOOKUP(C917,[1]配置!$B$5:$B$1000,[1]配置!$N$5:$N$1000)</f>
        <v>2</v>
      </c>
      <c r="F917" s="1" t="str">
        <f>_xlfn.XLOOKUP(D917,消耗中转!$D$8:$D$33,消耗中转!$T$8:$T$33)</f>
        <v>[{"ItemId":70001,"Num":20}]</v>
      </c>
      <c r="G917" s="1" t="str" cm="1">
        <f t="array" ref="G917">IF(D917=0,"{}",_xlfn.XLOOKUP(D917,属性中转!$D$20:$D$44,_xlfn.XLOOKUP($E917,属性中转!$AG$18:$AX$18,属性中转!$AG$20:$AX$44)))</f>
        <v>{"HpRate":0.143,"AtkRate":0.076,"PhysDefRate":0.0585,"MagicDefRate":0.052,"OnHealInc":0.0714}</v>
      </c>
      <c r="H917" s="1" t="s">
        <v>28</v>
      </c>
      <c r="I917" s="1">
        <f t="shared" si="130"/>
        <v>1</v>
      </c>
      <c r="J917" s="1">
        <f t="shared" si="127"/>
        <v>1</v>
      </c>
    </row>
    <row r="918" spans="1:10">
      <c r="A918" s="1">
        <f t="shared" si="135"/>
        <v>14101603</v>
      </c>
      <c r="B918" s="1">
        <f t="shared" si="136"/>
        <v>14101603</v>
      </c>
      <c r="C918" s="1">
        <f t="shared" si="137"/>
        <v>141016</v>
      </c>
      <c r="D918" s="1">
        <v>3</v>
      </c>
      <c r="E918" s="1">
        <f>_xlfn.XLOOKUP(C918,[1]配置!$B$5:$B$1000,[1]配置!$N$5:$N$1000)</f>
        <v>2</v>
      </c>
      <c r="F918" s="1" t="str">
        <f>_xlfn.XLOOKUP(D918,消耗中转!$D$8:$D$33,消耗中转!$T$8:$T$33)</f>
        <v>[{"ItemId":70001,"Num":30}]</v>
      </c>
      <c r="G918" s="1" t="str" cm="1">
        <f t="array" ref="G918">IF(D918=0,"{}",_xlfn.XLOOKUP(D918,属性中转!$D$20:$D$44,_xlfn.XLOOKUP($E918,属性中转!$AG$18:$AX$18,属性中转!$AG$20:$AX$44)))</f>
        <v>{"HpRate":0.176,"AtkRate":0.0936,"PhysDefRate":0.072,"MagicDefRate":0.064,"OnHealInc":0.0918}</v>
      </c>
      <c r="H918" s="1" t="s">
        <v>28</v>
      </c>
      <c r="I918" s="1">
        <f t="shared" si="130"/>
        <v>1</v>
      </c>
      <c r="J918" s="1">
        <f t="shared" si="127"/>
        <v>1</v>
      </c>
    </row>
    <row r="919" spans="1:10">
      <c r="A919" s="1">
        <f t="shared" si="135"/>
        <v>14101604</v>
      </c>
      <c r="B919" s="1">
        <f t="shared" si="136"/>
        <v>14101604</v>
      </c>
      <c r="C919" s="1">
        <f t="shared" si="137"/>
        <v>141016</v>
      </c>
      <c r="D919" s="1">
        <v>4</v>
      </c>
      <c r="E919" s="1">
        <f>_xlfn.XLOOKUP(C919,[1]配置!$B$5:$B$1000,[1]配置!$N$5:$N$1000)</f>
        <v>2</v>
      </c>
      <c r="F919" s="1" t="str">
        <f>_xlfn.XLOOKUP(D919,消耗中转!$D$8:$D$33,消耗中转!$T$8:$T$33)</f>
        <v>[{"ItemId":70001,"Num":40}]</v>
      </c>
      <c r="G919" s="1" t="str" cm="1">
        <f t="array" ref="G919">IF(D919=0,"{}",_xlfn.XLOOKUP(D919,属性中转!$D$20:$D$44,_xlfn.XLOOKUP($E919,属性中转!$AG$18:$AX$18,属性中转!$AG$20:$AX$44)))</f>
        <v>{"HpRate":0.209,"AtkRate":0.1111,"PhysDefRate":0.0855,"MagicDefRate":0.076,"OnHealInc":0.1122}</v>
      </c>
      <c r="H919" s="1" t="s">
        <v>28</v>
      </c>
      <c r="I919" s="1">
        <f t="shared" si="130"/>
        <v>1</v>
      </c>
      <c r="J919" s="1">
        <f t="shared" si="127"/>
        <v>1</v>
      </c>
    </row>
    <row r="920" spans="1:10">
      <c r="A920" s="1">
        <f t="shared" si="135"/>
        <v>14101605</v>
      </c>
      <c r="B920" s="1">
        <f t="shared" si="136"/>
        <v>14101605</v>
      </c>
      <c r="C920" s="1">
        <f t="shared" si="137"/>
        <v>141016</v>
      </c>
      <c r="D920" s="1">
        <v>5</v>
      </c>
      <c r="E920" s="1">
        <f>_xlfn.XLOOKUP(C920,[1]配置!$B$5:$B$1000,[1]配置!$N$5:$N$1000)</f>
        <v>2</v>
      </c>
      <c r="F920" s="1" t="str">
        <f>_xlfn.XLOOKUP(D920,消耗中转!$D$8:$D$33,消耗中转!$T$8:$T$33)</f>
        <v>[{"ItemId":70001,"Num":50}]</v>
      </c>
      <c r="G920" s="1" t="str" cm="1">
        <f t="array" ref="G920">IF(D920=0,"{}",_xlfn.XLOOKUP(D920,属性中转!$D$20:$D$44,_xlfn.XLOOKUP($E920,属性中转!$AG$18:$AX$18,属性中转!$AG$20:$AX$44)))</f>
        <v>{"HpRate":0.242,"AtkRate":0.1287,"PhysDefRate":0.099,"MagicDefRate":0.088,"OnHealInc":0.1326}</v>
      </c>
      <c r="H920" s="1" t="s">
        <v>28</v>
      </c>
      <c r="I920" s="1">
        <f t="shared" si="130"/>
        <v>2</v>
      </c>
      <c r="J920" s="1">
        <f t="shared" si="127"/>
        <v>2</v>
      </c>
    </row>
    <row r="921" spans="1:10">
      <c r="A921" s="1">
        <f t="shared" si="135"/>
        <v>14101606</v>
      </c>
      <c r="B921" s="1">
        <f t="shared" si="136"/>
        <v>14101606</v>
      </c>
      <c r="C921" s="1">
        <f t="shared" si="137"/>
        <v>141016</v>
      </c>
      <c r="D921" s="1">
        <v>6</v>
      </c>
      <c r="E921" s="1">
        <f>_xlfn.XLOOKUP(C921,[1]配置!$B$5:$B$1000,[1]配置!$N$5:$N$1000)</f>
        <v>2</v>
      </c>
      <c r="F921" s="1" t="str">
        <f>_xlfn.XLOOKUP(D921,消耗中转!$D$8:$D$33,消耗中转!$T$8:$T$33)</f>
        <v>[{"ItemId":70002,"Num":5}]</v>
      </c>
      <c r="G921" s="1" t="str" cm="1">
        <f t="array" ref="G921">IF(D921=0,"{}",_xlfn.XLOOKUP(D921,属性中转!$D$20:$D$44,_xlfn.XLOOKUP($E921,属性中转!$AG$18:$AX$18,属性中转!$AG$20:$AX$44)))</f>
        <v>{"HpRate":0.275,"AtkRate":0.1462,"PhysDefRate":0.1125,"MagicDefRate":0.1,"OnHealInc":0.153}</v>
      </c>
      <c r="H921" s="1" t="s">
        <v>28</v>
      </c>
      <c r="I921" s="1">
        <f t="shared" si="130"/>
        <v>2</v>
      </c>
      <c r="J921" s="1">
        <f t="shared" si="127"/>
        <v>2</v>
      </c>
    </row>
    <row r="922" spans="1:10">
      <c r="A922" s="1">
        <f t="shared" si="135"/>
        <v>14101607</v>
      </c>
      <c r="B922" s="1">
        <f t="shared" si="136"/>
        <v>14101607</v>
      </c>
      <c r="C922" s="1">
        <f t="shared" si="137"/>
        <v>141016</v>
      </c>
      <c r="D922" s="1">
        <v>7</v>
      </c>
      <c r="E922" s="1">
        <f>_xlfn.XLOOKUP(C922,[1]配置!$B$5:$B$1000,[1]配置!$N$5:$N$1000)</f>
        <v>2</v>
      </c>
      <c r="F922" s="1" t="str">
        <f>_xlfn.XLOOKUP(D922,消耗中转!$D$8:$D$33,消耗中转!$T$8:$T$33)</f>
        <v>[{"ItemId":70002,"Num":10}]</v>
      </c>
      <c r="G922" s="1" t="str" cm="1">
        <f t="array" ref="G922">IF(D922=0,"{}",_xlfn.XLOOKUP(D922,属性中转!$D$20:$D$44,_xlfn.XLOOKUP($E922,属性中转!$AG$18:$AX$18,属性中转!$AG$20:$AX$44)))</f>
        <v>{"HpRate":0.308,"AtkRate":0.1638,"PhysDefRate":0.126,"MagicDefRate":0.112,"OnHealInc":0.1734}</v>
      </c>
      <c r="H922" s="1" t="s">
        <v>28</v>
      </c>
      <c r="I922" s="1">
        <f t="shared" si="130"/>
        <v>2</v>
      </c>
      <c r="J922" s="1">
        <f t="shared" si="127"/>
        <v>2</v>
      </c>
    </row>
    <row r="923" spans="1:10">
      <c r="A923" s="1">
        <f t="shared" si="135"/>
        <v>14101608</v>
      </c>
      <c r="B923" s="1">
        <f t="shared" si="136"/>
        <v>14101608</v>
      </c>
      <c r="C923" s="1">
        <f t="shared" si="137"/>
        <v>141016</v>
      </c>
      <c r="D923" s="1">
        <v>8</v>
      </c>
      <c r="E923" s="1">
        <f>_xlfn.XLOOKUP(C923,[1]配置!$B$5:$B$1000,[1]配置!$N$5:$N$1000)</f>
        <v>2</v>
      </c>
      <c r="F923" s="1" t="str">
        <f>_xlfn.XLOOKUP(D923,消耗中转!$D$8:$D$33,消耗中转!$T$8:$T$33)</f>
        <v>[{"ItemId":70002,"Num":15}]</v>
      </c>
      <c r="G923" s="1" t="str" cm="1">
        <f t="array" ref="G923">IF(D923=0,"{}",_xlfn.XLOOKUP(D923,属性中转!$D$20:$D$44,_xlfn.XLOOKUP($E923,属性中转!$AG$18:$AX$18,属性中转!$AG$20:$AX$44)))</f>
        <v>{"HpRate":0.341,"AtkRate":0.1813,"PhysDefRate":0.1395,"MagicDefRate":0.124,"OnHealInc":0.1938}</v>
      </c>
      <c r="H923" s="1" t="s">
        <v>28</v>
      </c>
      <c r="I923" s="1">
        <f t="shared" si="130"/>
        <v>2</v>
      </c>
      <c r="J923" s="1">
        <f t="shared" si="127"/>
        <v>2</v>
      </c>
    </row>
    <row r="924" spans="1:10">
      <c r="A924" s="1">
        <f t="shared" si="135"/>
        <v>14101609</v>
      </c>
      <c r="B924" s="1">
        <f t="shared" si="136"/>
        <v>14101609</v>
      </c>
      <c r="C924" s="1">
        <f t="shared" si="137"/>
        <v>141016</v>
      </c>
      <c r="D924" s="1">
        <v>9</v>
      </c>
      <c r="E924" s="1">
        <f>_xlfn.XLOOKUP(C924,[1]配置!$B$5:$B$1000,[1]配置!$N$5:$N$1000)</f>
        <v>2</v>
      </c>
      <c r="F924" s="1" t="str">
        <f>_xlfn.XLOOKUP(D924,消耗中转!$D$8:$D$33,消耗中转!$T$8:$T$33)</f>
        <v>[{"ItemId":70002,"Num":20}]</v>
      </c>
      <c r="G924" s="1" t="str" cm="1">
        <f t="array" ref="G924">IF(D924=0,"{}",_xlfn.XLOOKUP(D924,属性中转!$D$20:$D$44,_xlfn.XLOOKUP($E924,属性中转!$AG$18:$AX$18,属性中转!$AG$20:$AX$44)))</f>
        <v>{"HpRate":0.374,"AtkRate":0.1989,"PhysDefRate":0.153,"MagicDefRate":0.136,"OnHealInc":0.1938}</v>
      </c>
      <c r="H924" s="1" t="s">
        <v>28</v>
      </c>
      <c r="I924" s="1">
        <f t="shared" si="130"/>
        <v>2</v>
      </c>
      <c r="J924" s="1">
        <f t="shared" si="127"/>
        <v>2</v>
      </c>
    </row>
    <row r="925" spans="1:10">
      <c r="A925" s="1">
        <f t="shared" si="135"/>
        <v>14101610</v>
      </c>
      <c r="B925" s="1">
        <f t="shared" si="136"/>
        <v>14101610</v>
      </c>
      <c r="C925" s="1">
        <f t="shared" si="137"/>
        <v>141016</v>
      </c>
      <c r="D925" s="1">
        <v>10</v>
      </c>
      <c r="E925" s="1">
        <f>_xlfn.XLOOKUP(C925,[1]配置!$B$5:$B$1000,[1]配置!$N$5:$N$1000)</f>
        <v>2</v>
      </c>
      <c r="F925" s="1" t="str">
        <f>_xlfn.XLOOKUP(D925,消耗中转!$D$8:$D$33,消耗中转!$T$8:$T$33)</f>
        <v>[{"ItemId":70002,"Num":25}]</v>
      </c>
      <c r="G925" s="1" t="str" cm="1">
        <f t="array" ref="G925">IF(D925=0,"{}",_xlfn.XLOOKUP(D925,属性中转!$D$20:$D$44,_xlfn.XLOOKUP($E925,属性中转!$AG$18:$AX$18,属性中转!$AG$20:$AX$44)))</f>
        <v>{"HpRate":0.407,"AtkRate":0.2164,"PhysDefRate":0.1665,"MagicDefRate":0.148,"OnHealInc":0.1938}</v>
      </c>
      <c r="H925" s="1" t="s">
        <v>28</v>
      </c>
      <c r="I925" s="1">
        <f t="shared" si="130"/>
        <v>3</v>
      </c>
      <c r="J925" s="1">
        <f t="shared" si="127"/>
        <v>3</v>
      </c>
    </row>
    <row r="926" spans="1:10">
      <c r="A926" s="1">
        <f t="shared" si="135"/>
        <v>14101611</v>
      </c>
      <c r="B926" s="1">
        <f t="shared" si="136"/>
        <v>14101611</v>
      </c>
      <c r="C926" s="1">
        <f t="shared" si="137"/>
        <v>141016</v>
      </c>
      <c r="D926" s="1">
        <v>11</v>
      </c>
      <c r="E926" s="1">
        <f>_xlfn.XLOOKUP(C926,[1]配置!$B$5:$B$1000,[1]配置!$N$5:$N$1000)</f>
        <v>2</v>
      </c>
      <c r="F926" s="1" t="str">
        <f>_xlfn.XLOOKUP(D926,消耗中转!$D$8:$D$33,消耗中转!$T$8:$T$33)</f>
        <v>[{"ItemId":70002,"Num":30}]</v>
      </c>
      <c r="G926" s="1" t="str" cm="1">
        <f t="array" ref="G926">IF(D926=0,"{}",_xlfn.XLOOKUP(D926,属性中转!$D$20:$D$44,_xlfn.XLOOKUP($E926,属性中转!$AG$18:$AX$18,属性中转!$AG$20:$AX$44)))</f>
        <v>{"HpRate":0.44,"AtkRate":0.234,"PhysDefRate":0.18,"MagicDefRate":0.16,"OnHealInc":0.1938}</v>
      </c>
      <c r="H926" s="1" t="s">
        <v>28</v>
      </c>
      <c r="I926" s="1">
        <f t="shared" si="130"/>
        <v>3</v>
      </c>
      <c r="J926" s="1">
        <f t="shared" si="127"/>
        <v>3</v>
      </c>
    </row>
    <row r="927" spans="1:10">
      <c r="A927" s="1">
        <f t="shared" si="135"/>
        <v>14101612</v>
      </c>
      <c r="B927" s="1">
        <f t="shared" si="136"/>
        <v>14101612</v>
      </c>
      <c r="C927" s="1">
        <f t="shared" si="137"/>
        <v>141016</v>
      </c>
      <c r="D927" s="1">
        <v>12</v>
      </c>
      <c r="E927" s="1">
        <f>_xlfn.XLOOKUP(C927,[1]配置!$B$5:$B$1000,[1]配置!$N$5:$N$1000)</f>
        <v>2</v>
      </c>
      <c r="F927" s="1" t="str">
        <f>_xlfn.XLOOKUP(D927,消耗中转!$D$8:$D$33,消耗中转!$T$8:$T$33)</f>
        <v>[{"ItemId":70002,"Num":35}]</v>
      </c>
      <c r="G927" s="1" t="str" cm="1">
        <f t="array" ref="G927">IF(D927=0,"{}",_xlfn.XLOOKUP(D927,属性中转!$D$20:$D$44,_xlfn.XLOOKUP($E927,属性中转!$AG$18:$AX$18,属性中转!$AG$20:$AX$44)))</f>
        <v>{"HpRate":0.473,"AtkRate":0.2515,"PhysDefRate":0.1935,"MagicDefRate":0.172,"OnHealInc":0.1938}</v>
      </c>
      <c r="H927" s="1" t="s">
        <v>28</v>
      </c>
      <c r="I927" s="1">
        <f t="shared" si="130"/>
        <v>3</v>
      </c>
      <c r="J927" s="1">
        <f t="shared" ref="J927:J990" si="138">J901</f>
        <v>3</v>
      </c>
    </row>
    <row r="928" spans="1:10">
      <c r="A928" s="1">
        <f t="shared" si="135"/>
        <v>14101613</v>
      </c>
      <c r="B928" s="1">
        <f t="shared" si="136"/>
        <v>14101613</v>
      </c>
      <c r="C928" s="1">
        <f t="shared" si="137"/>
        <v>141016</v>
      </c>
      <c r="D928" s="1">
        <v>13</v>
      </c>
      <c r="E928" s="1">
        <f>_xlfn.XLOOKUP(C928,[1]配置!$B$5:$B$1000,[1]配置!$N$5:$N$1000)</f>
        <v>2</v>
      </c>
      <c r="F928" s="1" t="str">
        <f>_xlfn.XLOOKUP(D928,消耗中转!$D$8:$D$33,消耗中转!$T$8:$T$33)</f>
        <v>[{"ItemId":70002,"Num":40}]</v>
      </c>
      <c r="G928" s="1" t="str" cm="1">
        <f t="array" ref="G928">IF(D928=0,"{}",_xlfn.XLOOKUP(D928,属性中转!$D$20:$D$44,_xlfn.XLOOKUP($E928,属性中转!$AG$18:$AX$18,属性中转!$AG$20:$AX$44)))</f>
        <v>{"HpRate":0.506,"AtkRate":0.2691,"PhysDefRate":0.207,"MagicDefRate":0.184,"OnHealInc":0.1938}</v>
      </c>
      <c r="H928" s="1" t="s">
        <v>28</v>
      </c>
      <c r="I928" s="1">
        <f t="shared" ref="I928:I991" si="139">I902</f>
        <v>3</v>
      </c>
      <c r="J928" s="1">
        <f t="shared" si="138"/>
        <v>3</v>
      </c>
    </row>
    <row r="929" spans="1:10">
      <c r="A929" s="1">
        <f t="shared" si="135"/>
        <v>14101614</v>
      </c>
      <c r="B929" s="1">
        <f t="shared" si="136"/>
        <v>14101614</v>
      </c>
      <c r="C929" s="1">
        <f t="shared" si="137"/>
        <v>141016</v>
      </c>
      <c r="D929" s="1">
        <v>14</v>
      </c>
      <c r="E929" s="1">
        <f>_xlfn.XLOOKUP(C929,[1]配置!$B$5:$B$1000,[1]配置!$N$5:$N$1000)</f>
        <v>2</v>
      </c>
      <c r="F929" s="1" t="str">
        <f>_xlfn.XLOOKUP(D929,消耗中转!$D$8:$D$33,消耗中转!$T$8:$T$33)</f>
        <v>[{"ItemId":70002,"Num":45}]</v>
      </c>
      <c r="G929" s="1" t="str" cm="1">
        <f t="array" ref="G929">IF(D929=0,"{}",_xlfn.XLOOKUP(D929,属性中转!$D$20:$D$44,_xlfn.XLOOKUP($E929,属性中转!$AG$18:$AX$18,属性中转!$AG$20:$AX$44)))</f>
        <v>{"HpRate":0.539,"AtkRate":0.2866,"PhysDefRate":0.2205,"MagicDefRate":0.196,"OnHealInc":0.1938}</v>
      </c>
      <c r="H929" s="1" t="s">
        <v>28</v>
      </c>
      <c r="I929" s="1">
        <f t="shared" si="139"/>
        <v>3</v>
      </c>
      <c r="J929" s="1">
        <f t="shared" si="138"/>
        <v>3</v>
      </c>
    </row>
    <row r="930" spans="1:10">
      <c r="A930" s="1">
        <f t="shared" si="135"/>
        <v>14101615</v>
      </c>
      <c r="B930" s="1">
        <f t="shared" si="136"/>
        <v>14101615</v>
      </c>
      <c r="C930" s="1">
        <f t="shared" si="137"/>
        <v>141016</v>
      </c>
      <c r="D930" s="1">
        <v>15</v>
      </c>
      <c r="E930" s="1">
        <f>_xlfn.XLOOKUP(C930,[1]配置!$B$5:$B$1000,[1]配置!$N$5:$N$1000)</f>
        <v>2</v>
      </c>
      <c r="F930" s="1" t="str">
        <f>_xlfn.XLOOKUP(D930,消耗中转!$D$8:$D$33,消耗中转!$T$8:$T$33)</f>
        <v>[{"ItemId":70002,"Num":50}]</v>
      </c>
      <c r="G930" s="1" t="str" cm="1">
        <f t="array" ref="G930">IF(D930=0,"{}",_xlfn.XLOOKUP(D930,属性中转!$D$20:$D$44,_xlfn.XLOOKUP($E930,属性中转!$AG$18:$AX$18,属性中转!$AG$20:$AX$44)))</f>
        <v>{"HpRate":0.572,"AtkRate":0.3042,"PhysDefRate":0.234,"MagicDefRate":0.208,"OnHealInc":0.1938}</v>
      </c>
      <c r="H930" s="1" t="s">
        <v>28</v>
      </c>
      <c r="I930" s="1">
        <f t="shared" si="139"/>
        <v>4</v>
      </c>
      <c r="J930" s="1">
        <f t="shared" si="138"/>
        <v>4</v>
      </c>
    </row>
    <row r="931" spans="1:10">
      <c r="A931" s="1">
        <f t="shared" si="135"/>
        <v>14101616</v>
      </c>
      <c r="B931" s="1">
        <f t="shared" si="136"/>
        <v>14101616</v>
      </c>
      <c r="C931" s="1">
        <f t="shared" si="137"/>
        <v>141016</v>
      </c>
      <c r="D931" s="1">
        <v>16</v>
      </c>
      <c r="E931" s="1">
        <f>_xlfn.XLOOKUP(C931,[1]配置!$B$5:$B$1000,[1]配置!$N$5:$N$1000)</f>
        <v>2</v>
      </c>
      <c r="F931" s="1" t="str">
        <f>_xlfn.XLOOKUP(D931,消耗中转!$D$8:$D$33,消耗中转!$T$8:$T$33)</f>
        <v>[{"ItemId":70003,"Num":25}]</v>
      </c>
      <c r="G931" s="1" t="str" cm="1">
        <f t="array" ref="G931">IF(D931=0,"{}",_xlfn.XLOOKUP(D931,属性中转!$D$20:$D$44,_xlfn.XLOOKUP($E931,属性中转!$AG$18:$AX$18,属性中转!$AG$20:$AX$44)))</f>
        <v>{"HpRate":0.605,"AtkRate":0.3217,"PhysDefRate":0.2475,"MagicDefRate":0.22,"OnHealInc":0.2142}</v>
      </c>
      <c r="H931" s="1" t="s">
        <v>28</v>
      </c>
      <c r="I931" s="1">
        <f t="shared" si="139"/>
        <v>4</v>
      </c>
      <c r="J931" s="1">
        <f t="shared" si="138"/>
        <v>4</v>
      </c>
    </row>
    <row r="932" spans="1:10">
      <c r="A932" s="1">
        <f t="shared" si="135"/>
        <v>14101617</v>
      </c>
      <c r="B932" s="1">
        <f t="shared" si="136"/>
        <v>14101617</v>
      </c>
      <c r="C932" s="1">
        <f t="shared" si="137"/>
        <v>141016</v>
      </c>
      <c r="D932" s="1">
        <v>17</v>
      </c>
      <c r="E932" s="1">
        <f>_xlfn.XLOOKUP(C932,[1]配置!$B$5:$B$1000,[1]配置!$N$5:$N$1000)</f>
        <v>2</v>
      </c>
      <c r="F932" s="1" t="str">
        <f>_xlfn.XLOOKUP(D932,消耗中转!$D$8:$D$33,消耗中转!$T$8:$T$33)</f>
        <v>[{"ItemId":70003,"Num":25}]</v>
      </c>
      <c r="G932" s="1" t="str" cm="1">
        <f t="array" ref="G932">IF(D932=0,"{}",_xlfn.XLOOKUP(D932,属性中转!$D$20:$D$44,_xlfn.XLOOKUP($E932,属性中转!$AG$18:$AX$18,属性中转!$AG$20:$AX$44)))</f>
        <v>{"HpRate":0.638,"AtkRate":0.3393,"PhysDefRate":0.261,"MagicDefRate":0.232,"OnHealInc":0.2346}</v>
      </c>
      <c r="H932" s="1" t="s">
        <v>28</v>
      </c>
      <c r="I932" s="1">
        <f t="shared" si="139"/>
        <v>4</v>
      </c>
      <c r="J932" s="1">
        <f t="shared" si="138"/>
        <v>4</v>
      </c>
    </row>
    <row r="933" spans="1:10">
      <c r="A933" s="1">
        <f t="shared" si="135"/>
        <v>14101618</v>
      </c>
      <c r="B933" s="1">
        <f t="shared" si="136"/>
        <v>14101618</v>
      </c>
      <c r="C933" s="1">
        <f t="shared" si="137"/>
        <v>141016</v>
      </c>
      <c r="D933" s="1">
        <v>18</v>
      </c>
      <c r="E933" s="1">
        <f>_xlfn.XLOOKUP(C933,[1]配置!$B$5:$B$1000,[1]配置!$N$5:$N$1000)</f>
        <v>2</v>
      </c>
      <c r="F933" s="1" t="str">
        <f>_xlfn.XLOOKUP(D933,消耗中转!$D$8:$D$33,消耗中转!$T$8:$T$33)</f>
        <v>[{"ItemId":70003,"Num":25}]</v>
      </c>
      <c r="G933" s="1" t="str" cm="1">
        <f t="array" ref="G933">IF(D933=0,"{}",_xlfn.XLOOKUP(D933,属性中转!$D$20:$D$44,_xlfn.XLOOKUP($E933,属性中转!$AG$18:$AX$18,属性中转!$AG$20:$AX$44)))</f>
        <v>{"HpRate":0.671,"AtkRate":0.3568,"PhysDefRate":0.2745,"MagicDefRate":0.244,"OnHealInc":0.255}</v>
      </c>
      <c r="H933" s="1" t="s">
        <v>28</v>
      </c>
      <c r="I933" s="1">
        <f t="shared" si="139"/>
        <v>4</v>
      </c>
      <c r="J933" s="1">
        <f t="shared" si="138"/>
        <v>4</v>
      </c>
    </row>
    <row r="934" spans="1:10">
      <c r="A934" s="1">
        <f t="shared" si="135"/>
        <v>14101619</v>
      </c>
      <c r="B934" s="1">
        <f t="shared" si="136"/>
        <v>14101619</v>
      </c>
      <c r="C934" s="1">
        <f t="shared" si="137"/>
        <v>141016</v>
      </c>
      <c r="D934" s="1">
        <v>19</v>
      </c>
      <c r="E934" s="1">
        <f>_xlfn.XLOOKUP(C934,[1]配置!$B$5:$B$1000,[1]配置!$N$5:$N$1000)</f>
        <v>2</v>
      </c>
      <c r="F934" s="1" t="str">
        <f>_xlfn.XLOOKUP(D934,消耗中转!$D$8:$D$33,消耗中转!$T$8:$T$33)</f>
        <v>[{"ItemId":70003,"Num":25}]</v>
      </c>
      <c r="G934" s="1" t="str" cm="1">
        <f t="array" ref="G934">IF(D934=0,"{}",_xlfn.XLOOKUP(D934,属性中转!$D$20:$D$44,_xlfn.XLOOKUP($E934,属性中转!$AG$18:$AX$18,属性中转!$AG$20:$AX$44)))</f>
        <v>{"HpRate":0.704,"AtkRate":0.3744,"PhysDefRate":0.288,"MagicDefRate":0.256,"OnHealInc":0.2754}</v>
      </c>
      <c r="H934" s="1" t="s">
        <v>28</v>
      </c>
      <c r="I934" s="1">
        <f t="shared" si="139"/>
        <v>4</v>
      </c>
      <c r="J934" s="1">
        <f t="shared" si="138"/>
        <v>4</v>
      </c>
    </row>
    <row r="935" spans="1:10">
      <c r="A935" s="1">
        <f t="shared" si="135"/>
        <v>14101620</v>
      </c>
      <c r="B935" s="1">
        <f t="shared" si="136"/>
        <v>14101620</v>
      </c>
      <c r="C935" s="1">
        <f t="shared" si="137"/>
        <v>141016</v>
      </c>
      <c r="D935" s="1">
        <v>20</v>
      </c>
      <c r="E935" s="1">
        <f>_xlfn.XLOOKUP(C935,[1]配置!$B$5:$B$1000,[1]配置!$N$5:$N$1000)</f>
        <v>2</v>
      </c>
      <c r="F935" s="1" t="str">
        <f>_xlfn.XLOOKUP(D935,消耗中转!$D$8:$D$33,消耗中转!$T$8:$T$33)</f>
        <v>[{"ItemId":70003,"Num":25}]</v>
      </c>
      <c r="G935" s="1" t="str" cm="1">
        <f t="array" ref="G935">IF(D935=0,"{}",_xlfn.XLOOKUP(D935,属性中转!$D$20:$D$44,_xlfn.XLOOKUP($E935,属性中转!$AG$18:$AX$18,属性中转!$AG$20:$AX$44)))</f>
        <v>{"HpRate":0.737,"AtkRate":0.3919,"PhysDefRate":0.3015,"MagicDefRate":0.268,"OnHealInc":0.2958}</v>
      </c>
      <c r="H935" s="1" t="s">
        <v>28</v>
      </c>
      <c r="I935" s="1">
        <f t="shared" si="139"/>
        <v>4</v>
      </c>
      <c r="J935" s="1">
        <f t="shared" si="138"/>
        <v>4</v>
      </c>
    </row>
    <row r="936" spans="1:10">
      <c r="A936" s="1">
        <f t="shared" si="135"/>
        <v>14101621</v>
      </c>
      <c r="B936" s="1">
        <f t="shared" si="136"/>
        <v>14101621</v>
      </c>
      <c r="C936" s="1">
        <f t="shared" si="137"/>
        <v>141016</v>
      </c>
      <c r="D936" s="1">
        <v>21</v>
      </c>
      <c r="E936" s="1">
        <f>_xlfn.XLOOKUP(C936,[1]配置!$B$5:$B$1000,[1]配置!$N$5:$N$1000)</f>
        <v>2</v>
      </c>
      <c r="F936" s="1" t="str">
        <f>_xlfn.XLOOKUP(D936,消耗中转!$D$8:$D$33,消耗中转!$T$8:$T$33)</f>
        <v>[{"ItemId":70003,"Num":50}]</v>
      </c>
      <c r="G936" s="1" t="str" cm="1">
        <f t="array" ref="G936">IF(D936=0,"{}",_xlfn.XLOOKUP(D936,属性中转!$D$20:$D$44,_xlfn.XLOOKUP($E936,属性中转!$AG$18:$AX$18,属性中转!$AG$20:$AX$44)))</f>
        <v>{"HpRate":0.77,"AtkRate":0.4095,"PhysDefRate":0.315,"MagicDefRate":0.28,"OnHealInc":0.3162}</v>
      </c>
      <c r="H936" s="1" t="s">
        <v>28</v>
      </c>
      <c r="I936" s="1">
        <f t="shared" si="139"/>
        <v>4</v>
      </c>
      <c r="J936" s="1">
        <f t="shared" si="138"/>
        <v>4</v>
      </c>
    </row>
    <row r="937" spans="1:10">
      <c r="A937" s="1">
        <f t="shared" si="135"/>
        <v>14101622</v>
      </c>
      <c r="B937" s="1">
        <f t="shared" si="136"/>
        <v>14101622</v>
      </c>
      <c r="C937" s="1">
        <f t="shared" si="137"/>
        <v>141016</v>
      </c>
      <c r="D937" s="1">
        <v>22</v>
      </c>
      <c r="E937" s="1">
        <f>_xlfn.XLOOKUP(C937,[1]配置!$B$5:$B$1000,[1]配置!$N$5:$N$1000)</f>
        <v>2</v>
      </c>
      <c r="F937" s="1" t="str">
        <f>_xlfn.XLOOKUP(D937,消耗中转!$D$8:$D$33,消耗中转!$T$8:$T$33)</f>
        <v>[{"ItemId":70003,"Num":75}]</v>
      </c>
      <c r="G937" s="1" t="str" cm="1">
        <f t="array" ref="G937">IF(D937=0,"{}",_xlfn.XLOOKUP(D937,属性中转!$D$20:$D$44,_xlfn.XLOOKUP($E937,属性中转!$AG$18:$AX$18,属性中转!$AG$20:$AX$44)))</f>
        <v>{"HpRate":0.803,"AtkRate":0.427,"PhysDefRate":0.3285,"MagicDefRate":0.292,"OnHealInc":0.3366}</v>
      </c>
      <c r="H937" s="1" t="s">
        <v>28</v>
      </c>
      <c r="I937" s="1">
        <f t="shared" si="139"/>
        <v>4</v>
      </c>
      <c r="J937" s="1">
        <f t="shared" si="138"/>
        <v>4</v>
      </c>
    </row>
    <row r="938" spans="1:10">
      <c r="A938" s="1">
        <f t="shared" si="135"/>
        <v>14101623</v>
      </c>
      <c r="B938" s="1">
        <f t="shared" si="136"/>
        <v>14101623</v>
      </c>
      <c r="C938" s="1">
        <f t="shared" si="137"/>
        <v>141016</v>
      </c>
      <c r="D938" s="1">
        <v>23</v>
      </c>
      <c r="E938" s="1">
        <f>_xlfn.XLOOKUP(C938,[1]配置!$B$5:$B$1000,[1]配置!$N$5:$N$1000)</f>
        <v>2</v>
      </c>
      <c r="F938" s="1" t="str">
        <f>_xlfn.XLOOKUP(D938,消耗中转!$D$8:$D$33,消耗中转!$T$8:$T$33)</f>
        <v>[{"ItemId":70003,"Num":100}]</v>
      </c>
      <c r="G938" s="1" t="str" cm="1">
        <f t="array" ref="G938">IF(D938=0,"{}",_xlfn.XLOOKUP(D938,属性中转!$D$20:$D$44,_xlfn.XLOOKUP($E938,属性中转!$AG$18:$AX$18,属性中转!$AG$20:$AX$44)))</f>
        <v>{"HpRate":0.836,"AtkRate":0.4446,"PhysDefRate":0.342,"MagicDefRate":0.304,"OnHealInc":0.357}</v>
      </c>
      <c r="H938" s="1" t="s">
        <v>28</v>
      </c>
      <c r="I938" s="1">
        <f t="shared" si="139"/>
        <v>4</v>
      </c>
      <c r="J938" s="1">
        <f t="shared" si="138"/>
        <v>4</v>
      </c>
    </row>
    <row r="939" spans="1:10">
      <c r="A939" s="1">
        <f t="shared" si="135"/>
        <v>14101624</v>
      </c>
      <c r="B939" s="1">
        <f t="shared" si="136"/>
        <v>14101624</v>
      </c>
      <c r="C939" s="1">
        <f t="shared" si="137"/>
        <v>141016</v>
      </c>
      <c r="D939" s="1">
        <v>24</v>
      </c>
      <c r="E939" s="1">
        <f>_xlfn.XLOOKUP(C939,[1]配置!$B$5:$B$1000,[1]配置!$N$5:$N$1000)</f>
        <v>2</v>
      </c>
      <c r="F939" s="1" t="str">
        <f>_xlfn.XLOOKUP(D939,消耗中转!$D$8:$D$33,消耗中转!$T$8:$T$33)</f>
        <v>[{"ItemId":70003,"Num":125}]</v>
      </c>
      <c r="G939" s="1" t="str" cm="1">
        <f t="array" ref="G939">IF(D939=0,"{}",_xlfn.XLOOKUP(D939,属性中转!$D$20:$D$44,_xlfn.XLOOKUP($E939,属性中转!$AG$18:$AX$18,属性中转!$AG$20:$AX$44)))</f>
        <v>{"HpRate":0.869,"AtkRate":0.4621,"PhysDefRate":0.3555,"MagicDefRate":0.316,"OnHealInc":0.3774}</v>
      </c>
      <c r="H939" s="1" t="s">
        <v>28</v>
      </c>
      <c r="I939" s="1">
        <f t="shared" si="139"/>
        <v>4</v>
      </c>
      <c r="J939" s="1">
        <f t="shared" si="138"/>
        <v>4</v>
      </c>
    </row>
    <row r="940" spans="1:10">
      <c r="A940" s="1">
        <f t="shared" si="135"/>
        <v>14101625</v>
      </c>
      <c r="B940" s="1">
        <f t="shared" si="136"/>
        <v>14101625</v>
      </c>
      <c r="C940" s="1">
        <f t="shared" si="137"/>
        <v>141016</v>
      </c>
      <c r="D940" s="1">
        <v>25</v>
      </c>
      <c r="E940" s="1">
        <f>_xlfn.XLOOKUP(C940,[1]配置!$B$5:$B$1000,[1]配置!$N$5:$N$1000)</f>
        <v>2</v>
      </c>
      <c r="F940" s="1" t="str">
        <f>_xlfn.XLOOKUP(D940,消耗中转!$D$8:$D$33,消耗中转!$T$8:$T$33)</f>
        <v>[{"ItemId":70003,"Num":150}]</v>
      </c>
      <c r="G940" s="1" t="str" cm="1">
        <f t="array" ref="G940">IF(D940=0,"{}",_xlfn.XLOOKUP(D940,属性中转!$D$20:$D$44,_xlfn.XLOOKUP($E940,属性中转!$AG$18:$AX$18,属性中转!$AG$20:$AX$44)))</f>
        <v>{"HpRate":0.902,"AtkRate":0.4797,"PhysDefRate":0.369,"MagicDefRate":0.328,"OnHealInc":0.3978}</v>
      </c>
      <c r="H940" s="1" t="s">
        <v>28</v>
      </c>
      <c r="I940" s="1">
        <f t="shared" si="139"/>
        <v>4</v>
      </c>
      <c r="J940" s="1">
        <f t="shared" si="138"/>
        <v>4</v>
      </c>
    </row>
    <row r="941" spans="1:10">
      <c r="A941" s="1">
        <f t="shared" si="135"/>
        <v>14101700</v>
      </c>
      <c r="B941" s="1">
        <f t="shared" si="136"/>
        <v>14101700</v>
      </c>
      <c r="C941" s="1">
        <f>C915+1</f>
        <v>141017</v>
      </c>
      <c r="D941" s="1">
        <v>0</v>
      </c>
      <c r="E941" s="1">
        <f>_xlfn.XLOOKUP(C941,[1]配置!$B$5:$B$1000,[1]配置!$N$5:$N$1000)</f>
        <v>2</v>
      </c>
      <c r="F941" s="1" t="str">
        <f>_xlfn.XLOOKUP(D941,消耗中转!$D$8:$D$33,消耗中转!$T$8:$T$33)</f>
        <v>[]</v>
      </c>
      <c r="G941" s="1" t="str" cm="1">
        <f t="array" ref="G941">IF(D941=0,"{}",_xlfn.XLOOKUP(D941,属性中转!$D$20:$D$44,_xlfn.XLOOKUP($E941,属性中转!$AG$18:$AX$18,属性中转!$AG$20:$AX$44)))</f>
        <v>{}</v>
      </c>
      <c r="H941" s="1" t="s">
        <v>28</v>
      </c>
      <c r="I941" s="1">
        <f t="shared" si="139"/>
        <v>0</v>
      </c>
      <c r="J941" s="1">
        <f t="shared" si="138"/>
        <v>0</v>
      </c>
    </row>
    <row r="942" spans="1:10">
      <c r="A942" s="1">
        <f t="shared" ref="A942:A967" si="140">B942</f>
        <v>14101701</v>
      </c>
      <c r="B942" s="1">
        <f t="shared" ref="B942:B967" si="141">C942*100+D942</f>
        <v>14101701</v>
      </c>
      <c r="C942" s="1">
        <f>C941</f>
        <v>141017</v>
      </c>
      <c r="D942" s="1">
        <v>1</v>
      </c>
      <c r="E942" s="1">
        <f>_xlfn.XLOOKUP(C942,[1]配置!$B$5:$B$1000,[1]配置!$N$5:$N$1000)</f>
        <v>2</v>
      </c>
      <c r="F942" s="1" t="str">
        <f>_xlfn.XLOOKUP(D942,消耗中转!$D$8:$D$33,消耗中转!$T$8:$T$33)</f>
        <v>[{"ItemId":70001,"Num":10}]</v>
      </c>
      <c r="G942" s="1" t="str" cm="1">
        <f t="array" ref="G942">IF(D942=0,"{}",_xlfn.XLOOKUP(D942,属性中转!$D$20:$D$44,_xlfn.XLOOKUP($E942,属性中转!$AG$18:$AX$18,属性中转!$AG$20:$AX$44)))</f>
        <v>{"HpRate":0.11,"AtkRate":0.0585,"PhysDefRate":0.045,"MagicDefRate":0.04,"OnHealInc":0.051}</v>
      </c>
      <c r="H942" s="1" t="s">
        <v>28</v>
      </c>
      <c r="I942" s="1">
        <f t="shared" si="139"/>
        <v>1</v>
      </c>
      <c r="J942" s="1">
        <f t="shared" si="138"/>
        <v>1</v>
      </c>
    </row>
    <row r="943" spans="1:10">
      <c r="A943" s="1">
        <f t="shared" si="140"/>
        <v>14101702</v>
      </c>
      <c r="B943" s="1">
        <f t="shared" si="141"/>
        <v>14101702</v>
      </c>
      <c r="C943" s="1">
        <f t="shared" ref="C943:C966" si="142">C942</f>
        <v>141017</v>
      </c>
      <c r="D943" s="1">
        <v>2</v>
      </c>
      <c r="E943" s="1">
        <f>_xlfn.XLOOKUP(C943,[1]配置!$B$5:$B$1000,[1]配置!$N$5:$N$1000)</f>
        <v>2</v>
      </c>
      <c r="F943" s="1" t="str">
        <f>_xlfn.XLOOKUP(D943,消耗中转!$D$8:$D$33,消耗中转!$T$8:$T$33)</f>
        <v>[{"ItemId":70001,"Num":20}]</v>
      </c>
      <c r="G943" s="1" t="str" cm="1">
        <f t="array" ref="G943">IF(D943=0,"{}",_xlfn.XLOOKUP(D943,属性中转!$D$20:$D$44,_xlfn.XLOOKUP($E943,属性中转!$AG$18:$AX$18,属性中转!$AG$20:$AX$44)))</f>
        <v>{"HpRate":0.143,"AtkRate":0.076,"PhysDefRate":0.0585,"MagicDefRate":0.052,"OnHealInc":0.0714}</v>
      </c>
      <c r="H943" s="1" t="s">
        <v>28</v>
      </c>
      <c r="I943" s="1">
        <f t="shared" si="139"/>
        <v>1</v>
      </c>
      <c r="J943" s="1">
        <f t="shared" si="138"/>
        <v>1</v>
      </c>
    </row>
    <row r="944" spans="1:10">
      <c r="A944" s="1">
        <f t="shared" si="140"/>
        <v>14101703</v>
      </c>
      <c r="B944" s="1">
        <f t="shared" si="141"/>
        <v>14101703</v>
      </c>
      <c r="C944" s="1">
        <f t="shared" si="142"/>
        <v>141017</v>
      </c>
      <c r="D944" s="1">
        <v>3</v>
      </c>
      <c r="E944" s="1">
        <f>_xlfn.XLOOKUP(C944,[1]配置!$B$5:$B$1000,[1]配置!$N$5:$N$1000)</f>
        <v>2</v>
      </c>
      <c r="F944" s="1" t="str">
        <f>_xlfn.XLOOKUP(D944,消耗中转!$D$8:$D$33,消耗中转!$T$8:$T$33)</f>
        <v>[{"ItemId":70001,"Num":30}]</v>
      </c>
      <c r="G944" s="1" t="str" cm="1">
        <f t="array" ref="G944">IF(D944=0,"{}",_xlfn.XLOOKUP(D944,属性中转!$D$20:$D$44,_xlfn.XLOOKUP($E944,属性中转!$AG$18:$AX$18,属性中转!$AG$20:$AX$44)))</f>
        <v>{"HpRate":0.176,"AtkRate":0.0936,"PhysDefRate":0.072,"MagicDefRate":0.064,"OnHealInc":0.0918}</v>
      </c>
      <c r="H944" s="1" t="s">
        <v>28</v>
      </c>
      <c r="I944" s="1">
        <f t="shared" si="139"/>
        <v>1</v>
      </c>
      <c r="J944" s="1">
        <f t="shared" si="138"/>
        <v>1</v>
      </c>
    </row>
    <row r="945" spans="1:10">
      <c r="A945" s="1">
        <f t="shared" si="140"/>
        <v>14101704</v>
      </c>
      <c r="B945" s="1">
        <f t="shared" si="141"/>
        <v>14101704</v>
      </c>
      <c r="C945" s="1">
        <f t="shared" si="142"/>
        <v>141017</v>
      </c>
      <c r="D945" s="1">
        <v>4</v>
      </c>
      <c r="E945" s="1">
        <f>_xlfn.XLOOKUP(C945,[1]配置!$B$5:$B$1000,[1]配置!$N$5:$N$1000)</f>
        <v>2</v>
      </c>
      <c r="F945" s="1" t="str">
        <f>_xlfn.XLOOKUP(D945,消耗中转!$D$8:$D$33,消耗中转!$T$8:$T$33)</f>
        <v>[{"ItemId":70001,"Num":40}]</v>
      </c>
      <c r="G945" s="1" t="str" cm="1">
        <f t="array" ref="G945">IF(D945=0,"{}",_xlfn.XLOOKUP(D945,属性中转!$D$20:$D$44,_xlfn.XLOOKUP($E945,属性中转!$AG$18:$AX$18,属性中转!$AG$20:$AX$44)))</f>
        <v>{"HpRate":0.209,"AtkRate":0.1111,"PhysDefRate":0.0855,"MagicDefRate":0.076,"OnHealInc":0.1122}</v>
      </c>
      <c r="H945" s="1" t="s">
        <v>28</v>
      </c>
      <c r="I945" s="1">
        <f t="shared" si="139"/>
        <v>1</v>
      </c>
      <c r="J945" s="1">
        <f t="shared" si="138"/>
        <v>1</v>
      </c>
    </row>
    <row r="946" spans="1:10">
      <c r="A946" s="1">
        <f t="shared" si="140"/>
        <v>14101705</v>
      </c>
      <c r="B946" s="1">
        <f t="shared" si="141"/>
        <v>14101705</v>
      </c>
      <c r="C946" s="1">
        <f t="shared" si="142"/>
        <v>141017</v>
      </c>
      <c r="D946" s="1">
        <v>5</v>
      </c>
      <c r="E946" s="1">
        <f>_xlfn.XLOOKUP(C946,[1]配置!$B$5:$B$1000,[1]配置!$N$5:$N$1000)</f>
        <v>2</v>
      </c>
      <c r="F946" s="1" t="str">
        <f>_xlfn.XLOOKUP(D946,消耗中转!$D$8:$D$33,消耗中转!$T$8:$T$33)</f>
        <v>[{"ItemId":70001,"Num":50}]</v>
      </c>
      <c r="G946" s="1" t="str" cm="1">
        <f t="array" ref="G946">IF(D946=0,"{}",_xlfn.XLOOKUP(D946,属性中转!$D$20:$D$44,_xlfn.XLOOKUP($E946,属性中转!$AG$18:$AX$18,属性中转!$AG$20:$AX$44)))</f>
        <v>{"HpRate":0.242,"AtkRate":0.1287,"PhysDefRate":0.099,"MagicDefRate":0.088,"OnHealInc":0.1326}</v>
      </c>
      <c r="H946" s="1" t="s">
        <v>28</v>
      </c>
      <c r="I946" s="1">
        <f t="shared" si="139"/>
        <v>2</v>
      </c>
      <c r="J946" s="1">
        <f t="shared" si="138"/>
        <v>2</v>
      </c>
    </row>
    <row r="947" spans="1:10">
      <c r="A947" s="1">
        <f t="shared" si="140"/>
        <v>14101706</v>
      </c>
      <c r="B947" s="1">
        <f t="shared" si="141"/>
        <v>14101706</v>
      </c>
      <c r="C947" s="1">
        <f t="shared" si="142"/>
        <v>141017</v>
      </c>
      <c r="D947" s="1">
        <v>6</v>
      </c>
      <c r="E947" s="1">
        <f>_xlfn.XLOOKUP(C947,[1]配置!$B$5:$B$1000,[1]配置!$N$5:$N$1000)</f>
        <v>2</v>
      </c>
      <c r="F947" s="1" t="str">
        <f>_xlfn.XLOOKUP(D947,消耗中转!$D$8:$D$33,消耗中转!$T$8:$T$33)</f>
        <v>[{"ItemId":70002,"Num":5}]</v>
      </c>
      <c r="G947" s="1" t="str" cm="1">
        <f t="array" ref="G947">IF(D947=0,"{}",_xlfn.XLOOKUP(D947,属性中转!$D$20:$D$44,_xlfn.XLOOKUP($E947,属性中转!$AG$18:$AX$18,属性中转!$AG$20:$AX$44)))</f>
        <v>{"HpRate":0.275,"AtkRate":0.1462,"PhysDefRate":0.1125,"MagicDefRate":0.1,"OnHealInc":0.153}</v>
      </c>
      <c r="H947" s="1" t="s">
        <v>28</v>
      </c>
      <c r="I947" s="1">
        <f t="shared" si="139"/>
        <v>2</v>
      </c>
      <c r="J947" s="1">
        <f t="shared" si="138"/>
        <v>2</v>
      </c>
    </row>
    <row r="948" spans="1:10">
      <c r="A948" s="1">
        <f t="shared" si="140"/>
        <v>14101707</v>
      </c>
      <c r="B948" s="1">
        <f t="shared" si="141"/>
        <v>14101707</v>
      </c>
      <c r="C948" s="1">
        <f t="shared" si="142"/>
        <v>141017</v>
      </c>
      <c r="D948" s="1">
        <v>7</v>
      </c>
      <c r="E948" s="1">
        <f>_xlfn.XLOOKUP(C948,[1]配置!$B$5:$B$1000,[1]配置!$N$5:$N$1000)</f>
        <v>2</v>
      </c>
      <c r="F948" s="1" t="str">
        <f>_xlfn.XLOOKUP(D948,消耗中转!$D$8:$D$33,消耗中转!$T$8:$T$33)</f>
        <v>[{"ItemId":70002,"Num":10}]</v>
      </c>
      <c r="G948" s="1" t="str" cm="1">
        <f t="array" ref="G948">IF(D948=0,"{}",_xlfn.XLOOKUP(D948,属性中转!$D$20:$D$44,_xlfn.XLOOKUP($E948,属性中转!$AG$18:$AX$18,属性中转!$AG$20:$AX$44)))</f>
        <v>{"HpRate":0.308,"AtkRate":0.1638,"PhysDefRate":0.126,"MagicDefRate":0.112,"OnHealInc":0.1734}</v>
      </c>
      <c r="H948" s="1" t="s">
        <v>28</v>
      </c>
      <c r="I948" s="1">
        <f t="shared" si="139"/>
        <v>2</v>
      </c>
      <c r="J948" s="1">
        <f t="shared" si="138"/>
        <v>2</v>
      </c>
    </row>
    <row r="949" spans="1:10">
      <c r="A949" s="1">
        <f t="shared" si="140"/>
        <v>14101708</v>
      </c>
      <c r="B949" s="1">
        <f t="shared" si="141"/>
        <v>14101708</v>
      </c>
      <c r="C949" s="1">
        <f t="shared" si="142"/>
        <v>141017</v>
      </c>
      <c r="D949" s="1">
        <v>8</v>
      </c>
      <c r="E949" s="1">
        <f>_xlfn.XLOOKUP(C949,[1]配置!$B$5:$B$1000,[1]配置!$N$5:$N$1000)</f>
        <v>2</v>
      </c>
      <c r="F949" s="1" t="str">
        <f>_xlfn.XLOOKUP(D949,消耗中转!$D$8:$D$33,消耗中转!$T$8:$T$33)</f>
        <v>[{"ItemId":70002,"Num":15}]</v>
      </c>
      <c r="G949" s="1" t="str" cm="1">
        <f t="array" ref="G949">IF(D949=0,"{}",_xlfn.XLOOKUP(D949,属性中转!$D$20:$D$44,_xlfn.XLOOKUP($E949,属性中转!$AG$18:$AX$18,属性中转!$AG$20:$AX$44)))</f>
        <v>{"HpRate":0.341,"AtkRate":0.1813,"PhysDefRate":0.1395,"MagicDefRate":0.124,"OnHealInc":0.1938}</v>
      </c>
      <c r="H949" s="1" t="s">
        <v>28</v>
      </c>
      <c r="I949" s="1">
        <f t="shared" si="139"/>
        <v>2</v>
      </c>
      <c r="J949" s="1">
        <f t="shared" si="138"/>
        <v>2</v>
      </c>
    </row>
    <row r="950" spans="1:10">
      <c r="A950" s="1">
        <f t="shared" si="140"/>
        <v>14101709</v>
      </c>
      <c r="B950" s="1">
        <f t="shared" si="141"/>
        <v>14101709</v>
      </c>
      <c r="C950" s="1">
        <f t="shared" si="142"/>
        <v>141017</v>
      </c>
      <c r="D950" s="1">
        <v>9</v>
      </c>
      <c r="E950" s="1">
        <f>_xlfn.XLOOKUP(C950,[1]配置!$B$5:$B$1000,[1]配置!$N$5:$N$1000)</f>
        <v>2</v>
      </c>
      <c r="F950" s="1" t="str">
        <f>_xlfn.XLOOKUP(D950,消耗中转!$D$8:$D$33,消耗中转!$T$8:$T$33)</f>
        <v>[{"ItemId":70002,"Num":20}]</v>
      </c>
      <c r="G950" s="1" t="str" cm="1">
        <f t="array" ref="G950">IF(D950=0,"{}",_xlfn.XLOOKUP(D950,属性中转!$D$20:$D$44,_xlfn.XLOOKUP($E950,属性中转!$AG$18:$AX$18,属性中转!$AG$20:$AX$44)))</f>
        <v>{"HpRate":0.374,"AtkRate":0.1989,"PhysDefRate":0.153,"MagicDefRate":0.136,"OnHealInc":0.1938}</v>
      </c>
      <c r="H950" s="1" t="s">
        <v>28</v>
      </c>
      <c r="I950" s="1">
        <f t="shared" si="139"/>
        <v>2</v>
      </c>
      <c r="J950" s="1">
        <f t="shared" si="138"/>
        <v>2</v>
      </c>
    </row>
    <row r="951" spans="1:10">
      <c r="A951" s="1">
        <f t="shared" si="140"/>
        <v>14101710</v>
      </c>
      <c r="B951" s="1">
        <f t="shared" si="141"/>
        <v>14101710</v>
      </c>
      <c r="C951" s="1">
        <f t="shared" si="142"/>
        <v>141017</v>
      </c>
      <c r="D951" s="1">
        <v>10</v>
      </c>
      <c r="E951" s="1">
        <f>_xlfn.XLOOKUP(C951,[1]配置!$B$5:$B$1000,[1]配置!$N$5:$N$1000)</f>
        <v>2</v>
      </c>
      <c r="F951" s="1" t="str">
        <f>_xlfn.XLOOKUP(D951,消耗中转!$D$8:$D$33,消耗中转!$T$8:$T$33)</f>
        <v>[{"ItemId":70002,"Num":25}]</v>
      </c>
      <c r="G951" s="1" t="str" cm="1">
        <f t="array" ref="G951">IF(D951=0,"{}",_xlfn.XLOOKUP(D951,属性中转!$D$20:$D$44,_xlfn.XLOOKUP($E951,属性中转!$AG$18:$AX$18,属性中转!$AG$20:$AX$44)))</f>
        <v>{"HpRate":0.407,"AtkRate":0.2164,"PhysDefRate":0.1665,"MagicDefRate":0.148,"OnHealInc":0.1938}</v>
      </c>
      <c r="H951" s="1" t="s">
        <v>28</v>
      </c>
      <c r="I951" s="1">
        <f t="shared" si="139"/>
        <v>3</v>
      </c>
      <c r="J951" s="1">
        <f t="shared" si="138"/>
        <v>3</v>
      </c>
    </row>
    <row r="952" spans="1:10">
      <c r="A952" s="1">
        <f t="shared" si="140"/>
        <v>14101711</v>
      </c>
      <c r="B952" s="1">
        <f t="shared" si="141"/>
        <v>14101711</v>
      </c>
      <c r="C952" s="1">
        <f t="shared" si="142"/>
        <v>141017</v>
      </c>
      <c r="D952" s="1">
        <v>11</v>
      </c>
      <c r="E952" s="1">
        <f>_xlfn.XLOOKUP(C952,[1]配置!$B$5:$B$1000,[1]配置!$N$5:$N$1000)</f>
        <v>2</v>
      </c>
      <c r="F952" s="1" t="str">
        <f>_xlfn.XLOOKUP(D952,消耗中转!$D$8:$D$33,消耗中转!$T$8:$T$33)</f>
        <v>[{"ItemId":70002,"Num":30}]</v>
      </c>
      <c r="G952" s="1" t="str" cm="1">
        <f t="array" ref="G952">IF(D952=0,"{}",_xlfn.XLOOKUP(D952,属性中转!$D$20:$D$44,_xlfn.XLOOKUP($E952,属性中转!$AG$18:$AX$18,属性中转!$AG$20:$AX$44)))</f>
        <v>{"HpRate":0.44,"AtkRate":0.234,"PhysDefRate":0.18,"MagicDefRate":0.16,"OnHealInc":0.1938}</v>
      </c>
      <c r="H952" s="1" t="s">
        <v>28</v>
      </c>
      <c r="I952" s="1">
        <f t="shared" si="139"/>
        <v>3</v>
      </c>
      <c r="J952" s="1">
        <f t="shared" si="138"/>
        <v>3</v>
      </c>
    </row>
    <row r="953" spans="1:10">
      <c r="A953" s="1">
        <f t="shared" si="140"/>
        <v>14101712</v>
      </c>
      <c r="B953" s="1">
        <f t="shared" si="141"/>
        <v>14101712</v>
      </c>
      <c r="C953" s="1">
        <f t="shared" si="142"/>
        <v>141017</v>
      </c>
      <c r="D953" s="1">
        <v>12</v>
      </c>
      <c r="E953" s="1">
        <f>_xlfn.XLOOKUP(C953,[1]配置!$B$5:$B$1000,[1]配置!$N$5:$N$1000)</f>
        <v>2</v>
      </c>
      <c r="F953" s="1" t="str">
        <f>_xlfn.XLOOKUP(D953,消耗中转!$D$8:$D$33,消耗中转!$T$8:$T$33)</f>
        <v>[{"ItemId":70002,"Num":35}]</v>
      </c>
      <c r="G953" s="1" t="str" cm="1">
        <f t="array" ref="G953">IF(D953=0,"{}",_xlfn.XLOOKUP(D953,属性中转!$D$20:$D$44,_xlfn.XLOOKUP($E953,属性中转!$AG$18:$AX$18,属性中转!$AG$20:$AX$44)))</f>
        <v>{"HpRate":0.473,"AtkRate":0.2515,"PhysDefRate":0.1935,"MagicDefRate":0.172,"OnHealInc":0.1938}</v>
      </c>
      <c r="H953" s="1" t="s">
        <v>28</v>
      </c>
      <c r="I953" s="1">
        <f t="shared" si="139"/>
        <v>3</v>
      </c>
      <c r="J953" s="1">
        <f t="shared" si="138"/>
        <v>3</v>
      </c>
    </row>
    <row r="954" spans="1:10">
      <c r="A954" s="1">
        <f t="shared" si="140"/>
        <v>14101713</v>
      </c>
      <c r="B954" s="1">
        <f t="shared" si="141"/>
        <v>14101713</v>
      </c>
      <c r="C954" s="1">
        <f t="shared" si="142"/>
        <v>141017</v>
      </c>
      <c r="D954" s="1">
        <v>13</v>
      </c>
      <c r="E954" s="1">
        <f>_xlfn.XLOOKUP(C954,[1]配置!$B$5:$B$1000,[1]配置!$N$5:$N$1000)</f>
        <v>2</v>
      </c>
      <c r="F954" s="1" t="str">
        <f>_xlfn.XLOOKUP(D954,消耗中转!$D$8:$D$33,消耗中转!$T$8:$T$33)</f>
        <v>[{"ItemId":70002,"Num":40}]</v>
      </c>
      <c r="G954" s="1" t="str" cm="1">
        <f t="array" ref="G954">IF(D954=0,"{}",_xlfn.XLOOKUP(D954,属性中转!$D$20:$D$44,_xlfn.XLOOKUP($E954,属性中转!$AG$18:$AX$18,属性中转!$AG$20:$AX$44)))</f>
        <v>{"HpRate":0.506,"AtkRate":0.2691,"PhysDefRate":0.207,"MagicDefRate":0.184,"OnHealInc":0.1938}</v>
      </c>
      <c r="H954" s="1" t="s">
        <v>28</v>
      </c>
      <c r="I954" s="1">
        <f t="shared" si="139"/>
        <v>3</v>
      </c>
      <c r="J954" s="1">
        <f t="shared" si="138"/>
        <v>3</v>
      </c>
    </row>
    <row r="955" spans="1:10">
      <c r="A955" s="1">
        <f t="shared" si="140"/>
        <v>14101714</v>
      </c>
      <c r="B955" s="1">
        <f t="shared" si="141"/>
        <v>14101714</v>
      </c>
      <c r="C955" s="1">
        <f t="shared" si="142"/>
        <v>141017</v>
      </c>
      <c r="D955" s="1">
        <v>14</v>
      </c>
      <c r="E955" s="1">
        <f>_xlfn.XLOOKUP(C955,[1]配置!$B$5:$B$1000,[1]配置!$N$5:$N$1000)</f>
        <v>2</v>
      </c>
      <c r="F955" s="1" t="str">
        <f>_xlfn.XLOOKUP(D955,消耗中转!$D$8:$D$33,消耗中转!$T$8:$T$33)</f>
        <v>[{"ItemId":70002,"Num":45}]</v>
      </c>
      <c r="G955" s="1" t="str" cm="1">
        <f t="array" ref="G955">IF(D955=0,"{}",_xlfn.XLOOKUP(D955,属性中转!$D$20:$D$44,_xlfn.XLOOKUP($E955,属性中转!$AG$18:$AX$18,属性中转!$AG$20:$AX$44)))</f>
        <v>{"HpRate":0.539,"AtkRate":0.2866,"PhysDefRate":0.2205,"MagicDefRate":0.196,"OnHealInc":0.1938}</v>
      </c>
      <c r="H955" s="1" t="s">
        <v>28</v>
      </c>
      <c r="I955" s="1">
        <f t="shared" si="139"/>
        <v>3</v>
      </c>
      <c r="J955" s="1">
        <f t="shared" si="138"/>
        <v>3</v>
      </c>
    </row>
    <row r="956" spans="1:10">
      <c r="A956" s="1">
        <f t="shared" si="140"/>
        <v>14101715</v>
      </c>
      <c r="B956" s="1">
        <f t="shared" si="141"/>
        <v>14101715</v>
      </c>
      <c r="C956" s="1">
        <f t="shared" si="142"/>
        <v>141017</v>
      </c>
      <c r="D956" s="1">
        <v>15</v>
      </c>
      <c r="E956" s="1">
        <f>_xlfn.XLOOKUP(C956,[1]配置!$B$5:$B$1000,[1]配置!$N$5:$N$1000)</f>
        <v>2</v>
      </c>
      <c r="F956" s="1" t="str">
        <f>_xlfn.XLOOKUP(D956,消耗中转!$D$8:$D$33,消耗中转!$T$8:$T$33)</f>
        <v>[{"ItemId":70002,"Num":50}]</v>
      </c>
      <c r="G956" s="1" t="str" cm="1">
        <f t="array" ref="G956">IF(D956=0,"{}",_xlfn.XLOOKUP(D956,属性中转!$D$20:$D$44,_xlfn.XLOOKUP($E956,属性中转!$AG$18:$AX$18,属性中转!$AG$20:$AX$44)))</f>
        <v>{"HpRate":0.572,"AtkRate":0.3042,"PhysDefRate":0.234,"MagicDefRate":0.208,"OnHealInc":0.1938}</v>
      </c>
      <c r="H956" s="1" t="s">
        <v>28</v>
      </c>
      <c r="I956" s="1">
        <f t="shared" si="139"/>
        <v>4</v>
      </c>
      <c r="J956" s="1">
        <f t="shared" si="138"/>
        <v>4</v>
      </c>
    </row>
    <row r="957" spans="1:10">
      <c r="A957" s="1">
        <f t="shared" si="140"/>
        <v>14101716</v>
      </c>
      <c r="B957" s="1">
        <f t="shared" si="141"/>
        <v>14101716</v>
      </c>
      <c r="C957" s="1">
        <f t="shared" si="142"/>
        <v>141017</v>
      </c>
      <c r="D957" s="1">
        <v>16</v>
      </c>
      <c r="E957" s="1">
        <f>_xlfn.XLOOKUP(C957,[1]配置!$B$5:$B$1000,[1]配置!$N$5:$N$1000)</f>
        <v>2</v>
      </c>
      <c r="F957" s="1" t="str">
        <f>_xlfn.XLOOKUP(D957,消耗中转!$D$8:$D$33,消耗中转!$T$8:$T$33)</f>
        <v>[{"ItemId":70003,"Num":25}]</v>
      </c>
      <c r="G957" s="1" t="str" cm="1">
        <f t="array" ref="G957">IF(D957=0,"{}",_xlfn.XLOOKUP(D957,属性中转!$D$20:$D$44,_xlfn.XLOOKUP($E957,属性中转!$AG$18:$AX$18,属性中转!$AG$20:$AX$44)))</f>
        <v>{"HpRate":0.605,"AtkRate":0.3217,"PhysDefRate":0.2475,"MagicDefRate":0.22,"OnHealInc":0.2142}</v>
      </c>
      <c r="H957" s="1" t="s">
        <v>28</v>
      </c>
      <c r="I957" s="1">
        <f t="shared" si="139"/>
        <v>4</v>
      </c>
      <c r="J957" s="1">
        <f t="shared" si="138"/>
        <v>4</v>
      </c>
    </row>
    <row r="958" spans="1:10">
      <c r="A958" s="1">
        <f t="shared" si="140"/>
        <v>14101717</v>
      </c>
      <c r="B958" s="1">
        <f t="shared" si="141"/>
        <v>14101717</v>
      </c>
      <c r="C958" s="1">
        <f t="shared" si="142"/>
        <v>141017</v>
      </c>
      <c r="D958" s="1">
        <v>17</v>
      </c>
      <c r="E958" s="1">
        <f>_xlfn.XLOOKUP(C958,[1]配置!$B$5:$B$1000,[1]配置!$N$5:$N$1000)</f>
        <v>2</v>
      </c>
      <c r="F958" s="1" t="str">
        <f>_xlfn.XLOOKUP(D958,消耗中转!$D$8:$D$33,消耗中转!$T$8:$T$33)</f>
        <v>[{"ItemId":70003,"Num":25}]</v>
      </c>
      <c r="G958" s="1" t="str" cm="1">
        <f t="array" ref="G958">IF(D958=0,"{}",_xlfn.XLOOKUP(D958,属性中转!$D$20:$D$44,_xlfn.XLOOKUP($E958,属性中转!$AG$18:$AX$18,属性中转!$AG$20:$AX$44)))</f>
        <v>{"HpRate":0.638,"AtkRate":0.3393,"PhysDefRate":0.261,"MagicDefRate":0.232,"OnHealInc":0.2346}</v>
      </c>
      <c r="H958" s="1" t="s">
        <v>28</v>
      </c>
      <c r="I958" s="1">
        <f t="shared" si="139"/>
        <v>4</v>
      </c>
      <c r="J958" s="1">
        <f t="shared" si="138"/>
        <v>4</v>
      </c>
    </row>
    <row r="959" spans="1:10">
      <c r="A959" s="1">
        <f t="shared" si="140"/>
        <v>14101718</v>
      </c>
      <c r="B959" s="1">
        <f t="shared" si="141"/>
        <v>14101718</v>
      </c>
      <c r="C959" s="1">
        <f t="shared" si="142"/>
        <v>141017</v>
      </c>
      <c r="D959" s="1">
        <v>18</v>
      </c>
      <c r="E959" s="1">
        <f>_xlfn.XLOOKUP(C959,[1]配置!$B$5:$B$1000,[1]配置!$N$5:$N$1000)</f>
        <v>2</v>
      </c>
      <c r="F959" s="1" t="str">
        <f>_xlfn.XLOOKUP(D959,消耗中转!$D$8:$D$33,消耗中转!$T$8:$T$33)</f>
        <v>[{"ItemId":70003,"Num":25}]</v>
      </c>
      <c r="G959" s="1" t="str" cm="1">
        <f t="array" ref="G959">IF(D959=0,"{}",_xlfn.XLOOKUP(D959,属性中转!$D$20:$D$44,_xlfn.XLOOKUP($E959,属性中转!$AG$18:$AX$18,属性中转!$AG$20:$AX$44)))</f>
        <v>{"HpRate":0.671,"AtkRate":0.3568,"PhysDefRate":0.2745,"MagicDefRate":0.244,"OnHealInc":0.255}</v>
      </c>
      <c r="H959" s="1" t="s">
        <v>28</v>
      </c>
      <c r="I959" s="1">
        <f t="shared" si="139"/>
        <v>4</v>
      </c>
      <c r="J959" s="1">
        <f t="shared" si="138"/>
        <v>4</v>
      </c>
    </row>
    <row r="960" spans="1:10">
      <c r="A960" s="1">
        <f t="shared" si="140"/>
        <v>14101719</v>
      </c>
      <c r="B960" s="1">
        <f t="shared" si="141"/>
        <v>14101719</v>
      </c>
      <c r="C960" s="1">
        <f t="shared" si="142"/>
        <v>141017</v>
      </c>
      <c r="D960" s="1">
        <v>19</v>
      </c>
      <c r="E960" s="1">
        <f>_xlfn.XLOOKUP(C960,[1]配置!$B$5:$B$1000,[1]配置!$N$5:$N$1000)</f>
        <v>2</v>
      </c>
      <c r="F960" s="1" t="str">
        <f>_xlfn.XLOOKUP(D960,消耗中转!$D$8:$D$33,消耗中转!$T$8:$T$33)</f>
        <v>[{"ItemId":70003,"Num":25}]</v>
      </c>
      <c r="G960" s="1" t="str" cm="1">
        <f t="array" ref="G960">IF(D960=0,"{}",_xlfn.XLOOKUP(D960,属性中转!$D$20:$D$44,_xlfn.XLOOKUP($E960,属性中转!$AG$18:$AX$18,属性中转!$AG$20:$AX$44)))</f>
        <v>{"HpRate":0.704,"AtkRate":0.3744,"PhysDefRate":0.288,"MagicDefRate":0.256,"OnHealInc":0.2754}</v>
      </c>
      <c r="H960" s="1" t="s">
        <v>28</v>
      </c>
      <c r="I960" s="1">
        <f t="shared" si="139"/>
        <v>4</v>
      </c>
      <c r="J960" s="1">
        <f t="shared" si="138"/>
        <v>4</v>
      </c>
    </row>
    <row r="961" spans="1:10">
      <c r="A961" s="1">
        <f t="shared" si="140"/>
        <v>14101720</v>
      </c>
      <c r="B961" s="1">
        <f t="shared" si="141"/>
        <v>14101720</v>
      </c>
      <c r="C961" s="1">
        <f t="shared" si="142"/>
        <v>141017</v>
      </c>
      <c r="D961" s="1">
        <v>20</v>
      </c>
      <c r="E961" s="1">
        <f>_xlfn.XLOOKUP(C961,[1]配置!$B$5:$B$1000,[1]配置!$N$5:$N$1000)</f>
        <v>2</v>
      </c>
      <c r="F961" s="1" t="str">
        <f>_xlfn.XLOOKUP(D961,消耗中转!$D$8:$D$33,消耗中转!$T$8:$T$33)</f>
        <v>[{"ItemId":70003,"Num":25}]</v>
      </c>
      <c r="G961" s="1" t="str" cm="1">
        <f t="array" ref="G961">IF(D961=0,"{}",_xlfn.XLOOKUP(D961,属性中转!$D$20:$D$44,_xlfn.XLOOKUP($E961,属性中转!$AG$18:$AX$18,属性中转!$AG$20:$AX$44)))</f>
        <v>{"HpRate":0.737,"AtkRate":0.3919,"PhysDefRate":0.3015,"MagicDefRate":0.268,"OnHealInc":0.2958}</v>
      </c>
      <c r="H961" s="1" t="s">
        <v>28</v>
      </c>
      <c r="I961" s="1">
        <f t="shared" si="139"/>
        <v>4</v>
      </c>
      <c r="J961" s="1">
        <f t="shared" si="138"/>
        <v>4</v>
      </c>
    </row>
    <row r="962" spans="1:10">
      <c r="A962" s="1">
        <f t="shared" si="140"/>
        <v>14101721</v>
      </c>
      <c r="B962" s="1">
        <f t="shared" si="141"/>
        <v>14101721</v>
      </c>
      <c r="C962" s="1">
        <f t="shared" si="142"/>
        <v>141017</v>
      </c>
      <c r="D962" s="1">
        <v>21</v>
      </c>
      <c r="E962" s="1">
        <f>_xlfn.XLOOKUP(C962,[1]配置!$B$5:$B$1000,[1]配置!$N$5:$N$1000)</f>
        <v>2</v>
      </c>
      <c r="F962" s="1" t="str">
        <f>_xlfn.XLOOKUP(D962,消耗中转!$D$8:$D$33,消耗中转!$T$8:$T$33)</f>
        <v>[{"ItemId":70003,"Num":50}]</v>
      </c>
      <c r="G962" s="1" t="str" cm="1">
        <f t="array" ref="G962">IF(D962=0,"{}",_xlfn.XLOOKUP(D962,属性中转!$D$20:$D$44,_xlfn.XLOOKUP($E962,属性中转!$AG$18:$AX$18,属性中转!$AG$20:$AX$44)))</f>
        <v>{"HpRate":0.77,"AtkRate":0.4095,"PhysDefRate":0.315,"MagicDefRate":0.28,"OnHealInc":0.3162}</v>
      </c>
      <c r="H962" s="1" t="s">
        <v>28</v>
      </c>
      <c r="I962" s="1">
        <f t="shared" si="139"/>
        <v>4</v>
      </c>
      <c r="J962" s="1">
        <f t="shared" si="138"/>
        <v>4</v>
      </c>
    </row>
    <row r="963" spans="1:10">
      <c r="A963" s="1">
        <f t="shared" si="140"/>
        <v>14101722</v>
      </c>
      <c r="B963" s="1">
        <f t="shared" si="141"/>
        <v>14101722</v>
      </c>
      <c r="C963" s="1">
        <f t="shared" si="142"/>
        <v>141017</v>
      </c>
      <c r="D963" s="1">
        <v>22</v>
      </c>
      <c r="E963" s="1">
        <f>_xlfn.XLOOKUP(C963,[1]配置!$B$5:$B$1000,[1]配置!$N$5:$N$1000)</f>
        <v>2</v>
      </c>
      <c r="F963" s="1" t="str">
        <f>_xlfn.XLOOKUP(D963,消耗中转!$D$8:$D$33,消耗中转!$T$8:$T$33)</f>
        <v>[{"ItemId":70003,"Num":75}]</v>
      </c>
      <c r="G963" s="1" t="str" cm="1">
        <f t="array" ref="G963">IF(D963=0,"{}",_xlfn.XLOOKUP(D963,属性中转!$D$20:$D$44,_xlfn.XLOOKUP($E963,属性中转!$AG$18:$AX$18,属性中转!$AG$20:$AX$44)))</f>
        <v>{"HpRate":0.803,"AtkRate":0.427,"PhysDefRate":0.3285,"MagicDefRate":0.292,"OnHealInc":0.3366}</v>
      </c>
      <c r="H963" s="1" t="s">
        <v>28</v>
      </c>
      <c r="I963" s="1">
        <f t="shared" si="139"/>
        <v>4</v>
      </c>
      <c r="J963" s="1">
        <f t="shared" si="138"/>
        <v>4</v>
      </c>
    </row>
    <row r="964" spans="1:10">
      <c r="A964" s="1">
        <f t="shared" si="140"/>
        <v>14101723</v>
      </c>
      <c r="B964" s="1">
        <f t="shared" si="141"/>
        <v>14101723</v>
      </c>
      <c r="C964" s="1">
        <f t="shared" si="142"/>
        <v>141017</v>
      </c>
      <c r="D964" s="1">
        <v>23</v>
      </c>
      <c r="E964" s="1">
        <f>_xlfn.XLOOKUP(C964,[1]配置!$B$5:$B$1000,[1]配置!$N$5:$N$1000)</f>
        <v>2</v>
      </c>
      <c r="F964" s="1" t="str">
        <f>_xlfn.XLOOKUP(D964,消耗中转!$D$8:$D$33,消耗中转!$T$8:$T$33)</f>
        <v>[{"ItemId":70003,"Num":100}]</v>
      </c>
      <c r="G964" s="1" t="str" cm="1">
        <f t="array" ref="G964">IF(D964=0,"{}",_xlfn.XLOOKUP(D964,属性中转!$D$20:$D$44,_xlfn.XLOOKUP($E964,属性中转!$AG$18:$AX$18,属性中转!$AG$20:$AX$44)))</f>
        <v>{"HpRate":0.836,"AtkRate":0.4446,"PhysDefRate":0.342,"MagicDefRate":0.304,"OnHealInc":0.357}</v>
      </c>
      <c r="H964" s="1" t="s">
        <v>28</v>
      </c>
      <c r="I964" s="1">
        <f t="shared" si="139"/>
        <v>4</v>
      </c>
      <c r="J964" s="1">
        <f t="shared" si="138"/>
        <v>4</v>
      </c>
    </row>
    <row r="965" spans="1:10">
      <c r="A965" s="1">
        <f t="shared" si="140"/>
        <v>14101724</v>
      </c>
      <c r="B965" s="1">
        <f t="shared" si="141"/>
        <v>14101724</v>
      </c>
      <c r="C965" s="1">
        <f t="shared" si="142"/>
        <v>141017</v>
      </c>
      <c r="D965" s="1">
        <v>24</v>
      </c>
      <c r="E965" s="1">
        <f>_xlfn.XLOOKUP(C965,[1]配置!$B$5:$B$1000,[1]配置!$N$5:$N$1000)</f>
        <v>2</v>
      </c>
      <c r="F965" s="1" t="str">
        <f>_xlfn.XLOOKUP(D965,消耗中转!$D$8:$D$33,消耗中转!$T$8:$T$33)</f>
        <v>[{"ItemId":70003,"Num":125}]</v>
      </c>
      <c r="G965" s="1" t="str" cm="1">
        <f t="array" ref="G965">IF(D965=0,"{}",_xlfn.XLOOKUP(D965,属性中转!$D$20:$D$44,_xlfn.XLOOKUP($E965,属性中转!$AG$18:$AX$18,属性中转!$AG$20:$AX$44)))</f>
        <v>{"HpRate":0.869,"AtkRate":0.4621,"PhysDefRate":0.3555,"MagicDefRate":0.316,"OnHealInc":0.3774}</v>
      </c>
      <c r="H965" s="1" t="s">
        <v>28</v>
      </c>
      <c r="I965" s="1">
        <f t="shared" si="139"/>
        <v>4</v>
      </c>
      <c r="J965" s="1">
        <f t="shared" si="138"/>
        <v>4</v>
      </c>
    </row>
    <row r="966" spans="1:10">
      <c r="A966" s="1">
        <f t="shared" si="140"/>
        <v>14101725</v>
      </c>
      <c r="B966" s="1">
        <f t="shared" si="141"/>
        <v>14101725</v>
      </c>
      <c r="C966" s="1">
        <f t="shared" si="142"/>
        <v>141017</v>
      </c>
      <c r="D966" s="1">
        <v>25</v>
      </c>
      <c r="E966" s="1">
        <f>_xlfn.XLOOKUP(C966,[1]配置!$B$5:$B$1000,[1]配置!$N$5:$N$1000)</f>
        <v>2</v>
      </c>
      <c r="F966" s="1" t="str">
        <f>_xlfn.XLOOKUP(D966,消耗中转!$D$8:$D$33,消耗中转!$T$8:$T$33)</f>
        <v>[{"ItemId":70003,"Num":150}]</v>
      </c>
      <c r="G966" s="1" t="str" cm="1">
        <f t="array" ref="G966">IF(D966=0,"{}",_xlfn.XLOOKUP(D966,属性中转!$D$20:$D$44,_xlfn.XLOOKUP($E966,属性中转!$AG$18:$AX$18,属性中转!$AG$20:$AX$44)))</f>
        <v>{"HpRate":0.902,"AtkRate":0.4797,"PhysDefRate":0.369,"MagicDefRate":0.328,"OnHealInc":0.3978}</v>
      </c>
      <c r="H966" s="1" t="s">
        <v>28</v>
      </c>
      <c r="I966" s="1">
        <f t="shared" si="139"/>
        <v>4</v>
      </c>
      <c r="J966" s="1">
        <f t="shared" si="138"/>
        <v>4</v>
      </c>
    </row>
    <row r="967" spans="1:10">
      <c r="A967" s="1">
        <f t="shared" si="140"/>
        <v>14101800</v>
      </c>
      <c r="B967" s="1">
        <f t="shared" si="141"/>
        <v>14101800</v>
      </c>
      <c r="C967" s="1">
        <f>C941+1</f>
        <v>141018</v>
      </c>
      <c r="D967" s="1">
        <v>0</v>
      </c>
      <c r="E967" s="1">
        <f>_xlfn.XLOOKUP(C967,[1]配置!$B$5:$B$1000,[1]配置!$N$5:$N$1000)</f>
        <v>1</v>
      </c>
      <c r="F967" s="1" t="str">
        <f>_xlfn.XLOOKUP(D967,消耗中转!$D$8:$D$33,消耗中转!$T$8:$T$33)</f>
        <v>[]</v>
      </c>
      <c r="G967" s="1" t="str" cm="1">
        <f t="array" ref="G967">IF(D967=0,"{}",_xlfn.XLOOKUP(D967,属性中转!$D$20:$D$44,_xlfn.XLOOKUP($E967,属性中转!$AG$18:$AX$18,属性中转!$AG$20:$AX$44)))</f>
        <v>{}</v>
      </c>
      <c r="H967" s="1" t="s">
        <v>28</v>
      </c>
      <c r="I967" s="1">
        <f t="shared" si="139"/>
        <v>0</v>
      </c>
      <c r="J967" s="1">
        <f t="shared" si="138"/>
        <v>0</v>
      </c>
    </row>
    <row r="968" spans="1:10">
      <c r="A968" s="1">
        <f t="shared" ref="A968:A993" si="143">B968</f>
        <v>14101801</v>
      </c>
      <c r="B968" s="1">
        <f t="shared" ref="B968:B993" si="144">C968*100+D968</f>
        <v>14101801</v>
      </c>
      <c r="C968" s="1">
        <f>C967</f>
        <v>141018</v>
      </c>
      <c r="D968" s="1">
        <v>1</v>
      </c>
      <c r="E968" s="1">
        <f>_xlfn.XLOOKUP(C968,[1]配置!$B$5:$B$1000,[1]配置!$N$5:$N$1000)</f>
        <v>1</v>
      </c>
      <c r="F968" s="1" t="str">
        <f>_xlfn.XLOOKUP(D968,消耗中转!$D$8:$D$33,消耗中转!$T$8:$T$33)</f>
        <v>[{"ItemId":70001,"Num":10}]</v>
      </c>
      <c r="G968" s="1" t="str" cm="1">
        <f t="array" ref="G968">IF(D968=0,"{}",_xlfn.XLOOKUP(D968,属性中转!$D$20:$D$44,_xlfn.XLOOKUP($E968,属性中转!$AG$18:$AX$18,属性中转!$AG$20:$AX$44)))</f>
        <v>{"HpRate":0.0625,"AtkRate":0.072,"AtkSpeed":0.03,"Cri":0.0256,"DefBreak":0.0352}</v>
      </c>
      <c r="H968" s="1" t="s">
        <v>28</v>
      </c>
      <c r="I968" s="1">
        <f t="shared" si="139"/>
        <v>1</v>
      </c>
      <c r="J968" s="1">
        <f t="shared" si="138"/>
        <v>1</v>
      </c>
    </row>
    <row r="969" spans="1:10">
      <c r="A969" s="1">
        <f t="shared" si="143"/>
        <v>14101802</v>
      </c>
      <c r="B969" s="1">
        <f t="shared" si="144"/>
        <v>14101802</v>
      </c>
      <c r="C969" s="1">
        <f t="shared" ref="C969:C992" si="145">C968</f>
        <v>141018</v>
      </c>
      <c r="D969" s="1">
        <v>2</v>
      </c>
      <c r="E969" s="1">
        <f>_xlfn.XLOOKUP(C969,[1]配置!$B$5:$B$1000,[1]配置!$N$5:$N$1000)</f>
        <v>1</v>
      </c>
      <c r="F969" s="1" t="str">
        <f>_xlfn.XLOOKUP(D969,消耗中转!$D$8:$D$33,消耗中转!$T$8:$T$33)</f>
        <v>[{"ItemId":70001,"Num":20}]</v>
      </c>
      <c r="G969" s="1" t="str" cm="1">
        <f t="array" ref="G969">IF(D969=0,"{}",_xlfn.XLOOKUP(D969,属性中转!$D$20:$D$44,_xlfn.XLOOKUP($E969,属性中转!$AG$18:$AX$18,属性中转!$AG$20:$AX$44)))</f>
        <v>{"HpRate":0.0812,"AtkRate":0.0936,"AtkSpeed":0.042,"Cri":0.0359,"DefBreak":0.0493}</v>
      </c>
      <c r="H969" s="1" t="s">
        <v>28</v>
      </c>
      <c r="I969" s="1">
        <f t="shared" si="139"/>
        <v>1</v>
      </c>
      <c r="J969" s="1">
        <f t="shared" si="138"/>
        <v>1</v>
      </c>
    </row>
    <row r="970" spans="1:10">
      <c r="A970" s="1">
        <f t="shared" si="143"/>
        <v>14101803</v>
      </c>
      <c r="B970" s="1">
        <f t="shared" si="144"/>
        <v>14101803</v>
      </c>
      <c r="C970" s="1">
        <f t="shared" si="145"/>
        <v>141018</v>
      </c>
      <c r="D970" s="1">
        <v>3</v>
      </c>
      <c r="E970" s="1">
        <f>_xlfn.XLOOKUP(C970,[1]配置!$B$5:$B$1000,[1]配置!$N$5:$N$1000)</f>
        <v>1</v>
      </c>
      <c r="F970" s="1" t="str">
        <f>_xlfn.XLOOKUP(D970,消耗中转!$D$8:$D$33,消耗中转!$T$8:$T$33)</f>
        <v>[{"ItemId":70001,"Num":30}]</v>
      </c>
      <c r="G970" s="1" t="str" cm="1">
        <f t="array" ref="G970">IF(D970=0,"{}",_xlfn.XLOOKUP(D970,属性中转!$D$20:$D$44,_xlfn.XLOOKUP($E970,属性中转!$AG$18:$AX$18,属性中转!$AG$20:$AX$44)))</f>
        <v>{"HpRate":0.1,"AtkRate":0.1152,"AtkSpeed":0.054,"Cri":0.0462,"DefBreak":0.0635}</v>
      </c>
      <c r="H970" s="1" t="s">
        <v>28</v>
      </c>
      <c r="I970" s="1">
        <f t="shared" si="139"/>
        <v>1</v>
      </c>
      <c r="J970" s="1">
        <f t="shared" si="138"/>
        <v>1</v>
      </c>
    </row>
    <row r="971" spans="1:10">
      <c r="A971" s="1">
        <f t="shared" si="143"/>
        <v>14101804</v>
      </c>
      <c r="B971" s="1">
        <f t="shared" si="144"/>
        <v>14101804</v>
      </c>
      <c r="C971" s="1">
        <f t="shared" si="145"/>
        <v>141018</v>
      </c>
      <c r="D971" s="1">
        <v>4</v>
      </c>
      <c r="E971" s="1">
        <f>_xlfn.XLOOKUP(C971,[1]配置!$B$5:$B$1000,[1]配置!$N$5:$N$1000)</f>
        <v>1</v>
      </c>
      <c r="F971" s="1" t="str">
        <f>_xlfn.XLOOKUP(D971,消耗中转!$D$8:$D$33,消耗中转!$T$8:$T$33)</f>
        <v>[{"ItemId":70001,"Num":40}]</v>
      </c>
      <c r="G971" s="1" t="str" cm="1">
        <f t="array" ref="G971">IF(D971=0,"{}",_xlfn.XLOOKUP(D971,属性中转!$D$20:$D$44,_xlfn.XLOOKUP($E971,属性中转!$AG$18:$AX$18,属性中转!$AG$20:$AX$44)))</f>
        <v>{"HpRate":0.1187,"AtkRate":0.1368,"AtkSpeed":0.066,"Cri":0.0564,"DefBreak":0.0776}</v>
      </c>
      <c r="H971" s="1" t="s">
        <v>28</v>
      </c>
      <c r="I971" s="1">
        <f t="shared" si="139"/>
        <v>1</v>
      </c>
      <c r="J971" s="1">
        <f t="shared" si="138"/>
        <v>1</v>
      </c>
    </row>
    <row r="972" spans="1:10">
      <c r="A972" s="1">
        <f t="shared" si="143"/>
        <v>14101805</v>
      </c>
      <c r="B972" s="1">
        <f t="shared" si="144"/>
        <v>14101805</v>
      </c>
      <c r="C972" s="1">
        <f t="shared" si="145"/>
        <v>141018</v>
      </c>
      <c r="D972" s="1">
        <v>5</v>
      </c>
      <c r="E972" s="1">
        <f>_xlfn.XLOOKUP(C972,[1]配置!$B$5:$B$1000,[1]配置!$N$5:$N$1000)</f>
        <v>1</v>
      </c>
      <c r="F972" s="1" t="str">
        <f>_xlfn.XLOOKUP(D972,消耗中转!$D$8:$D$33,消耗中转!$T$8:$T$33)</f>
        <v>[{"ItemId":70001,"Num":50}]</v>
      </c>
      <c r="G972" s="1" t="str" cm="1">
        <f t="array" ref="G972">IF(D972=0,"{}",_xlfn.XLOOKUP(D972,属性中转!$D$20:$D$44,_xlfn.XLOOKUP($E972,属性中转!$AG$18:$AX$18,属性中转!$AG$20:$AX$44)))</f>
        <v>{"HpRate":0.1375,"AtkRate":0.1584,"AtkSpeed":0.078,"Cri":0.0667,"DefBreak":0.0917}</v>
      </c>
      <c r="H972" s="1" t="s">
        <v>28</v>
      </c>
      <c r="I972" s="1">
        <f t="shared" si="139"/>
        <v>2</v>
      </c>
      <c r="J972" s="1">
        <f t="shared" si="138"/>
        <v>2</v>
      </c>
    </row>
    <row r="973" spans="1:10">
      <c r="A973" s="1">
        <f t="shared" si="143"/>
        <v>14101806</v>
      </c>
      <c r="B973" s="1">
        <f t="shared" si="144"/>
        <v>14101806</v>
      </c>
      <c r="C973" s="1">
        <f t="shared" si="145"/>
        <v>141018</v>
      </c>
      <c r="D973" s="1">
        <v>6</v>
      </c>
      <c r="E973" s="1">
        <f>_xlfn.XLOOKUP(C973,[1]配置!$B$5:$B$1000,[1]配置!$N$5:$N$1000)</f>
        <v>1</v>
      </c>
      <c r="F973" s="1" t="str">
        <f>_xlfn.XLOOKUP(D973,消耗中转!$D$8:$D$33,消耗中转!$T$8:$T$33)</f>
        <v>[{"ItemId":70002,"Num":5}]</v>
      </c>
      <c r="G973" s="1" t="str" cm="1">
        <f t="array" ref="G973">IF(D973=0,"{}",_xlfn.XLOOKUP(D973,属性中转!$D$20:$D$44,_xlfn.XLOOKUP($E973,属性中转!$AG$18:$AX$18,属性中转!$AG$20:$AX$44)))</f>
        <v>{"HpRate":0.1562,"AtkRate":0.18,"AtkSpeed":0.09,"Cri":0.077,"DefBreak":0.1058}</v>
      </c>
      <c r="H973" s="1" t="s">
        <v>28</v>
      </c>
      <c r="I973" s="1">
        <f t="shared" si="139"/>
        <v>2</v>
      </c>
      <c r="J973" s="1">
        <f t="shared" si="138"/>
        <v>2</v>
      </c>
    </row>
    <row r="974" spans="1:10">
      <c r="A974" s="1">
        <f t="shared" si="143"/>
        <v>14101807</v>
      </c>
      <c r="B974" s="1">
        <f t="shared" si="144"/>
        <v>14101807</v>
      </c>
      <c r="C974" s="1">
        <f t="shared" si="145"/>
        <v>141018</v>
      </c>
      <c r="D974" s="1">
        <v>7</v>
      </c>
      <c r="E974" s="1">
        <f>_xlfn.XLOOKUP(C974,[1]配置!$B$5:$B$1000,[1]配置!$N$5:$N$1000)</f>
        <v>1</v>
      </c>
      <c r="F974" s="1" t="str">
        <f>_xlfn.XLOOKUP(D974,消耗中转!$D$8:$D$33,消耗中转!$T$8:$T$33)</f>
        <v>[{"ItemId":70002,"Num":10}]</v>
      </c>
      <c r="G974" s="1" t="str" cm="1">
        <f t="array" ref="G974">IF(D974=0,"{}",_xlfn.XLOOKUP(D974,属性中转!$D$20:$D$44,_xlfn.XLOOKUP($E974,属性中转!$AG$18:$AX$18,属性中转!$AG$20:$AX$44)))</f>
        <v>{"HpRate":0.175,"AtkRate":0.2016,"AtkSpeed":0.102,"Cri":0.0873,"DefBreak":0.1199}</v>
      </c>
      <c r="H974" s="1" t="s">
        <v>28</v>
      </c>
      <c r="I974" s="1">
        <f t="shared" si="139"/>
        <v>2</v>
      </c>
      <c r="J974" s="1">
        <f t="shared" si="138"/>
        <v>2</v>
      </c>
    </row>
    <row r="975" spans="1:10">
      <c r="A975" s="1">
        <f t="shared" si="143"/>
        <v>14101808</v>
      </c>
      <c r="B975" s="1">
        <f t="shared" si="144"/>
        <v>14101808</v>
      </c>
      <c r="C975" s="1">
        <f t="shared" si="145"/>
        <v>141018</v>
      </c>
      <c r="D975" s="1">
        <v>8</v>
      </c>
      <c r="E975" s="1">
        <f>_xlfn.XLOOKUP(C975,[1]配置!$B$5:$B$1000,[1]配置!$N$5:$N$1000)</f>
        <v>1</v>
      </c>
      <c r="F975" s="1" t="str">
        <f>_xlfn.XLOOKUP(D975,消耗中转!$D$8:$D$33,消耗中转!$T$8:$T$33)</f>
        <v>[{"ItemId":70002,"Num":15}]</v>
      </c>
      <c r="G975" s="1" t="str" cm="1">
        <f t="array" ref="G975">IF(D975=0,"{}",_xlfn.XLOOKUP(D975,属性中转!$D$20:$D$44,_xlfn.XLOOKUP($E975,属性中转!$AG$18:$AX$18,属性中转!$AG$20:$AX$44)))</f>
        <v>{"HpRate":0.1937,"AtkRate":0.2232,"AtkSpeed":0.114,"Cri":0.0975,"DefBreak":0.134}</v>
      </c>
      <c r="H975" s="1" t="s">
        <v>28</v>
      </c>
      <c r="I975" s="1">
        <f t="shared" si="139"/>
        <v>2</v>
      </c>
      <c r="J975" s="1">
        <f t="shared" si="138"/>
        <v>2</v>
      </c>
    </row>
    <row r="976" spans="1:10">
      <c r="A976" s="1">
        <f t="shared" si="143"/>
        <v>14101809</v>
      </c>
      <c r="B976" s="1">
        <f t="shared" si="144"/>
        <v>14101809</v>
      </c>
      <c r="C976" s="1">
        <f t="shared" si="145"/>
        <v>141018</v>
      </c>
      <c r="D976" s="1">
        <v>9</v>
      </c>
      <c r="E976" s="1">
        <f>_xlfn.XLOOKUP(C976,[1]配置!$B$5:$B$1000,[1]配置!$N$5:$N$1000)</f>
        <v>1</v>
      </c>
      <c r="F976" s="1" t="str">
        <f>_xlfn.XLOOKUP(D976,消耗中转!$D$8:$D$33,消耗中转!$T$8:$T$33)</f>
        <v>[{"ItemId":70002,"Num":20}]</v>
      </c>
      <c r="G976" s="1" t="str" cm="1">
        <f t="array" ref="G976">IF(D976=0,"{}",_xlfn.XLOOKUP(D976,属性中转!$D$20:$D$44,_xlfn.XLOOKUP($E976,属性中转!$AG$18:$AX$18,属性中转!$AG$20:$AX$44)))</f>
        <v>{"HpRate":0.2125,"AtkRate":0.2448,"AtkSpeed":0.114,"Cri":0.0975,"DefBreak":0.134}</v>
      </c>
      <c r="H976" s="1" t="s">
        <v>28</v>
      </c>
      <c r="I976" s="1">
        <f t="shared" si="139"/>
        <v>2</v>
      </c>
      <c r="J976" s="1">
        <f t="shared" si="138"/>
        <v>2</v>
      </c>
    </row>
    <row r="977" spans="1:10">
      <c r="A977" s="1">
        <f t="shared" si="143"/>
        <v>14101810</v>
      </c>
      <c r="B977" s="1">
        <f t="shared" si="144"/>
        <v>14101810</v>
      </c>
      <c r="C977" s="1">
        <f t="shared" si="145"/>
        <v>141018</v>
      </c>
      <c r="D977" s="1">
        <v>10</v>
      </c>
      <c r="E977" s="1">
        <f>_xlfn.XLOOKUP(C977,[1]配置!$B$5:$B$1000,[1]配置!$N$5:$N$1000)</f>
        <v>1</v>
      </c>
      <c r="F977" s="1" t="str">
        <f>_xlfn.XLOOKUP(D977,消耗中转!$D$8:$D$33,消耗中转!$T$8:$T$33)</f>
        <v>[{"ItemId":70002,"Num":25}]</v>
      </c>
      <c r="G977" s="1" t="str" cm="1">
        <f t="array" ref="G977">IF(D977=0,"{}",_xlfn.XLOOKUP(D977,属性中转!$D$20:$D$44,_xlfn.XLOOKUP($E977,属性中转!$AG$18:$AX$18,属性中转!$AG$20:$AX$44)))</f>
        <v>{"HpRate":0.2312,"AtkRate":0.2664,"AtkSpeed":0.114,"Cri":0.0975,"DefBreak":0.134}</v>
      </c>
      <c r="H977" s="1" t="s">
        <v>28</v>
      </c>
      <c r="I977" s="1">
        <f t="shared" si="139"/>
        <v>3</v>
      </c>
      <c r="J977" s="1">
        <f t="shared" si="138"/>
        <v>3</v>
      </c>
    </row>
    <row r="978" spans="1:10">
      <c r="A978" s="1">
        <f t="shared" si="143"/>
        <v>14101811</v>
      </c>
      <c r="B978" s="1">
        <f t="shared" si="144"/>
        <v>14101811</v>
      </c>
      <c r="C978" s="1">
        <f t="shared" si="145"/>
        <v>141018</v>
      </c>
      <c r="D978" s="1">
        <v>11</v>
      </c>
      <c r="E978" s="1">
        <f>_xlfn.XLOOKUP(C978,[1]配置!$B$5:$B$1000,[1]配置!$N$5:$N$1000)</f>
        <v>1</v>
      </c>
      <c r="F978" s="1" t="str">
        <f>_xlfn.XLOOKUP(D978,消耗中转!$D$8:$D$33,消耗中转!$T$8:$T$33)</f>
        <v>[{"ItemId":70002,"Num":30}]</v>
      </c>
      <c r="G978" s="1" t="str" cm="1">
        <f t="array" ref="G978">IF(D978=0,"{}",_xlfn.XLOOKUP(D978,属性中转!$D$20:$D$44,_xlfn.XLOOKUP($E978,属性中转!$AG$18:$AX$18,属性中转!$AG$20:$AX$44)))</f>
        <v>{"HpRate":0.25,"AtkRate":0.288,"AtkSpeed":0.114,"Cri":0.0975,"DefBreak":0.134}</v>
      </c>
      <c r="H978" s="1" t="s">
        <v>28</v>
      </c>
      <c r="I978" s="1">
        <f t="shared" si="139"/>
        <v>3</v>
      </c>
      <c r="J978" s="1">
        <f t="shared" si="138"/>
        <v>3</v>
      </c>
    </row>
    <row r="979" spans="1:10">
      <c r="A979" s="1">
        <f t="shared" si="143"/>
        <v>14101812</v>
      </c>
      <c r="B979" s="1">
        <f t="shared" si="144"/>
        <v>14101812</v>
      </c>
      <c r="C979" s="1">
        <f t="shared" si="145"/>
        <v>141018</v>
      </c>
      <c r="D979" s="1">
        <v>12</v>
      </c>
      <c r="E979" s="1">
        <f>_xlfn.XLOOKUP(C979,[1]配置!$B$5:$B$1000,[1]配置!$N$5:$N$1000)</f>
        <v>1</v>
      </c>
      <c r="F979" s="1" t="str">
        <f>_xlfn.XLOOKUP(D979,消耗中转!$D$8:$D$33,消耗中转!$T$8:$T$33)</f>
        <v>[{"ItemId":70002,"Num":35}]</v>
      </c>
      <c r="G979" s="1" t="str" cm="1">
        <f t="array" ref="G979">IF(D979=0,"{}",_xlfn.XLOOKUP(D979,属性中转!$D$20:$D$44,_xlfn.XLOOKUP($E979,属性中转!$AG$18:$AX$18,属性中转!$AG$20:$AX$44)))</f>
        <v>{"HpRate":0.2687,"AtkRate":0.3096,"AtkSpeed":0.114,"Cri":0.0975,"DefBreak":0.134}</v>
      </c>
      <c r="H979" s="1" t="s">
        <v>28</v>
      </c>
      <c r="I979" s="1">
        <f t="shared" si="139"/>
        <v>3</v>
      </c>
      <c r="J979" s="1">
        <f t="shared" si="138"/>
        <v>3</v>
      </c>
    </row>
    <row r="980" spans="1:10">
      <c r="A980" s="1">
        <f t="shared" si="143"/>
        <v>14101813</v>
      </c>
      <c r="B980" s="1">
        <f t="shared" si="144"/>
        <v>14101813</v>
      </c>
      <c r="C980" s="1">
        <f t="shared" si="145"/>
        <v>141018</v>
      </c>
      <c r="D980" s="1">
        <v>13</v>
      </c>
      <c r="E980" s="1">
        <f>_xlfn.XLOOKUP(C980,[1]配置!$B$5:$B$1000,[1]配置!$N$5:$N$1000)</f>
        <v>1</v>
      </c>
      <c r="F980" s="1" t="str">
        <f>_xlfn.XLOOKUP(D980,消耗中转!$D$8:$D$33,消耗中转!$T$8:$T$33)</f>
        <v>[{"ItemId":70002,"Num":40}]</v>
      </c>
      <c r="G980" s="1" t="str" cm="1">
        <f t="array" ref="G980">IF(D980=0,"{}",_xlfn.XLOOKUP(D980,属性中转!$D$20:$D$44,_xlfn.XLOOKUP($E980,属性中转!$AG$18:$AX$18,属性中转!$AG$20:$AX$44)))</f>
        <v>{"HpRate":0.2875,"AtkRate":0.3312,"AtkSpeed":0.114,"Cri":0.0975,"DefBreak":0.134}</v>
      </c>
      <c r="H980" s="1" t="s">
        <v>28</v>
      </c>
      <c r="I980" s="1">
        <f t="shared" si="139"/>
        <v>3</v>
      </c>
      <c r="J980" s="1">
        <f t="shared" si="138"/>
        <v>3</v>
      </c>
    </row>
    <row r="981" spans="1:10">
      <c r="A981" s="1">
        <f t="shared" si="143"/>
        <v>14101814</v>
      </c>
      <c r="B981" s="1">
        <f t="shared" si="144"/>
        <v>14101814</v>
      </c>
      <c r="C981" s="1">
        <f t="shared" si="145"/>
        <v>141018</v>
      </c>
      <c r="D981" s="1">
        <v>14</v>
      </c>
      <c r="E981" s="1">
        <f>_xlfn.XLOOKUP(C981,[1]配置!$B$5:$B$1000,[1]配置!$N$5:$N$1000)</f>
        <v>1</v>
      </c>
      <c r="F981" s="1" t="str">
        <f>_xlfn.XLOOKUP(D981,消耗中转!$D$8:$D$33,消耗中转!$T$8:$T$33)</f>
        <v>[{"ItemId":70002,"Num":45}]</v>
      </c>
      <c r="G981" s="1" t="str" cm="1">
        <f t="array" ref="G981">IF(D981=0,"{}",_xlfn.XLOOKUP(D981,属性中转!$D$20:$D$44,_xlfn.XLOOKUP($E981,属性中转!$AG$18:$AX$18,属性中转!$AG$20:$AX$44)))</f>
        <v>{"HpRate":0.3062,"AtkRate":0.3528,"AtkSpeed":0.114,"Cri":0.0975,"DefBreak":0.134}</v>
      </c>
      <c r="H981" s="1" t="s">
        <v>28</v>
      </c>
      <c r="I981" s="1">
        <f t="shared" si="139"/>
        <v>3</v>
      </c>
      <c r="J981" s="1">
        <f t="shared" si="138"/>
        <v>3</v>
      </c>
    </row>
    <row r="982" spans="1:10">
      <c r="A982" s="1">
        <f t="shared" si="143"/>
        <v>14101815</v>
      </c>
      <c r="B982" s="1">
        <f t="shared" si="144"/>
        <v>14101815</v>
      </c>
      <c r="C982" s="1">
        <f t="shared" si="145"/>
        <v>141018</v>
      </c>
      <c r="D982" s="1">
        <v>15</v>
      </c>
      <c r="E982" s="1">
        <f>_xlfn.XLOOKUP(C982,[1]配置!$B$5:$B$1000,[1]配置!$N$5:$N$1000)</f>
        <v>1</v>
      </c>
      <c r="F982" s="1" t="str">
        <f>_xlfn.XLOOKUP(D982,消耗中转!$D$8:$D$33,消耗中转!$T$8:$T$33)</f>
        <v>[{"ItemId":70002,"Num":50}]</v>
      </c>
      <c r="G982" s="1" t="str" cm="1">
        <f t="array" ref="G982">IF(D982=0,"{}",_xlfn.XLOOKUP(D982,属性中转!$D$20:$D$44,_xlfn.XLOOKUP($E982,属性中转!$AG$18:$AX$18,属性中转!$AG$20:$AX$44)))</f>
        <v>{"HpRate":0.325,"AtkRate":0.3744,"AtkSpeed":0.114,"Cri":0.0975,"DefBreak":0.134}</v>
      </c>
      <c r="H982" s="1" t="s">
        <v>28</v>
      </c>
      <c r="I982" s="1">
        <f t="shared" si="139"/>
        <v>4</v>
      </c>
      <c r="J982" s="1">
        <f t="shared" si="138"/>
        <v>4</v>
      </c>
    </row>
    <row r="983" spans="1:10">
      <c r="A983" s="1">
        <f t="shared" si="143"/>
        <v>14101816</v>
      </c>
      <c r="B983" s="1">
        <f t="shared" si="144"/>
        <v>14101816</v>
      </c>
      <c r="C983" s="1">
        <f t="shared" si="145"/>
        <v>141018</v>
      </c>
      <c r="D983" s="1">
        <v>16</v>
      </c>
      <c r="E983" s="1">
        <f>_xlfn.XLOOKUP(C983,[1]配置!$B$5:$B$1000,[1]配置!$N$5:$N$1000)</f>
        <v>1</v>
      </c>
      <c r="F983" s="1" t="str">
        <f>_xlfn.XLOOKUP(D983,消耗中转!$D$8:$D$33,消耗中转!$T$8:$T$33)</f>
        <v>[{"ItemId":70003,"Num":25}]</v>
      </c>
      <c r="G983" s="1" t="str" cm="1">
        <f t="array" ref="G983">IF(D983=0,"{}",_xlfn.XLOOKUP(D983,属性中转!$D$20:$D$44,_xlfn.XLOOKUP($E983,属性中转!$AG$18:$AX$18,属性中转!$AG$20:$AX$44)))</f>
        <v>{"HpRate":0.3437,"AtkRate":0.396,"AtkSpeed":0.126,"Cri":0.1078,"DefBreak":0.1481}</v>
      </c>
      <c r="H983" s="1" t="s">
        <v>28</v>
      </c>
      <c r="I983" s="1">
        <f t="shared" si="139"/>
        <v>4</v>
      </c>
      <c r="J983" s="1">
        <f t="shared" si="138"/>
        <v>4</v>
      </c>
    </row>
    <row r="984" spans="1:10">
      <c r="A984" s="1">
        <f t="shared" si="143"/>
        <v>14101817</v>
      </c>
      <c r="B984" s="1">
        <f t="shared" si="144"/>
        <v>14101817</v>
      </c>
      <c r="C984" s="1">
        <f t="shared" si="145"/>
        <v>141018</v>
      </c>
      <c r="D984" s="1">
        <v>17</v>
      </c>
      <c r="E984" s="1">
        <f>_xlfn.XLOOKUP(C984,[1]配置!$B$5:$B$1000,[1]配置!$N$5:$N$1000)</f>
        <v>1</v>
      </c>
      <c r="F984" s="1" t="str">
        <f>_xlfn.XLOOKUP(D984,消耗中转!$D$8:$D$33,消耗中转!$T$8:$T$33)</f>
        <v>[{"ItemId":70003,"Num":25}]</v>
      </c>
      <c r="G984" s="1" t="str" cm="1">
        <f t="array" ref="G984">IF(D984=0,"{}",_xlfn.XLOOKUP(D984,属性中转!$D$20:$D$44,_xlfn.XLOOKUP($E984,属性中转!$AG$18:$AX$18,属性中转!$AG$20:$AX$44)))</f>
        <v>{"HpRate":0.3625,"AtkRate":0.4176,"AtkSpeed":0.138,"Cri":0.1181,"DefBreak":0.1622}</v>
      </c>
      <c r="H984" s="1" t="s">
        <v>28</v>
      </c>
      <c r="I984" s="1">
        <f t="shared" si="139"/>
        <v>4</v>
      </c>
      <c r="J984" s="1">
        <f t="shared" si="138"/>
        <v>4</v>
      </c>
    </row>
    <row r="985" spans="1:10">
      <c r="A985" s="1">
        <f t="shared" si="143"/>
        <v>14101818</v>
      </c>
      <c r="B985" s="1">
        <f t="shared" si="144"/>
        <v>14101818</v>
      </c>
      <c r="C985" s="1">
        <f t="shared" si="145"/>
        <v>141018</v>
      </c>
      <c r="D985" s="1">
        <v>18</v>
      </c>
      <c r="E985" s="1">
        <f>_xlfn.XLOOKUP(C985,[1]配置!$B$5:$B$1000,[1]配置!$N$5:$N$1000)</f>
        <v>1</v>
      </c>
      <c r="F985" s="1" t="str">
        <f>_xlfn.XLOOKUP(D985,消耗中转!$D$8:$D$33,消耗中转!$T$8:$T$33)</f>
        <v>[{"ItemId":70003,"Num":25}]</v>
      </c>
      <c r="G985" s="1" t="str" cm="1">
        <f t="array" ref="G985">IF(D985=0,"{}",_xlfn.XLOOKUP(D985,属性中转!$D$20:$D$44,_xlfn.XLOOKUP($E985,属性中转!$AG$18:$AX$18,属性中转!$AG$20:$AX$44)))</f>
        <v>{"HpRate":0.3812,"AtkRate":0.4392,"AtkSpeed":0.15,"Cri":0.1284,"DefBreak":0.1764}</v>
      </c>
      <c r="H985" s="1" t="s">
        <v>28</v>
      </c>
      <c r="I985" s="1">
        <f t="shared" si="139"/>
        <v>4</v>
      </c>
      <c r="J985" s="1">
        <f t="shared" si="138"/>
        <v>4</v>
      </c>
    </row>
    <row r="986" spans="1:10">
      <c r="A986" s="1">
        <f t="shared" si="143"/>
        <v>14101819</v>
      </c>
      <c r="B986" s="1">
        <f t="shared" si="144"/>
        <v>14101819</v>
      </c>
      <c r="C986" s="1">
        <f t="shared" si="145"/>
        <v>141018</v>
      </c>
      <c r="D986" s="1">
        <v>19</v>
      </c>
      <c r="E986" s="1">
        <f>_xlfn.XLOOKUP(C986,[1]配置!$B$5:$B$1000,[1]配置!$N$5:$N$1000)</f>
        <v>1</v>
      </c>
      <c r="F986" s="1" t="str">
        <f>_xlfn.XLOOKUP(D986,消耗中转!$D$8:$D$33,消耗中转!$T$8:$T$33)</f>
        <v>[{"ItemId":70003,"Num":25}]</v>
      </c>
      <c r="G986" s="1" t="str" cm="1">
        <f t="array" ref="G986">IF(D986=0,"{}",_xlfn.XLOOKUP(D986,属性中转!$D$20:$D$44,_xlfn.XLOOKUP($E986,属性中转!$AG$18:$AX$18,属性中转!$AG$20:$AX$44)))</f>
        <v>{"HpRate":0.4,"AtkRate":0.4608,"AtkSpeed":0.162,"Cri":0.1386,"DefBreak":0.1905}</v>
      </c>
      <c r="H986" s="1" t="s">
        <v>28</v>
      </c>
      <c r="I986" s="1">
        <f t="shared" si="139"/>
        <v>4</v>
      </c>
      <c r="J986" s="1">
        <f t="shared" si="138"/>
        <v>4</v>
      </c>
    </row>
    <row r="987" spans="1:10">
      <c r="A987" s="1">
        <f t="shared" si="143"/>
        <v>14101820</v>
      </c>
      <c r="B987" s="1">
        <f t="shared" si="144"/>
        <v>14101820</v>
      </c>
      <c r="C987" s="1">
        <f t="shared" si="145"/>
        <v>141018</v>
      </c>
      <c r="D987" s="1">
        <v>20</v>
      </c>
      <c r="E987" s="1">
        <f>_xlfn.XLOOKUP(C987,[1]配置!$B$5:$B$1000,[1]配置!$N$5:$N$1000)</f>
        <v>1</v>
      </c>
      <c r="F987" s="1" t="str">
        <f>_xlfn.XLOOKUP(D987,消耗中转!$D$8:$D$33,消耗中转!$T$8:$T$33)</f>
        <v>[{"ItemId":70003,"Num":25}]</v>
      </c>
      <c r="G987" s="1" t="str" cm="1">
        <f t="array" ref="G987">IF(D987=0,"{}",_xlfn.XLOOKUP(D987,属性中转!$D$20:$D$44,_xlfn.XLOOKUP($E987,属性中转!$AG$18:$AX$18,属性中转!$AG$20:$AX$44)))</f>
        <v>{"HpRate":0.4187,"AtkRate":0.4824,"AtkSpeed":0.174,"Cri":0.1489,"DefBreak":0.2046}</v>
      </c>
      <c r="H987" s="1" t="s">
        <v>28</v>
      </c>
      <c r="I987" s="1">
        <f t="shared" si="139"/>
        <v>4</v>
      </c>
      <c r="J987" s="1">
        <f t="shared" si="138"/>
        <v>4</v>
      </c>
    </row>
    <row r="988" spans="1:10">
      <c r="A988" s="1">
        <f t="shared" si="143"/>
        <v>14101821</v>
      </c>
      <c r="B988" s="1">
        <f t="shared" si="144"/>
        <v>14101821</v>
      </c>
      <c r="C988" s="1">
        <f t="shared" si="145"/>
        <v>141018</v>
      </c>
      <c r="D988" s="1">
        <v>21</v>
      </c>
      <c r="E988" s="1">
        <f>_xlfn.XLOOKUP(C988,[1]配置!$B$5:$B$1000,[1]配置!$N$5:$N$1000)</f>
        <v>1</v>
      </c>
      <c r="F988" s="1" t="str">
        <f>_xlfn.XLOOKUP(D988,消耗中转!$D$8:$D$33,消耗中转!$T$8:$T$33)</f>
        <v>[{"ItemId":70003,"Num":50}]</v>
      </c>
      <c r="G988" s="1" t="str" cm="1">
        <f t="array" ref="G988">IF(D988=0,"{}",_xlfn.XLOOKUP(D988,属性中转!$D$20:$D$44,_xlfn.XLOOKUP($E988,属性中转!$AG$18:$AX$18,属性中转!$AG$20:$AX$44)))</f>
        <v>{"HpRate":0.4375,"AtkRate":0.504,"AtkSpeed":0.186,"Cri":0.1592,"DefBreak":0.2187}</v>
      </c>
      <c r="H988" s="1" t="s">
        <v>28</v>
      </c>
      <c r="I988" s="1">
        <f t="shared" si="139"/>
        <v>4</v>
      </c>
      <c r="J988" s="1">
        <f t="shared" si="138"/>
        <v>4</v>
      </c>
    </row>
    <row r="989" spans="1:10">
      <c r="A989" s="1">
        <f t="shared" si="143"/>
        <v>14101822</v>
      </c>
      <c r="B989" s="1">
        <f t="shared" si="144"/>
        <v>14101822</v>
      </c>
      <c r="C989" s="1">
        <f t="shared" si="145"/>
        <v>141018</v>
      </c>
      <c r="D989" s="1">
        <v>22</v>
      </c>
      <c r="E989" s="1">
        <f>_xlfn.XLOOKUP(C989,[1]配置!$B$5:$B$1000,[1]配置!$N$5:$N$1000)</f>
        <v>1</v>
      </c>
      <c r="F989" s="1" t="str">
        <f>_xlfn.XLOOKUP(D989,消耗中转!$D$8:$D$33,消耗中转!$T$8:$T$33)</f>
        <v>[{"ItemId":70003,"Num":75}]</v>
      </c>
      <c r="G989" s="1" t="str" cm="1">
        <f t="array" ref="G989">IF(D989=0,"{}",_xlfn.XLOOKUP(D989,属性中转!$D$20:$D$44,_xlfn.XLOOKUP($E989,属性中转!$AG$18:$AX$18,属性中转!$AG$20:$AX$44)))</f>
        <v>{"HpRate":0.4562,"AtkRate":0.5256,"AtkSpeed":0.198,"Cri":0.1694,"DefBreak":0.2328}</v>
      </c>
      <c r="H989" s="1" t="s">
        <v>28</v>
      </c>
      <c r="I989" s="1">
        <f t="shared" si="139"/>
        <v>4</v>
      </c>
      <c r="J989" s="1">
        <f t="shared" si="138"/>
        <v>4</v>
      </c>
    </row>
    <row r="990" spans="1:10">
      <c r="A990" s="1">
        <f t="shared" si="143"/>
        <v>14101823</v>
      </c>
      <c r="B990" s="1">
        <f t="shared" si="144"/>
        <v>14101823</v>
      </c>
      <c r="C990" s="1">
        <f t="shared" si="145"/>
        <v>141018</v>
      </c>
      <c r="D990" s="1">
        <v>23</v>
      </c>
      <c r="E990" s="1">
        <f>_xlfn.XLOOKUP(C990,[1]配置!$B$5:$B$1000,[1]配置!$N$5:$N$1000)</f>
        <v>1</v>
      </c>
      <c r="F990" s="1" t="str">
        <f>_xlfn.XLOOKUP(D990,消耗中转!$D$8:$D$33,消耗中转!$T$8:$T$33)</f>
        <v>[{"ItemId":70003,"Num":100}]</v>
      </c>
      <c r="G990" s="1" t="str" cm="1">
        <f t="array" ref="G990">IF(D990=0,"{}",_xlfn.XLOOKUP(D990,属性中转!$D$20:$D$44,_xlfn.XLOOKUP($E990,属性中转!$AG$18:$AX$18,属性中转!$AG$20:$AX$44)))</f>
        <v>{"HpRate":0.475,"AtkRate":0.5472,"AtkSpeed":0.21,"Cri":0.1797,"DefBreak":0.2469}</v>
      </c>
      <c r="H990" s="1" t="s">
        <v>28</v>
      </c>
      <c r="I990" s="1">
        <f t="shared" si="139"/>
        <v>4</v>
      </c>
      <c r="J990" s="1">
        <f t="shared" si="138"/>
        <v>4</v>
      </c>
    </row>
    <row r="991" spans="1:10">
      <c r="A991" s="1">
        <f t="shared" si="143"/>
        <v>14101824</v>
      </c>
      <c r="B991" s="1">
        <f t="shared" si="144"/>
        <v>14101824</v>
      </c>
      <c r="C991" s="1">
        <f t="shared" si="145"/>
        <v>141018</v>
      </c>
      <c r="D991" s="1">
        <v>24</v>
      </c>
      <c r="E991" s="1">
        <f>_xlfn.XLOOKUP(C991,[1]配置!$B$5:$B$1000,[1]配置!$N$5:$N$1000)</f>
        <v>1</v>
      </c>
      <c r="F991" s="1" t="str">
        <f>_xlfn.XLOOKUP(D991,消耗中转!$D$8:$D$33,消耗中转!$T$8:$T$33)</f>
        <v>[{"ItemId":70003,"Num":125}]</v>
      </c>
      <c r="G991" s="1" t="str" cm="1">
        <f t="array" ref="G991">IF(D991=0,"{}",_xlfn.XLOOKUP(D991,属性中转!$D$20:$D$44,_xlfn.XLOOKUP($E991,属性中转!$AG$18:$AX$18,属性中转!$AG$20:$AX$44)))</f>
        <v>{"HpRate":0.4937,"AtkRate":0.5688,"AtkSpeed":0.222,"Cri":0.19,"DefBreak":0.261}</v>
      </c>
      <c r="H991" s="1" t="s">
        <v>28</v>
      </c>
      <c r="I991" s="1">
        <f t="shared" si="139"/>
        <v>4</v>
      </c>
      <c r="J991" s="1">
        <f t="shared" ref="J991:J1054" si="146">J965</f>
        <v>4</v>
      </c>
    </row>
    <row r="992" spans="1:10">
      <c r="A992" s="1">
        <f t="shared" si="143"/>
        <v>14101825</v>
      </c>
      <c r="B992" s="1">
        <f t="shared" si="144"/>
        <v>14101825</v>
      </c>
      <c r="C992" s="1">
        <f t="shared" si="145"/>
        <v>141018</v>
      </c>
      <c r="D992" s="1">
        <v>25</v>
      </c>
      <c r="E992" s="1">
        <f>_xlfn.XLOOKUP(C992,[1]配置!$B$5:$B$1000,[1]配置!$N$5:$N$1000)</f>
        <v>1</v>
      </c>
      <c r="F992" s="1" t="str">
        <f>_xlfn.XLOOKUP(D992,消耗中转!$D$8:$D$33,消耗中转!$T$8:$T$33)</f>
        <v>[{"ItemId":70003,"Num":150}]</v>
      </c>
      <c r="G992" s="1" t="str" cm="1">
        <f t="array" ref="G992">IF(D992=0,"{}",_xlfn.XLOOKUP(D992,属性中转!$D$20:$D$44,_xlfn.XLOOKUP($E992,属性中转!$AG$18:$AX$18,属性中转!$AG$20:$AX$44)))</f>
        <v>{"HpRate":0.5125,"AtkRate":0.5904,"AtkSpeed":0.234,"Cri":0.2003,"DefBreak":0.2751}</v>
      </c>
      <c r="H992" s="1" t="s">
        <v>28</v>
      </c>
      <c r="I992" s="1">
        <f t="shared" ref="I992:I1055" si="147">I966</f>
        <v>4</v>
      </c>
      <c r="J992" s="1">
        <f t="shared" si="146"/>
        <v>4</v>
      </c>
    </row>
    <row r="993" spans="1:10">
      <c r="A993" s="1">
        <f t="shared" si="143"/>
        <v>14101900</v>
      </c>
      <c r="B993" s="1">
        <f t="shared" si="144"/>
        <v>14101900</v>
      </c>
      <c r="C993" s="1">
        <f>C967+1</f>
        <v>141019</v>
      </c>
      <c r="D993" s="1">
        <v>0</v>
      </c>
      <c r="E993" s="1">
        <f>_xlfn.XLOOKUP(C993,[1]配置!$B$5:$B$1000,[1]配置!$N$5:$N$1000)</f>
        <v>2</v>
      </c>
      <c r="F993" s="1" t="str">
        <f>_xlfn.XLOOKUP(D993,消耗中转!$D$8:$D$33,消耗中转!$T$8:$T$33)</f>
        <v>[]</v>
      </c>
      <c r="G993" s="1" t="str" cm="1">
        <f t="array" ref="G993">IF(D993=0,"{}",_xlfn.XLOOKUP(D993,属性中转!$D$20:$D$44,_xlfn.XLOOKUP($E993,属性中转!$AG$18:$AX$18,属性中转!$AG$20:$AX$44)))</f>
        <v>{}</v>
      </c>
      <c r="H993" s="1" t="s">
        <v>28</v>
      </c>
      <c r="I993" s="1">
        <f t="shared" si="147"/>
        <v>0</v>
      </c>
      <c r="J993" s="1">
        <f t="shared" si="146"/>
        <v>0</v>
      </c>
    </row>
    <row r="994" spans="1:10">
      <c r="A994" s="1">
        <f t="shared" ref="A994:A1019" si="148">B994</f>
        <v>14101901</v>
      </c>
      <c r="B994" s="1">
        <f t="shared" ref="B994:B1019" si="149">C994*100+D994</f>
        <v>14101901</v>
      </c>
      <c r="C994" s="1">
        <f>C993</f>
        <v>141019</v>
      </c>
      <c r="D994" s="1">
        <v>1</v>
      </c>
      <c r="E994" s="1">
        <f>_xlfn.XLOOKUP(C994,[1]配置!$B$5:$B$1000,[1]配置!$N$5:$N$1000)</f>
        <v>2</v>
      </c>
      <c r="F994" s="1" t="str">
        <f>_xlfn.XLOOKUP(D994,消耗中转!$D$8:$D$33,消耗中转!$T$8:$T$33)</f>
        <v>[{"ItemId":70001,"Num":10}]</v>
      </c>
      <c r="G994" s="1" t="str" cm="1">
        <f t="array" ref="G994">IF(D994=0,"{}",_xlfn.XLOOKUP(D994,属性中转!$D$20:$D$44,_xlfn.XLOOKUP($E994,属性中转!$AG$18:$AX$18,属性中转!$AG$20:$AX$44)))</f>
        <v>{"HpRate":0.11,"AtkRate":0.0585,"PhysDefRate":0.045,"MagicDefRate":0.04,"OnHealInc":0.051}</v>
      </c>
      <c r="H994" s="1" t="s">
        <v>28</v>
      </c>
      <c r="I994" s="1">
        <f t="shared" si="147"/>
        <v>1</v>
      </c>
      <c r="J994" s="1">
        <f t="shared" si="146"/>
        <v>1</v>
      </c>
    </row>
    <row r="995" spans="1:10">
      <c r="A995" s="1">
        <f t="shared" si="148"/>
        <v>14101902</v>
      </c>
      <c r="B995" s="1">
        <f t="shared" si="149"/>
        <v>14101902</v>
      </c>
      <c r="C995" s="1">
        <f t="shared" ref="C995:C1018" si="150">C994</f>
        <v>141019</v>
      </c>
      <c r="D995" s="1">
        <v>2</v>
      </c>
      <c r="E995" s="1">
        <f>_xlfn.XLOOKUP(C995,[1]配置!$B$5:$B$1000,[1]配置!$N$5:$N$1000)</f>
        <v>2</v>
      </c>
      <c r="F995" s="1" t="str">
        <f>_xlfn.XLOOKUP(D995,消耗中转!$D$8:$D$33,消耗中转!$T$8:$T$33)</f>
        <v>[{"ItemId":70001,"Num":20}]</v>
      </c>
      <c r="G995" s="1" t="str" cm="1">
        <f t="array" ref="G995">IF(D995=0,"{}",_xlfn.XLOOKUP(D995,属性中转!$D$20:$D$44,_xlfn.XLOOKUP($E995,属性中转!$AG$18:$AX$18,属性中转!$AG$20:$AX$44)))</f>
        <v>{"HpRate":0.143,"AtkRate":0.076,"PhysDefRate":0.0585,"MagicDefRate":0.052,"OnHealInc":0.0714}</v>
      </c>
      <c r="H995" s="1" t="s">
        <v>28</v>
      </c>
      <c r="I995" s="1">
        <f t="shared" si="147"/>
        <v>1</v>
      </c>
      <c r="J995" s="1">
        <f t="shared" si="146"/>
        <v>1</v>
      </c>
    </row>
    <row r="996" spans="1:10">
      <c r="A996" s="1">
        <f t="shared" si="148"/>
        <v>14101903</v>
      </c>
      <c r="B996" s="1">
        <f t="shared" si="149"/>
        <v>14101903</v>
      </c>
      <c r="C996" s="1">
        <f t="shared" si="150"/>
        <v>141019</v>
      </c>
      <c r="D996" s="1">
        <v>3</v>
      </c>
      <c r="E996" s="1">
        <f>_xlfn.XLOOKUP(C996,[1]配置!$B$5:$B$1000,[1]配置!$N$5:$N$1000)</f>
        <v>2</v>
      </c>
      <c r="F996" s="1" t="str">
        <f>_xlfn.XLOOKUP(D996,消耗中转!$D$8:$D$33,消耗中转!$T$8:$T$33)</f>
        <v>[{"ItemId":70001,"Num":30}]</v>
      </c>
      <c r="G996" s="1" t="str" cm="1">
        <f t="array" ref="G996">IF(D996=0,"{}",_xlfn.XLOOKUP(D996,属性中转!$D$20:$D$44,_xlfn.XLOOKUP($E996,属性中转!$AG$18:$AX$18,属性中转!$AG$20:$AX$44)))</f>
        <v>{"HpRate":0.176,"AtkRate":0.0936,"PhysDefRate":0.072,"MagicDefRate":0.064,"OnHealInc":0.0918}</v>
      </c>
      <c r="H996" s="1" t="s">
        <v>28</v>
      </c>
      <c r="I996" s="1">
        <f t="shared" si="147"/>
        <v>1</v>
      </c>
      <c r="J996" s="1">
        <f t="shared" si="146"/>
        <v>1</v>
      </c>
    </row>
    <row r="997" spans="1:10">
      <c r="A997" s="1">
        <f t="shared" si="148"/>
        <v>14101904</v>
      </c>
      <c r="B997" s="1">
        <f t="shared" si="149"/>
        <v>14101904</v>
      </c>
      <c r="C997" s="1">
        <f t="shared" si="150"/>
        <v>141019</v>
      </c>
      <c r="D997" s="1">
        <v>4</v>
      </c>
      <c r="E997" s="1">
        <f>_xlfn.XLOOKUP(C997,[1]配置!$B$5:$B$1000,[1]配置!$N$5:$N$1000)</f>
        <v>2</v>
      </c>
      <c r="F997" s="1" t="str">
        <f>_xlfn.XLOOKUP(D997,消耗中转!$D$8:$D$33,消耗中转!$T$8:$T$33)</f>
        <v>[{"ItemId":70001,"Num":40}]</v>
      </c>
      <c r="G997" s="1" t="str" cm="1">
        <f t="array" ref="G997">IF(D997=0,"{}",_xlfn.XLOOKUP(D997,属性中转!$D$20:$D$44,_xlfn.XLOOKUP($E997,属性中转!$AG$18:$AX$18,属性中转!$AG$20:$AX$44)))</f>
        <v>{"HpRate":0.209,"AtkRate":0.1111,"PhysDefRate":0.0855,"MagicDefRate":0.076,"OnHealInc":0.1122}</v>
      </c>
      <c r="H997" s="1" t="s">
        <v>28</v>
      </c>
      <c r="I997" s="1">
        <f t="shared" si="147"/>
        <v>1</v>
      </c>
      <c r="J997" s="1">
        <f t="shared" si="146"/>
        <v>1</v>
      </c>
    </row>
    <row r="998" spans="1:10">
      <c r="A998" s="1">
        <f t="shared" si="148"/>
        <v>14101905</v>
      </c>
      <c r="B998" s="1">
        <f t="shared" si="149"/>
        <v>14101905</v>
      </c>
      <c r="C998" s="1">
        <f t="shared" si="150"/>
        <v>141019</v>
      </c>
      <c r="D998" s="1">
        <v>5</v>
      </c>
      <c r="E998" s="1">
        <f>_xlfn.XLOOKUP(C998,[1]配置!$B$5:$B$1000,[1]配置!$N$5:$N$1000)</f>
        <v>2</v>
      </c>
      <c r="F998" s="1" t="str">
        <f>_xlfn.XLOOKUP(D998,消耗中转!$D$8:$D$33,消耗中转!$T$8:$T$33)</f>
        <v>[{"ItemId":70001,"Num":50}]</v>
      </c>
      <c r="G998" s="1" t="str" cm="1">
        <f t="array" ref="G998">IF(D998=0,"{}",_xlfn.XLOOKUP(D998,属性中转!$D$20:$D$44,_xlfn.XLOOKUP($E998,属性中转!$AG$18:$AX$18,属性中转!$AG$20:$AX$44)))</f>
        <v>{"HpRate":0.242,"AtkRate":0.1287,"PhysDefRate":0.099,"MagicDefRate":0.088,"OnHealInc":0.1326}</v>
      </c>
      <c r="H998" s="1" t="s">
        <v>28</v>
      </c>
      <c r="I998" s="1">
        <f t="shared" si="147"/>
        <v>2</v>
      </c>
      <c r="J998" s="1">
        <f t="shared" si="146"/>
        <v>2</v>
      </c>
    </row>
    <row r="999" spans="1:10">
      <c r="A999" s="1">
        <f t="shared" si="148"/>
        <v>14101906</v>
      </c>
      <c r="B999" s="1">
        <f t="shared" si="149"/>
        <v>14101906</v>
      </c>
      <c r="C999" s="1">
        <f t="shared" si="150"/>
        <v>141019</v>
      </c>
      <c r="D999" s="1">
        <v>6</v>
      </c>
      <c r="E999" s="1">
        <f>_xlfn.XLOOKUP(C999,[1]配置!$B$5:$B$1000,[1]配置!$N$5:$N$1000)</f>
        <v>2</v>
      </c>
      <c r="F999" s="1" t="str">
        <f>_xlfn.XLOOKUP(D999,消耗中转!$D$8:$D$33,消耗中转!$T$8:$T$33)</f>
        <v>[{"ItemId":70002,"Num":5}]</v>
      </c>
      <c r="G999" s="1" t="str" cm="1">
        <f t="array" ref="G999">IF(D999=0,"{}",_xlfn.XLOOKUP(D999,属性中转!$D$20:$D$44,_xlfn.XLOOKUP($E999,属性中转!$AG$18:$AX$18,属性中转!$AG$20:$AX$44)))</f>
        <v>{"HpRate":0.275,"AtkRate":0.1462,"PhysDefRate":0.1125,"MagicDefRate":0.1,"OnHealInc":0.153}</v>
      </c>
      <c r="H999" s="1" t="s">
        <v>28</v>
      </c>
      <c r="I999" s="1">
        <f t="shared" si="147"/>
        <v>2</v>
      </c>
      <c r="J999" s="1">
        <f t="shared" si="146"/>
        <v>2</v>
      </c>
    </row>
    <row r="1000" spans="1:10">
      <c r="A1000" s="1">
        <f t="shared" si="148"/>
        <v>14101907</v>
      </c>
      <c r="B1000" s="1">
        <f t="shared" si="149"/>
        <v>14101907</v>
      </c>
      <c r="C1000" s="1">
        <f t="shared" si="150"/>
        <v>141019</v>
      </c>
      <c r="D1000" s="1">
        <v>7</v>
      </c>
      <c r="E1000" s="1">
        <f>_xlfn.XLOOKUP(C1000,[1]配置!$B$5:$B$1000,[1]配置!$N$5:$N$1000)</f>
        <v>2</v>
      </c>
      <c r="F1000" s="1" t="str">
        <f>_xlfn.XLOOKUP(D1000,消耗中转!$D$8:$D$33,消耗中转!$T$8:$T$33)</f>
        <v>[{"ItemId":70002,"Num":10}]</v>
      </c>
      <c r="G1000" s="1" t="str" cm="1">
        <f t="array" ref="G1000">IF(D1000=0,"{}",_xlfn.XLOOKUP(D1000,属性中转!$D$20:$D$44,_xlfn.XLOOKUP($E1000,属性中转!$AG$18:$AX$18,属性中转!$AG$20:$AX$44)))</f>
        <v>{"HpRate":0.308,"AtkRate":0.1638,"PhysDefRate":0.126,"MagicDefRate":0.112,"OnHealInc":0.1734}</v>
      </c>
      <c r="H1000" s="1" t="s">
        <v>28</v>
      </c>
      <c r="I1000" s="1">
        <f t="shared" si="147"/>
        <v>2</v>
      </c>
      <c r="J1000" s="1">
        <f t="shared" si="146"/>
        <v>2</v>
      </c>
    </row>
    <row r="1001" spans="1:10">
      <c r="A1001" s="1">
        <f t="shared" si="148"/>
        <v>14101908</v>
      </c>
      <c r="B1001" s="1">
        <f t="shared" si="149"/>
        <v>14101908</v>
      </c>
      <c r="C1001" s="1">
        <f t="shared" si="150"/>
        <v>141019</v>
      </c>
      <c r="D1001" s="1">
        <v>8</v>
      </c>
      <c r="E1001" s="1">
        <f>_xlfn.XLOOKUP(C1001,[1]配置!$B$5:$B$1000,[1]配置!$N$5:$N$1000)</f>
        <v>2</v>
      </c>
      <c r="F1001" s="1" t="str">
        <f>_xlfn.XLOOKUP(D1001,消耗中转!$D$8:$D$33,消耗中转!$T$8:$T$33)</f>
        <v>[{"ItemId":70002,"Num":15}]</v>
      </c>
      <c r="G1001" s="1" t="str" cm="1">
        <f t="array" ref="G1001">IF(D1001=0,"{}",_xlfn.XLOOKUP(D1001,属性中转!$D$20:$D$44,_xlfn.XLOOKUP($E1001,属性中转!$AG$18:$AX$18,属性中转!$AG$20:$AX$44)))</f>
        <v>{"HpRate":0.341,"AtkRate":0.1813,"PhysDefRate":0.1395,"MagicDefRate":0.124,"OnHealInc":0.1938}</v>
      </c>
      <c r="H1001" s="1" t="s">
        <v>28</v>
      </c>
      <c r="I1001" s="1">
        <f t="shared" si="147"/>
        <v>2</v>
      </c>
      <c r="J1001" s="1">
        <f t="shared" si="146"/>
        <v>2</v>
      </c>
    </row>
    <row r="1002" spans="1:10">
      <c r="A1002" s="1">
        <f t="shared" si="148"/>
        <v>14101909</v>
      </c>
      <c r="B1002" s="1">
        <f t="shared" si="149"/>
        <v>14101909</v>
      </c>
      <c r="C1002" s="1">
        <f t="shared" si="150"/>
        <v>141019</v>
      </c>
      <c r="D1002" s="1">
        <v>9</v>
      </c>
      <c r="E1002" s="1">
        <f>_xlfn.XLOOKUP(C1002,[1]配置!$B$5:$B$1000,[1]配置!$N$5:$N$1000)</f>
        <v>2</v>
      </c>
      <c r="F1002" s="1" t="str">
        <f>_xlfn.XLOOKUP(D1002,消耗中转!$D$8:$D$33,消耗中转!$T$8:$T$33)</f>
        <v>[{"ItemId":70002,"Num":20}]</v>
      </c>
      <c r="G1002" s="1" t="str" cm="1">
        <f t="array" ref="G1002">IF(D1002=0,"{}",_xlfn.XLOOKUP(D1002,属性中转!$D$20:$D$44,_xlfn.XLOOKUP($E1002,属性中转!$AG$18:$AX$18,属性中转!$AG$20:$AX$44)))</f>
        <v>{"HpRate":0.374,"AtkRate":0.1989,"PhysDefRate":0.153,"MagicDefRate":0.136,"OnHealInc":0.1938}</v>
      </c>
      <c r="H1002" s="1" t="s">
        <v>28</v>
      </c>
      <c r="I1002" s="1">
        <f t="shared" si="147"/>
        <v>2</v>
      </c>
      <c r="J1002" s="1">
        <f t="shared" si="146"/>
        <v>2</v>
      </c>
    </row>
    <row r="1003" spans="1:10">
      <c r="A1003" s="1">
        <f t="shared" si="148"/>
        <v>14101910</v>
      </c>
      <c r="B1003" s="1">
        <f t="shared" si="149"/>
        <v>14101910</v>
      </c>
      <c r="C1003" s="1">
        <f t="shared" si="150"/>
        <v>141019</v>
      </c>
      <c r="D1003" s="1">
        <v>10</v>
      </c>
      <c r="E1003" s="1">
        <f>_xlfn.XLOOKUP(C1003,[1]配置!$B$5:$B$1000,[1]配置!$N$5:$N$1000)</f>
        <v>2</v>
      </c>
      <c r="F1003" s="1" t="str">
        <f>_xlfn.XLOOKUP(D1003,消耗中转!$D$8:$D$33,消耗中转!$T$8:$T$33)</f>
        <v>[{"ItemId":70002,"Num":25}]</v>
      </c>
      <c r="G1003" s="1" t="str" cm="1">
        <f t="array" ref="G1003">IF(D1003=0,"{}",_xlfn.XLOOKUP(D1003,属性中转!$D$20:$D$44,_xlfn.XLOOKUP($E1003,属性中转!$AG$18:$AX$18,属性中转!$AG$20:$AX$44)))</f>
        <v>{"HpRate":0.407,"AtkRate":0.2164,"PhysDefRate":0.1665,"MagicDefRate":0.148,"OnHealInc":0.1938}</v>
      </c>
      <c r="H1003" s="1" t="s">
        <v>28</v>
      </c>
      <c r="I1003" s="1">
        <f t="shared" si="147"/>
        <v>3</v>
      </c>
      <c r="J1003" s="1">
        <f t="shared" si="146"/>
        <v>3</v>
      </c>
    </row>
    <row r="1004" spans="1:10">
      <c r="A1004" s="1">
        <f t="shared" si="148"/>
        <v>14101911</v>
      </c>
      <c r="B1004" s="1">
        <f t="shared" si="149"/>
        <v>14101911</v>
      </c>
      <c r="C1004" s="1">
        <f t="shared" si="150"/>
        <v>141019</v>
      </c>
      <c r="D1004" s="1">
        <v>11</v>
      </c>
      <c r="E1004" s="1">
        <f>_xlfn.XLOOKUP(C1004,[1]配置!$B$5:$B$1000,[1]配置!$N$5:$N$1000)</f>
        <v>2</v>
      </c>
      <c r="F1004" s="1" t="str">
        <f>_xlfn.XLOOKUP(D1004,消耗中转!$D$8:$D$33,消耗中转!$T$8:$T$33)</f>
        <v>[{"ItemId":70002,"Num":30}]</v>
      </c>
      <c r="G1004" s="1" t="str" cm="1">
        <f t="array" ref="G1004">IF(D1004=0,"{}",_xlfn.XLOOKUP(D1004,属性中转!$D$20:$D$44,_xlfn.XLOOKUP($E1004,属性中转!$AG$18:$AX$18,属性中转!$AG$20:$AX$44)))</f>
        <v>{"HpRate":0.44,"AtkRate":0.234,"PhysDefRate":0.18,"MagicDefRate":0.16,"OnHealInc":0.1938}</v>
      </c>
      <c r="H1004" s="1" t="s">
        <v>28</v>
      </c>
      <c r="I1004" s="1">
        <f t="shared" si="147"/>
        <v>3</v>
      </c>
      <c r="J1004" s="1">
        <f t="shared" si="146"/>
        <v>3</v>
      </c>
    </row>
    <row r="1005" spans="1:10">
      <c r="A1005" s="1">
        <f t="shared" si="148"/>
        <v>14101912</v>
      </c>
      <c r="B1005" s="1">
        <f t="shared" si="149"/>
        <v>14101912</v>
      </c>
      <c r="C1005" s="1">
        <f t="shared" si="150"/>
        <v>141019</v>
      </c>
      <c r="D1005" s="1">
        <v>12</v>
      </c>
      <c r="E1005" s="1">
        <f>_xlfn.XLOOKUP(C1005,[1]配置!$B$5:$B$1000,[1]配置!$N$5:$N$1000)</f>
        <v>2</v>
      </c>
      <c r="F1005" s="1" t="str">
        <f>_xlfn.XLOOKUP(D1005,消耗中转!$D$8:$D$33,消耗中转!$T$8:$T$33)</f>
        <v>[{"ItemId":70002,"Num":35}]</v>
      </c>
      <c r="G1005" s="1" t="str" cm="1">
        <f t="array" ref="G1005">IF(D1005=0,"{}",_xlfn.XLOOKUP(D1005,属性中转!$D$20:$D$44,_xlfn.XLOOKUP($E1005,属性中转!$AG$18:$AX$18,属性中转!$AG$20:$AX$44)))</f>
        <v>{"HpRate":0.473,"AtkRate":0.2515,"PhysDefRate":0.1935,"MagicDefRate":0.172,"OnHealInc":0.1938}</v>
      </c>
      <c r="H1005" s="1" t="s">
        <v>28</v>
      </c>
      <c r="I1005" s="1">
        <f t="shared" si="147"/>
        <v>3</v>
      </c>
      <c r="J1005" s="1">
        <f t="shared" si="146"/>
        <v>3</v>
      </c>
    </row>
    <row r="1006" spans="1:10">
      <c r="A1006" s="1">
        <f t="shared" si="148"/>
        <v>14101913</v>
      </c>
      <c r="B1006" s="1">
        <f t="shared" si="149"/>
        <v>14101913</v>
      </c>
      <c r="C1006" s="1">
        <f t="shared" si="150"/>
        <v>141019</v>
      </c>
      <c r="D1006" s="1">
        <v>13</v>
      </c>
      <c r="E1006" s="1">
        <f>_xlfn.XLOOKUP(C1006,[1]配置!$B$5:$B$1000,[1]配置!$N$5:$N$1000)</f>
        <v>2</v>
      </c>
      <c r="F1006" s="1" t="str">
        <f>_xlfn.XLOOKUP(D1006,消耗中转!$D$8:$D$33,消耗中转!$T$8:$T$33)</f>
        <v>[{"ItemId":70002,"Num":40}]</v>
      </c>
      <c r="G1006" s="1" t="str" cm="1">
        <f t="array" ref="G1006">IF(D1006=0,"{}",_xlfn.XLOOKUP(D1006,属性中转!$D$20:$D$44,_xlfn.XLOOKUP($E1006,属性中转!$AG$18:$AX$18,属性中转!$AG$20:$AX$44)))</f>
        <v>{"HpRate":0.506,"AtkRate":0.2691,"PhysDefRate":0.207,"MagicDefRate":0.184,"OnHealInc":0.1938}</v>
      </c>
      <c r="H1006" s="1" t="s">
        <v>28</v>
      </c>
      <c r="I1006" s="1">
        <f t="shared" si="147"/>
        <v>3</v>
      </c>
      <c r="J1006" s="1">
        <f t="shared" si="146"/>
        <v>3</v>
      </c>
    </row>
    <row r="1007" spans="1:10">
      <c r="A1007" s="1">
        <f t="shared" si="148"/>
        <v>14101914</v>
      </c>
      <c r="B1007" s="1">
        <f t="shared" si="149"/>
        <v>14101914</v>
      </c>
      <c r="C1007" s="1">
        <f t="shared" si="150"/>
        <v>141019</v>
      </c>
      <c r="D1007" s="1">
        <v>14</v>
      </c>
      <c r="E1007" s="1">
        <f>_xlfn.XLOOKUP(C1007,[1]配置!$B$5:$B$1000,[1]配置!$N$5:$N$1000)</f>
        <v>2</v>
      </c>
      <c r="F1007" s="1" t="str">
        <f>_xlfn.XLOOKUP(D1007,消耗中转!$D$8:$D$33,消耗中转!$T$8:$T$33)</f>
        <v>[{"ItemId":70002,"Num":45}]</v>
      </c>
      <c r="G1007" s="1" t="str" cm="1">
        <f t="array" ref="G1007">IF(D1007=0,"{}",_xlfn.XLOOKUP(D1007,属性中转!$D$20:$D$44,_xlfn.XLOOKUP($E1007,属性中转!$AG$18:$AX$18,属性中转!$AG$20:$AX$44)))</f>
        <v>{"HpRate":0.539,"AtkRate":0.2866,"PhysDefRate":0.2205,"MagicDefRate":0.196,"OnHealInc":0.1938}</v>
      </c>
      <c r="H1007" s="1" t="s">
        <v>28</v>
      </c>
      <c r="I1007" s="1">
        <f t="shared" si="147"/>
        <v>3</v>
      </c>
      <c r="J1007" s="1">
        <f t="shared" si="146"/>
        <v>3</v>
      </c>
    </row>
    <row r="1008" spans="1:10">
      <c r="A1008" s="1">
        <f t="shared" si="148"/>
        <v>14101915</v>
      </c>
      <c r="B1008" s="1">
        <f t="shared" si="149"/>
        <v>14101915</v>
      </c>
      <c r="C1008" s="1">
        <f t="shared" si="150"/>
        <v>141019</v>
      </c>
      <c r="D1008" s="1">
        <v>15</v>
      </c>
      <c r="E1008" s="1">
        <f>_xlfn.XLOOKUP(C1008,[1]配置!$B$5:$B$1000,[1]配置!$N$5:$N$1000)</f>
        <v>2</v>
      </c>
      <c r="F1008" s="1" t="str">
        <f>_xlfn.XLOOKUP(D1008,消耗中转!$D$8:$D$33,消耗中转!$T$8:$T$33)</f>
        <v>[{"ItemId":70002,"Num":50}]</v>
      </c>
      <c r="G1008" s="1" t="str" cm="1">
        <f t="array" ref="G1008">IF(D1008=0,"{}",_xlfn.XLOOKUP(D1008,属性中转!$D$20:$D$44,_xlfn.XLOOKUP($E1008,属性中转!$AG$18:$AX$18,属性中转!$AG$20:$AX$44)))</f>
        <v>{"HpRate":0.572,"AtkRate":0.3042,"PhysDefRate":0.234,"MagicDefRate":0.208,"OnHealInc":0.1938}</v>
      </c>
      <c r="H1008" s="1" t="s">
        <v>28</v>
      </c>
      <c r="I1008" s="1">
        <f t="shared" si="147"/>
        <v>4</v>
      </c>
      <c r="J1008" s="1">
        <f t="shared" si="146"/>
        <v>4</v>
      </c>
    </row>
    <row r="1009" spans="1:10">
      <c r="A1009" s="1">
        <f t="shared" si="148"/>
        <v>14101916</v>
      </c>
      <c r="B1009" s="1">
        <f t="shared" si="149"/>
        <v>14101916</v>
      </c>
      <c r="C1009" s="1">
        <f t="shared" si="150"/>
        <v>141019</v>
      </c>
      <c r="D1009" s="1">
        <v>16</v>
      </c>
      <c r="E1009" s="1">
        <f>_xlfn.XLOOKUP(C1009,[1]配置!$B$5:$B$1000,[1]配置!$N$5:$N$1000)</f>
        <v>2</v>
      </c>
      <c r="F1009" s="1" t="str">
        <f>_xlfn.XLOOKUP(D1009,消耗中转!$D$8:$D$33,消耗中转!$T$8:$T$33)</f>
        <v>[{"ItemId":70003,"Num":25}]</v>
      </c>
      <c r="G1009" s="1" t="str" cm="1">
        <f t="array" ref="G1009">IF(D1009=0,"{}",_xlfn.XLOOKUP(D1009,属性中转!$D$20:$D$44,_xlfn.XLOOKUP($E1009,属性中转!$AG$18:$AX$18,属性中转!$AG$20:$AX$44)))</f>
        <v>{"HpRate":0.605,"AtkRate":0.3217,"PhysDefRate":0.2475,"MagicDefRate":0.22,"OnHealInc":0.2142}</v>
      </c>
      <c r="H1009" s="1" t="s">
        <v>28</v>
      </c>
      <c r="I1009" s="1">
        <f t="shared" si="147"/>
        <v>4</v>
      </c>
      <c r="J1009" s="1">
        <f t="shared" si="146"/>
        <v>4</v>
      </c>
    </row>
    <row r="1010" spans="1:10">
      <c r="A1010" s="1">
        <f t="shared" si="148"/>
        <v>14101917</v>
      </c>
      <c r="B1010" s="1">
        <f t="shared" si="149"/>
        <v>14101917</v>
      </c>
      <c r="C1010" s="1">
        <f t="shared" si="150"/>
        <v>141019</v>
      </c>
      <c r="D1010" s="1">
        <v>17</v>
      </c>
      <c r="E1010" s="1">
        <f>_xlfn.XLOOKUP(C1010,[1]配置!$B$5:$B$1000,[1]配置!$N$5:$N$1000)</f>
        <v>2</v>
      </c>
      <c r="F1010" s="1" t="str">
        <f>_xlfn.XLOOKUP(D1010,消耗中转!$D$8:$D$33,消耗中转!$T$8:$T$33)</f>
        <v>[{"ItemId":70003,"Num":25}]</v>
      </c>
      <c r="G1010" s="1" t="str" cm="1">
        <f t="array" ref="G1010">IF(D1010=0,"{}",_xlfn.XLOOKUP(D1010,属性中转!$D$20:$D$44,_xlfn.XLOOKUP($E1010,属性中转!$AG$18:$AX$18,属性中转!$AG$20:$AX$44)))</f>
        <v>{"HpRate":0.638,"AtkRate":0.3393,"PhysDefRate":0.261,"MagicDefRate":0.232,"OnHealInc":0.2346}</v>
      </c>
      <c r="H1010" s="1" t="s">
        <v>28</v>
      </c>
      <c r="I1010" s="1">
        <f t="shared" si="147"/>
        <v>4</v>
      </c>
      <c r="J1010" s="1">
        <f t="shared" si="146"/>
        <v>4</v>
      </c>
    </row>
    <row r="1011" spans="1:10">
      <c r="A1011" s="1">
        <f t="shared" si="148"/>
        <v>14101918</v>
      </c>
      <c r="B1011" s="1">
        <f t="shared" si="149"/>
        <v>14101918</v>
      </c>
      <c r="C1011" s="1">
        <f t="shared" si="150"/>
        <v>141019</v>
      </c>
      <c r="D1011" s="1">
        <v>18</v>
      </c>
      <c r="E1011" s="1">
        <f>_xlfn.XLOOKUP(C1011,[1]配置!$B$5:$B$1000,[1]配置!$N$5:$N$1000)</f>
        <v>2</v>
      </c>
      <c r="F1011" s="1" t="str">
        <f>_xlfn.XLOOKUP(D1011,消耗中转!$D$8:$D$33,消耗中转!$T$8:$T$33)</f>
        <v>[{"ItemId":70003,"Num":25}]</v>
      </c>
      <c r="G1011" s="1" t="str" cm="1">
        <f t="array" ref="G1011">IF(D1011=0,"{}",_xlfn.XLOOKUP(D1011,属性中转!$D$20:$D$44,_xlfn.XLOOKUP($E1011,属性中转!$AG$18:$AX$18,属性中转!$AG$20:$AX$44)))</f>
        <v>{"HpRate":0.671,"AtkRate":0.3568,"PhysDefRate":0.2745,"MagicDefRate":0.244,"OnHealInc":0.255}</v>
      </c>
      <c r="H1011" s="1" t="s">
        <v>28</v>
      </c>
      <c r="I1011" s="1">
        <f t="shared" si="147"/>
        <v>4</v>
      </c>
      <c r="J1011" s="1">
        <f t="shared" si="146"/>
        <v>4</v>
      </c>
    </row>
    <row r="1012" spans="1:10">
      <c r="A1012" s="1">
        <f t="shared" si="148"/>
        <v>14101919</v>
      </c>
      <c r="B1012" s="1">
        <f t="shared" si="149"/>
        <v>14101919</v>
      </c>
      <c r="C1012" s="1">
        <f t="shared" si="150"/>
        <v>141019</v>
      </c>
      <c r="D1012" s="1">
        <v>19</v>
      </c>
      <c r="E1012" s="1">
        <f>_xlfn.XLOOKUP(C1012,[1]配置!$B$5:$B$1000,[1]配置!$N$5:$N$1000)</f>
        <v>2</v>
      </c>
      <c r="F1012" s="1" t="str">
        <f>_xlfn.XLOOKUP(D1012,消耗中转!$D$8:$D$33,消耗中转!$T$8:$T$33)</f>
        <v>[{"ItemId":70003,"Num":25}]</v>
      </c>
      <c r="G1012" s="1" t="str" cm="1">
        <f t="array" ref="G1012">IF(D1012=0,"{}",_xlfn.XLOOKUP(D1012,属性中转!$D$20:$D$44,_xlfn.XLOOKUP($E1012,属性中转!$AG$18:$AX$18,属性中转!$AG$20:$AX$44)))</f>
        <v>{"HpRate":0.704,"AtkRate":0.3744,"PhysDefRate":0.288,"MagicDefRate":0.256,"OnHealInc":0.2754}</v>
      </c>
      <c r="H1012" s="1" t="s">
        <v>28</v>
      </c>
      <c r="I1012" s="1">
        <f t="shared" si="147"/>
        <v>4</v>
      </c>
      <c r="J1012" s="1">
        <f t="shared" si="146"/>
        <v>4</v>
      </c>
    </row>
    <row r="1013" spans="1:10">
      <c r="A1013" s="1">
        <f t="shared" si="148"/>
        <v>14101920</v>
      </c>
      <c r="B1013" s="1">
        <f t="shared" si="149"/>
        <v>14101920</v>
      </c>
      <c r="C1013" s="1">
        <f t="shared" si="150"/>
        <v>141019</v>
      </c>
      <c r="D1013" s="1">
        <v>20</v>
      </c>
      <c r="E1013" s="1">
        <f>_xlfn.XLOOKUP(C1013,[1]配置!$B$5:$B$1000,[1]配置!$N$5:$N$1000)</f>
        <v>2</v>
      </c>
      <c r="F1013" s="1" t="str">
        <f>_xlfn.XLOOKUP(D1013,消耗中转!$D$8:$D$33,消耗中转!$T$8:$T$33)</f>
        <v>[{"ItemId":70003,"Num":25}]</v>
      </c>
      <c r="G1013" s="1" t="str" cm="1">
        <f t="array" ref="G1013">IF(D1013=0,"{}",_xlfn.XLOOKUP(D1013,属性中转!$D$20:$D$44,_xlfn.XLOOKUP($E1013,属性中转!$AG$18:$AX$18,属性中转!$AG$20:$AX$44)))</f>
        <v>{"HpRate":0.737,"AtkRate":0.3919,"PhysDefRate":0.3015,"MagicDefRate":0.268,"OnHealInc":0.2958}</v>
      </c>
      <c r="H1013" s="1" t="s">
        <v>28</v>
      </c>
      <c r="I1013" s="1">
        <f t="shared" si="147"/>
        <v>4</v>
      </c>
      <c r="J1013" s="1">
        <f t="shared" si="146"/>
        <v>4</v>
      </c>
    </row>
    <row r="1014" spans="1:10">
      <c r="A1014" s="1">
        <f t="shared" si="148"/>
        <v>14101921</v>
      </c>
      <c r="B1014" s="1">
        <f t="shared" si="149"/>
        <v>14101921</v>
      </c>
      <c r="C1014" s="1">
        <f t="shared" si="150"/>
        <v>141019</v>
      </c>
      <c r="D1014" s="1">
        <v>21</v>
      </c>
      <c r="E1014" s="1">
        <f>_xlfn.XLOOKUP(C1014,[1]配置!$B$5:$B$1000,[1]配置!$N$5:$N$1000)</f>
        <v>2</v>
      </c>
      <c r="F1014" s="1" t="str">
        <f>_xlfn.XLOOKUP(D1014,消耗中转!$D$8:$D$33,消耗中转!$T$8:$T$33)</f>
        <v>[{"ItemId":70003,"Num":50}]</v>
      </c>
      <c r="G1014" s="1" t="str" cm="1">
        <f t="array" ref="G1014">IF(D1014=0,"{}",_xlfn.XLOOKUP(D1014,属性中转!$D$20:$D$44,_xlfn.XLOOKUP($E1014,属性中转!$AG$18:$AX$18,属性中转!$AG$20:$AX$44)))</f>
        <v>{"HpRate":0.77,"AtkRate":0.4095,"PhysDefRate":0.315,"MagicDefRate":0.28,"OnHealInc":0.3162}</v>
      </c>
      <c r="H1014" s="1" t="s">
        <v>28</v>
      </c>
      <c r="I1014" s="1">
        <f t="shared" si="147"/>
        <v>4</v>
      </c>
      <c r="J1014" s="1">
        <f t="shared" si="146"/>
        <v>4</v>
      </c>
    </row>
    <row r="1015" spans="1:10">
      <c r="A1015" s="1">
        <f t="shared" si="148"/>
        <v>14101922</v>
      </c>
      <c r="B1015" s="1">
        <f t="shared" si="149"/>
        <v>14101922</v>
      </c>
      <c r="C1015" s="1">
        <f t="shared" si="150"/>
        <v>141019</v>
      </c>
      <c r="D1015" s="1">
        <v>22</v>
      </c>
      <c r="E1015" s="1">
        <f>_xlfn.XLOOKUP(C1015,[1]配置!$B$5:$B$1000,[1]配置!$N$5:$N$1000)</f>
        <v>2</v>
      </c>
      <c r="F1015" s="1" t="str">
        <f>_xlfn.XLOOKUP(D1015,消耗中转!$D$8:$D$33,消耗中转!$T$8:$T$33)</f>
        <v>[{"ItemId":70003,"Num":75}]</v>
      </c>
      <c r="G1015" s="1" t="str" cm="1">
        <f t="array" ref="G1015">IF(D1015=0,"{}",_xlfn.XLOOKUP(D1015,属性中转!$D$20:$D$44,_xlfn.XLOOKUP($E1015,属性中转!$AG$18:$AX$18,属性中转!$AG$20:$AX$44)))</f>
        <v>{"HpRate":0.803,"AtkRate":0.427,"PhysDefRate":0.3285,"MagicDefRate":0.292,"OnHealInc":0.3366}</v>
      </c>
      <c r="H1015" s="1" t="s">
        <v>28</v>
      </c>
      <c r="I1015" s="1">
        <f t="shared" si="147"/>
        <v>4</v>
      </c>
      <c r="J1015" s="1">
        <f t="shared" si="146"/>
        <v>4</v>
      </c>
    </row>
    <row r="1016" spans="1:10">
      <c r="A1016" s="1">
        <f t="shared" si="148"/>
        <v>14101923</v>
      </c>
      <c r="B1016" s="1">
        <f t="shared" si="149"/>
        <v>14101923</v>
      </c>
      <c r="C1016" s="1">
        <f t="shared" si="150"/>
        <v>141019</v>
      </c>
      <c r="D1016" s="1">
        <v>23</v>
      </c>
      <c r="E1016" s="1">
        <f>_xlfn.XLOOKUP(C1016,[1]配置!$B$5:$B$1000,[1]配置!$N$5:$N$1000)</f>
        <v>2</v>
      </c>
      <c r="F1016" s="1" t="str">
        <f>_xlfn.XLOOKUP(D1016,消耗中转!$D$8:$D$33,消耗中转!$T$8:$T$33)</f>
        <v>[{"ItemId":70003,"Num":100}]</v>
      </c>
      <c r="G1016" s="1" t="str" cm="1">
        <f t="array" ref="G1016">IF(D1016=0,"{}",_xlfn.XLOOKUP(D1016,属性中转!$D$20:$D$44,_xlfn.XLOOKUP($E1016,属性中转!$AG$18:$AX$18,属性中转!$AG$20:$AX$44)))</f>
        <v>{"HpRate":0.836,"AtkRate":0.4446,"PhysDefRate":0.342,"MagicDefRate":0.304,"OnHealInc":0.357}</v>
      </c>
      <c r="H1016" s="1" t="s">
        <v>28</v>
      </c>
      <c r="I1016" s="1">
        <f t="shared" si="147"/>
        <v>4</v>
      </c>
      <c r="J1016" s="1">
        <f t="shared" si="146"/>
        <v>4</v>
      </c>
    </row>
    <row r="1017" spans="1:10">
      <c r="A1017" s="1">
        <f t="shared" si="148"/>
        <v>14101924</v>
      </c>
      <c r="B1017" s="1">
        <f t="shared" si="149"/>
        <v>14101924</v>
      </c>
      <c r="C1017" s="1">
        <f t="shared" si="150"/>
        <v>141019</v>
      </c>
      <c r="D1017" s="1">
        <v>24</v>
      </c>
      <c r="E1017" s="1">
        <f>_xlfn.XLOOKUP(C1017,[1]配置!$B$5:$B$1000,[1]配置!$N$5:$N$1000)</f>
        <v>2</v>
      </c>
      <c r="F1017" s="1" t="str">
        <f>_xlfn.XLOOKUP(D1017,消耗中转!$D$8:$D$33,消耗中转!$T$8:$T$33)</f>
        <v>[{"ItemId":70003,"Num":125}]</v>
      </c>
      <c r="G1017" s="1" t="str" cm="1">
        <f t="array" ref="G1017">IF(D1017=0,"{}",_xlfn.XLOOKUP(D1017,属性中转!$D$20:$D$44,_xlfn.XLOOKUP($E1017,属性中转!$AG$18:$AX$18,属性中转!$AG$20:$AX$44)))</f>
        <v>{"HpRate":0.869,"AtkRate":0.4621,"PhysDefRate":0.3555,"MagicDefRate":0.316,"OnHealInc":0.3774}</v>
      </c>
      <c r="H1017" s="1" t="s">
        <v>28</v>
      </c>
      <c r="I1017" s="1">
        <f t="shared" si="147"/>
        <v>4</v>
      </c>
      <c r="J1017" s="1">
        <f t="shared" si="146"/>
        <v>4</v>
      </c>
    </row>
    <row r="1018" spans="1:10">
      <c r="A1018" s="1">
        <f t="shared" si="148"/>
        <v>14101925</v>
      </c>
      <c r="B1018" s="1">
        <f t="shared" si="149"/>
        <v>14101925</v>
      </c>
      <c r="C1018" s="1">
        <f t="shared" si="150"/>
        <v>141019</v>
      </c>
      <c r="D1018" s="1">
        <v>25</v>
      </c>
      <c r="E1018" s="1">
        <f>_xlfn.XLOOKUP(C1018,[1]配置!$B$5:$B$1000,[1]配置!$N$5:$N$1000)</f>
        <v>2</v>
      </c>
      <c r="F1018" s="1" t="str">
        <f>_xlfn.XLOOKUP(D1018,消耗中转!$D$8:$D$33,消耗中转!$T$8:$T$33)</f>
        <v>[{"ItemId":70003,"Num":150}]</v>
      </c>
      <c r="G1018" s="1" t="str" cm="1">
        <f t="array" ref="G1018">IF(D1018=0,"{}",_xlfn.XLOOKUP(D1018,属性中转!$D$20:$D$44,_xlfn.XLOOKUP($E1018,属性中转!$AG$18:$AX$18,属性中转!$AG$20:$AX$44)))</f>
        <v>{"HpRate":0.902,"AtkRate":0.4797,"PhysDefRate":0.369,"MagicDefRate":0.328,"OnHealInc":0.3978}</v>
      </c>
      <c r="H1018" s="1" t="s">
        <v>28</v>
      </c>
      <c r="I1018" s="1">
        <f t="shared" si="147"/>
        <v>4</v>
      </c>
      <c r="J1018" s="1">
        <f t="shared" si="146"/>
        <v>4</v>
      </c>
    </row>
    <row r="1019" spans="1:10">
      <c r="A1019" s="1">
        <f t="shared" si="148"/>
        <v>14102000</v>
      </c>
      <c r="B1019" s="1">
        <f t="shared" si="149"/>
        <v>14102000</v>
      </c>
      <c r="C1019" s="1">
        <f>C993+1</f>
        <v>141020</v>
      </c>
      <c r="D1019" s="1">
        <v>0</v>
      </c>
      <c r="E1019" s="1">
        <f>_xlfn.XLOOKUP(C1019,[1]配置!$B$5:$B$1000,[1]配置!$N$5:$N$1000)</f>
        <v>2</v>
      </c>
      <c r="F1019" s="1" t="str">
        <f>_xlfn.XLOOKUP(D1019,消耗中转!$D$8:$D$33,消耗中转!$T$8:$T$33)</f>
        <v>[]</v>
      </c>
      <c r="G1019" s="1" t="str" cm="1">
        <f t="array" ref="G1019">IF(D1019=0,"{}",_xlfn.XLOOKUP(D1019,属性中转!$D$20:$D$44,_xlfn.XLOOKUP($E1019,属性中转!$AG$18:$AX$18,属性中转!$AG$20:$AX$44)))</f>
        <v>{}</v>
      </c>
      <c r="H1019" s="1" t="s">
        <v>28</v>
      </c>
      <c r="I1019" s="1">
        <f t="shared" si="147"/>
        <v>0</v>
      </c>
      <c r="J1019" s="1">
        <f t="shared" si="146"/>
        <v>0</v>
      </c>
    </row>
    <row r="1020" spans="1:10">
      <c r="A1020" s="1">
        <f t="shared" ref="A1020:A1065" si="151">B1020</f>
        <v>14102001</v>
      </c>
      <c r="B1020" s="1">
        <f t="shared" ref="B1020:B1065" si="152">C1020*100+D1020</f>
        <v>14102001</v>
      </c>
      <c r="C1020" s="1">
        <f>C1019</f>
        <v>141020</v>
      </c>
      <c r="D1020" s="1">
        <v>1</v>
      </c>
      <c r="E1020" s="1">
        <f>_xlfn.XLOOKUP(C1020,[1]配置!$B$5:$B$1000,[1]配置!$N$5:$N$1000)</f>
        <v>2</v>
      </c>
      <c r="F1020" s="1" t="str">
        <f>_xlfn.XLOOKUP(D1020,消耗中转!$D$8:$D$33,消耗中转!$T$8:$T$33)</f>
        <v>[{"ItemId":70001,"Num":10}]</v>
      </c>
      <c r="G1020" s="1" t="str" cm="1">
        <f t="array" ref="G1020">IF(D1020=0,"{}",_xlfn.XLOOKUP(D1020,属性中转!$D$20:$D$44,_xlfn.XLOOKUP($E1020,属性中转!$AG$18:$AX$18,属性中转!$AG$20:$AX$44)))</f>
        <v>{"HpRate":0.11,"AtkRate":0.0585,"PhysDefRate":0.045,"MagicDefRate":0.04,"OnHealInc":0.051}</v>
      </c>
      <c r="H1020" s="1" t="s">
        <v>28</v>
      </c>
      <c r="I1020" s="1">
        <f t="shared" si="147"/>
        <v>1</v>
      </c>
      <c r="J1020" s="1">
        <f t="shared" si="146"/>
        <v>1</v>
      </c>
    </row>
    <row r="1021" spans="1:10">
      <c r="A1021" s="1">
        <f t="shared" si="151"/>
        <v>14102002</v>
      </c>
      <c r="B1021" s="1">
        <f t="shared" si="152"/>
        <v>14102002</v>
      </c>
      <c r="C1021" s="1">
        <f t="shared" ref="C1021:C1044" si="153">C1020</f>
        <v>141020</v>
      </c>
      <c r="D1021" s="1">
        <v>2</v>
      </c>
      <c r="E1021" s="1">
        <f>_xlfn.XLOOKUP(C1021,[1]配置!$B$5:$B$1000,[1]配置!$N$5:$N$1000)</f>
        <v>2</v>
      </c>
      <c r="F1021" s="1" t="str">
        <f>_xlfn.XLOOKUP(D1021,消耗中转!$D$8:$D$33,消耗中转!$T$8:$T$33)</f>
        <v>[{"ItemId":70001,"Num":20}]</v>
      </c>
      <c r="G1021" s="1" t="str" cm="1">
        <f t="array" ref="G1021">IF(D1021=0,"{}",_xlfn.XLOOKUP(D1021,属性中转!$D$20:$D$44,_xlfn.XLOOKUP($E1021,属性中转!$AG$18:$AX$18,属性中转!$AG$20:$AX$44)))</f>
        <v>{"HpRate":0.143,"AtkRate":0.076,"PhysDefRate":0.0585,"MagicDefRate":0.052,"OnHealInc":0.0714}</v>
      </c>
      <c r="H1021" s="1" t="s">
        <v>28</v>
      </c>
      <c r="I1021" s="1">
        <f t="shared" si="147"/>
        <v>1</v>
      </c>
      <c r="J1021" s="1">
        <f t="shared" si="146"/>
        <v>1</v>
      </c>
    </row>
    <row r="1022" spans="1:10">
      <c r="A1022" s="1">
        <f t="shared" si="151"/>
        <v>14102003</v>
      </c>
      <c r="B1022" s="1">
        <f t="shared" si="152"/>
        <v>14102003</v>
      </c>
      <c r="C1022" s="1">
        <f t="shared" si="153"/>
        <v>141020</v>
      </c>
      <c r="D1022" s="1">
        <v>3</v>
      </c>
      <c r="E1022" s="1">
        <f>_xlfn.XLOOKUP(C1022,[1]配置!$B$5:$B$1000,[1]配置!$N$5:$N$1000)</f>
        <v>2</v>
      </c>
      <c r="F1022" s="1" t="str">
        <f>_xlfn.XLOOKUP(D1022,消耗中转!$D$8:$D$33,消耗中转!$T$8:$T$33)</f>
        <v>[{"ItemId":70001,"Num":30}]</v>
      </c>
      <c r="G1022" s="1" t="str" cm="1">
        <f t="array" ref="G1022">IF(D1022=0,"{}",_xlfn.XLOOKUP(D1022,属性中转!$D$20:$D$44,_xlfn.XLOOKUP($E1022,属性中转!$AG$18:$AX$18,属性中转!$AG$20:$AX$44)))</f>
        <v>{"HpRate":0.176,"AtkRate":0.0936,"PhysDefRate":0.072,"MagicDefRate":0.064,"OnHealInc":0.0918}</v>
      </c>
      <c r="H1022" s="1" t="s">
        <v>28</v>
      </c>
      <c r="I1022" s="1">
        <f t="shared" si="147"/>
        <v>1</v>
      </c>
      <c r="J1022" s="1">
        <f t="shared" si="146"/>
        <v>1</v>
      </c>
    </row>
    <row r="1023" spans="1:10">
      <c r="A1023" s="1">
        <f t="shared" si="151"/>
        <v>14102004</v>
      </c>
      <c r="B1023" s="1">
        <f t="shared" si="152"/>
        <v>14102004</v>
      </c>
      <c r="C1023" s="1">
        <f t="shared" si="153"/>
        <v>141020</v>
      </c>
      <c r="D1023" s="1">
        <v>4</v>
      </c>
      <c r="E1023" s="1">
        <f>_xlfn.XLOOKUP(C1023,[1]配置!$B$5:$B$1000,[1]配置!$N$5:$N$1000)</f>
        <v>2</v>
      </c>
      <c r="F1023" s="1" t="str">
        <f>_xlfn.XLOOKUP(D1023,消耗中转!$D$8:$D$33,消耗中转!$T$8:$T$33)</f>
        <v>[{"ItemId":70001,"Num":40}]</v>
      </c>
      <c r="G1023" s="1" t="str" cm="1">
        <f t="array" ref="G1023">IF(D1023=0,"{}",_xlfn.XLOOKUP(D1023,属性中转!$D$20:$D$44,_xlfn.XLOOKUP($E1023,属性中转!$AG$18:$AX$18,属性中转!$AG$20:$AX$44)))</f>
        <v>{"HpRate":0.209,"AtkRate":0.1111,"PhysDefRate":0.0855,"MagicDefRate":0.076,"OnHealInc":0.1122}</v>
      </c>
      <c r="H1023" s="1" t="s">
        <v>28</v>
      </c>
      <c r="I1023" s="1">
        <f t="shared" si="147"/>
        <v>1</v>
      </c>
      <c r="J1023" s="1">
        <f t="shared" si="146"/>
        <v>1</v>
      </c>
    </row>
    <row r="1024" spans="1:10">
      <c r="A1024" s="1">
        <f t="shared" si="151"/>
        <v>14102005</v>
      </c>
      <c r="B1024" s="1">
        <f t="shared" si="152"/>
        <v>14102005</v>
      </c>
      <c r="C1024" s="1">
        <f t="shared" si="153"/>
        <v>141020</v>
      </c>
      <c r="D1024" s="1">
        <v>5</v>
      </c>
      <c r="E1024" s="1">
        <f>_xlfn.XLOOKUP(C1024,[1]配置!$B$5:$B$1000,[1]配置!$N$5:$N$1000)</f>
        <v>2</v>
      </c>
      <c r="F1024" s="1" t="str">
        <f>_xlfn.XLOOKUP(D1024,消耗中转!$D$8:$D$33,消耗中转!$T$8:$T$33)</f>
        <v>[{"ItemId":70001,"Num":50}]</v>
      </c>
      <c r="G1024" s="1" t="str" cm="1">
        <f t="array" ref="G1024">IF(D1024=0,"{}",_xlfn.XLOOKUP(D1024,属性中转!$D$20:$D$44,_xlfn.XLOOKUP($E1024,属性中转!$AG$18:$AX$18,属性中转!$AG$20:$AX$44)))</f>
        <v>{"HpRate":0.242,"AtkRate":0.1287,"PhysDefRate":0.099,"MagicDefRate":0.088,"OnHealInc":0.1326}</v>
      </c>
      <c r="H1024" s="1" t="s">
        <v>28</v>
      </c>
      <c r="I1024" s="1">
        <f t="shared" si="147"/>
        <v>2</v>
      </c>
      <c r="J1024" s="1">
        <f t="shared" si="146"/>
        <v>2</v>
      </c>
    </row>
    <row r="1025" spans="1:10">
      <c r="A1025" s="1">
        <f t="shared" si="151"/>
        <v>14102006</v>
      </c>
      <c r="B1025" s="1">
        <f t="shared" si="152"/>
        <v>14102006</v>
      </c>
      <c r="C1025" s="1">
        <f t="shared" si="153"/>
        <v>141020</v>
      </c>
      <c r="D1025" s="1">
        <v>6</v>
      </c>
      <c r="E1025" s="1">
        <f>_xlfn.XLOOKUP(C1025,[1]配置!$B$5:$B$1000,[1]配置!$N$5:$N$1000)</f>
        <v>2</v>
      </c>
      <c r="F1025" s="1" t="str">
        <f>_xlfn.XLOOKUP(D1025,消耗中转!$D$8:$D$33,消耗中转!$T$8:$T$33)</f>
        <v>[{"ItemId":70002,"Num":5}]</v>
      </c>
      <c r="G1025" s="1" t="str" cm="1">
        <f t="array" ref="G1025">IF(D1025=0,"{}",_xlfn.XLOOKUP(D1025,属性中转!$D$20:$D$44,_xlfn.XLOOKUP($E1025,属性中转!$AG$18:$AX$18,属性中转!$AG$20:$AX$44)))</f>
        <v>{"HpRate":0.275,"AtkRate":0.1462,"PhysDefRate":0.1125,"MagicDefRate":0.1,"OnHealInc":0.153}</v>
      </c>
      <c r="H1025" s="1" t="s">
        <v>28</v>
      </c>
      <c r="I1025" s="1">
        <f t="shared" si="147"/>
        <v>2</v>
      </c>
      <c r="J1025" s="1">
        <f t="shared" si="146"/>
        <v>2</v>
      </c>
    </row>
    <row r="1026" spans="1:10">
      <c r="A1026" s="1">
        <f t="shared" si="151"/>
        <v>14102007</v>
      </c>
      <c r="B1026" s="1">
        <f t="shared" si="152"/>
        <v>14102007</v>
      </c>
      <c r="C1026" s="1">
        <f t="shared" si="153"/>
        <v>141020</v>
      </c>
      <c r="D1026" s="1">
        <v>7</v>
      </c>
      <c r="E1026" s="1">
        <f>_xlfn.XLOOKUP(C1026,[1]配置!$B$5:$B$1000,[1]配置!$N$5:$N$1000)</f>
        <v>2</v>
      </c>
      <c r="F1026" s="1" t="str">
        <f>_xlfn.XLOOKUP(D1026,消耗中转!$D$8:$D$33,消耗中转!$T$8:$T$33)</f>
        <v>[{"ItemId":70002,"Num":10}]</v>
      </c>
      <c r="G1026" s="1" t="str" cm="1">
        <f t="array" ref="G1026">IF(D1026=0,"{}",_xlfn.XLOOKUP(D1026,属性中转!$D$20:$D$44,_xlfn.XLOOKUP($E1026,属性中转!$AG$18:$AX$18,属性中转!$AG$20:$AX$44)))</f>
        <v>{"HpRate":0.308,"AtkRate":0.1638,"PhysDefRate":0.126,"MagicDefRate":0.112,"OnHealInc":0.1734}</v>
      </c>
      <c r="H1026" s="1" t="s">
        <v>28</v>
      </c>
      <c r="I1026" s="1">
        <f t="shared" si="147"/>
        <v>2</v>
      </c>
      <c r="J1026" s="1">
        <f t="shared" si="146"/>
        <v>2</v>
      </c>
    </row>
    <row r="1027" spans="1:10">
      <c r="A1027" s="1">
        <f t="shared" si="151"/>
        <v>14102008</v>
      </c>
      <c r="B1027" s="1">
        <f t="shared" si="152"/>
        <v>14102008</v>
      </c>
      <c r="C1027" s="1">
        <f t="shared" si="153"/>
        <v>141020</v>
      </c>
      <c r="D1027" s="1">
        <v>8</v>
      </c>
      <c r="E1027" s="1">
        <f>_xlfn.XLOOKUP(C1027,[1]配置!$B$5:$B$1000,[1]配置!$N$5:$N$1000)</f>
        <v>2</v>
      </c>
      <c r="F1027" s="1" t="str">
        <f>_xlfn.XLOOKUP(D1027,消耗中转!$D$8:$D$33,消耗中转!$T$8:$T$33)</f>
        <v>[{"ItemId":70002,"Num":15}]</v>
      </c>
      <c r="G1027" s="1" t="str" cm="1">
        <f t="array" ref="G1027">IF(D1027=0,"{}",_xlfn.XLOOKUP(D1027,属性中转!$D$20:$D$44,_xlfn.XLOOKUP($E1027,属性中转!$AG$18:$AX$18,属性中转!$AG$20:$AX$44)))</f>
        <v>{"HpRate":0.341,"AtkRate":0.1813,"PhysDefRate":0.1395,"MagicDefRate":0.124,"OnHealInc":0.1938}</v>
      </c>
      <c r="H1027" s="1" t="s">
        <v>28</v>
      </c>
      <c r="I1027" s="1">
        <f t="shared" si="147"/>
        <v>2</v>
      </c>
      <c r="J1027" s="1">
        <f t="shared" si="146"/>
        <v>2</v>
      </c>
    </row>
    <row r="1028" spans="1:10">
      <c r="A1028" s="1">
        <f t="shared" si="151"/>
        <v>14102009</v>
      </c>
      <c r="B1028" s="1">
        <f t="shared" si="152"/>
        <v>14102009</v>
      </c>
      <c r="C1028" s="1">
        <f t="shared" si="153"/>
        <v>141020</v>
      </c>
      <c r="D1028" s="1">
        <v>9</v>
      </c>
      <c r="E1028" s="1">
        <f>_xlfn.XLOOKUP(C1028,[1]配置!$B$5:$B$1000,[1]配置!$N$5:$N$1000)</f>
        <v>2</v>
      </c>
      <c r="F1028" s="1" t="str">
        <f>_xlfn.XLOOKUP(D1028,消耗中转!$D$8:$D$33,消耗中转!$T$8:$T$33)</f>
        <v>[{"ItemId":70002,"Num":20}]</v>
      </c>
      <c r="G1028" s="1" t="str" cm="1">
        <f t="array" ref="G1028">IF(D1028=0,"{}",_xlfn.XLOOKUP(D1028,属性中转!$D$20:$D$44,_xlfn.XLOOKUP($E1028,属性中转!$AG$18:$AX$18,属性中转!$AG$20:$AX$44)))</f>
        <v>{"HpRate":0.374,"AtkRate":0.1989,"PhysDefRate":0.153,"MagicDefRate":0.136,"OnHealInc":0.1938}</v>
      </c>
      <c r="H1028" s="1" t="s">
        <v>28</v>
      </c>
      <c r="I1028" s="1">
        <f t="shared" si="147"/>
        <v>2</v>
      </c>
      <c r="J1028" s="1">
        <f t="shared" si="146"/>
        <v>2</v>
      </c>
    </row>
    <row r="1029" spans="1:10">
      <c r="A1029" s="1">
        <f t="shared" si="151"/>
        <v>14102010</v>
      </c>
      <c r="B1029" s="1">
        <f t="shared" si="152"/>
        <v>14102010</v>
      </c>
      <c r="C1029" s="1">
        <f t="shared" si="153"/>
        <v>141020</v>
      </c>
      <c r="D1029" s="1">
        <v>10</v>
      </c>
      <c r="E1029" s="1">
        <f>_xlfn.XLOOKUP(C1029,[1]配置!$B$5:$B$1000,[1]配置!$N$5:$N$1000)</f>
        <v>2</v>
      </c>
      <c r="F1029" s="1" t="str">
        <f>_xlfn.XLOOKUP(D1029,消耗中转!$D$8:$D$33,消耗中转!$T$8:$T$33)</f>
        <v>[{"ItemId":70002,"Num":25}]</v>
      </c>
      <c r="G1029" s="1" t="str" cm="1">
        <f t="array" ref="G1029">IF(D1029=0,"{}",_xlfn.XLOOKUP(D1029,属性中转!$D$20:$D$44,_xlfn.XLOOKUP($E1029,属性中转!$AG$18:$AX$18,属性中转!$AG$20:$AX$44)))</f>
        <v>{"HpRate":0.407,"AtkRate":0.2164,"PhysDefRate":0.1665,"MagicDefRate":0.148,"OnHealInc":0.1938}</v>
      </c>
      <c r="H1029" s="1" t="s">
        <v>28</v>
      </c>
      <c r="I1029" s="1">
        <f t="shared" si="147"/>
        <v>3</v>
      </c>
      <c r="J1029" s="1">
        <f t="shared" si="146"/>
        <v>3</v>
      </c>
    </row>
    <row r="1030" spans="1:10">
      <c r="A1030" s="1">
        <f t="shared" si="151"/>
        <v>14102011</v>
      </c>
      <c r="B1030" s="1">
        <f t="shared" si="152"/>
        <v>14102011</v>
      </c>
      <c r="C1030" s="1">
        <f t="shared" si="153"/>
        <v>141020</v>
      </c>
      <c r="D1030" s="1">
        <v>11</v>
      </c>
      <c r="E1030" s="1">
        <f>_xlfn.XLOOKUP(C1030,[1]配置!$B$5:$B$1000,[1]配置!$N$5:$N$1000)</f>
        <v>2</v>
      </c>
      <c r="F1030" s="1" t="str">
        <f>_xlfn.XLOOKUP(D1030,消耗中转!$D$8:$D$33,消耗中转!$T$8:$T$33)</f>
        <v>[{"ItemId":70002,"Num":30}]</v>
      </c>
      <c r="G1030" s="1" t="str" cm="1">
        <f t="array" ref="G1030">IF(D1030=0,"{}",_xlfn.XLOOKUP(D1030,属性中转!$D$20:$D$44,_xlfn.XLOOKUP($E1030,属性中转!$AG$18:$AX$18,属性中转!$AG$20:$AX$44)))</f>
        <v>{"HpRate":0.44,"AtkRate":0.234,"PhysDefRate":0.18,"MagicDefRate":0.16,"OnHealInc":0.1938}</v>
      </c>
      <c r="H1030" s="1" t="s">
        <v>28</v>
      </c>
      <c r="I1030" s="1">
        <f t="shared" si="147"/>
        <v>3</v>
      </c>
      <c r="J1030" s="1">
        <f t="shared" si="146"/>
        <v>3</v>
      </c>
    </row>
    <row r="1031" spans="1:10">
      <c r="A1031" s="1">
        <f t="shared" si="151"/>
        <v>14102012</v>
      </c>
      <c r="B1031" s="1">
        <f t="shared" si="152"/>
        <v>14102012</v>
      </c>
      <c r="C1031" s="1">
        <f t="shared" si="153"/>
        <v>141020</v>
      </c>
      <c r="D1031" s="1">
        <v>12</v>
      </c>
      <c r="E1031" s="1">
        <f>_xlfn.XLOOKUP(C1031,[1]配置!$B$5:$B$1000,[1]配置!$N$5:$N$1000)</f>
        <v>2</v>
      </c>
      <c r="F1031" s="1" t="str">
        <f>_xlfn.XLOOKUP(D1031,消耗中转!$D$8:$D$33,消耗中转!$T$8:$T$33)</f>
        <v>[{"ItemId":70002,"Num":35}]</v>
      </c>
      <c r="G1031" s="1" t="str" cm="1">
        <f t="array" ref="G1031">IF(D1031=0,"{}",_xlfn.XLOOKUP(D1031,属性中转!$D$20:$D$44,_xlfn.XLOOKUP($E1031,属性中转!$AG$18:$AX$18,属性中转!$AG$20:$AX$44)))</f>
        <v>{"HpRate":0.473,"AtkRate":0.2515,"PhysDefRate":0.1935,"MagicDefRate":0.172,"OnHealInc":0.1938}</v>
      </c>
      <c r="H1031" s="1" t="s">
        <v>28</v>
      </c>
      <c r="I1031" s="1">
        <f t="shared" si="147"/>
        <v>3</v>
      </c>
      <c r="J1031" s="1">
        <f t="shared" si="146"/>
        <v>3</v>
      </c>
    </row>
    <row r="1032" spans="1:10">
      <c r="A1032" s="1">
        <f t="shared" si="151"/>
        <v>14102013</v>
      </c>
      <c r="B1032" s="1">
        <f t="shared" si="152"/>
        <v>14102013</v>
      </c>
      <c r="C1032" s="1">
        <f t="shared" si="153"/>
        <v>141020</v>
      </c>
      <c r="D1032" s="1">
        <v>13</v>
      </c>
      <c r="E1032" s="1">
        <f>_xlfn.XLOOKUP(C1032,[1]配置!$B$5:$B$1000,[1]配置!$N$5:$N$1000)</f>
        <v>2</v>
      </c>
      <c r="F1032" s="1" t="str">
        <f>_xlfn.XLOOKUP(D1032,消耗中转!$D$8:$D$33,消耗中转!$T$8:$T$33)</f>
        <v>[{"ItemId":70002,"Num":40}]</v>
      </c>
      <c r="G1032" s="1" t="str" cm="1">
        <f t="array" ref="G1032">IF(D1032=0,"{}",_xlfn.XLOOKUP(D1032,属性中转!$D$20:$D$44,_xlfn.XLOOKUP($E1032,属性中转!$AG$18:$AX$18,属性中转!$AG$20:$AX$44)))</f>
        <v>{"HpRate":0.506,"AtkRate":0.2691,"PhysDefRate":0.207,"MagicDefRate":0.184,"OnHealInc":0.1938}</v>
      </c>
      <c r="H1032" s="1" t="s">
        <v>28</v>
      </c>
      <c r="I1032" s="1">
        <f t="shared" si="147"/>
        <v>3</v>
      </c>
      <c r="J1032" s="1">
        <f t="shared" si="146"/>
        <v>3</v>
      </c>
    </row>
    <row r="1033" spans="1:10">
      <c r="A1033" s="1">
        <f t="shared" si="151"/>
        <v>14102014</v>
      </c>
      <c r="B1033" s="1">
        <f t="shared" si="152"/>
        <v>14102014</v>
      </c>
      <c r="C1033" s="1">
        <f t="shared" si="153"/>
        <v>141020</v>
      </c>
      <c r="D1033" s="1">
        <v>14</v>
      </c>
      <c r="E1033" s="1">
        <f>_xlfn.XLOOKUP(C1033,[1]配置!$B$5:$B$1000,[1]配置!$N$5:$N$1000)</f>
        <v>2</v>
      </c>
      <c r="F1033" s="1" t="str">
        <f>_xlfn.XLOOKUP(D1033,消耗中转!$D$8:$D$33,消耗中转!$T$8:$T$33)</f>
        <v>[{"ItemId":70002,"Num":45}]</v>
      </c>
      <c r="G1033" s="1" t="str" cm="1">
        <f t="array" ref="G1033">IF(D1033=0,"{}",_xlfn.XLOOKUP(D1033,属性中转!$D$20:$D$44,_xlfn.XLOOKUP($E1033,属性中转!$AG$18:$AX$18,属性中转!$AG$20:$AX$44)))</f>
        <v>{"HpRate":0.539,"AtkRate":0.2866,"PhysDefRate":0.2205,"MagicDefRate":0.196,"OnHealInc":0.1938}</v>
      </c>
      <c r="H1033" s="1" t="s">
        <v>28</v>
      </c>
      <c r="I1033" s="1">
        <f t="shared" si="147"/>
        <v>3</v>
      </c>
      <c r="J1033" s="1">
        <f t="shared" si="146"/>
        <v>3</v>
      </c>
    </row>
    <row r="1034" spans="1:10">
      <c r="A1034" s="1">
        <f t="shared" si="151"/>
        <v>14102015</v>
      </c>
      <c r="B1034" s="1">
        <f t="shared" si="152"/>
        <v>14102015</v>
      </c>
      <c r="C1034" s="1">
        <f t="shared" si="153"/>
        <v>141020</v>
      </c>
      <c r="D1034" s="1">
        <v>15</v>
      </c>
      <c r="E1034" s="1">
        <f>_xlfn.XLOOKUP(C1034,[1]配置!$B$5:$B$1000,[1]配置!$N$5:$N$1000)</f>
        <v>2</v>
      </c>
      <c r="F1034" s="1" t="str">
        <f>_xlfn.XLOOKUP(D1034,消耗中转!$D$8:$D$33,消耗中转!$T$8:$T$33)</f>
        <v>[{"ItemId":70002,"Num":50}]</v>
      </c>
      <c r="G1034" s="1" t="str" cm="1">
        <f t="array" ref="G1034">IF(D1034=0,"{}",_xlfn.XLOOKUP(D1034,属性中转!$D$20:$D$44,_xlfn.XLOOKUP($E1034,属性中转!$AG$18:$AX$18,属性中转!$AG$20:$AX$44)))</f>
        <v>{"HpRate":0.572,"AtkRate":0.3042,"PhysDefRate":0.234,"MagicDefRate":0.208,"OnHealInc":0.1938}</v>
      </c>
      <c r="H1034" s="1" t="s">
        <v>28</v>
      </c>
      <c r="I1034" s="1">
        <f t="shared" si="147"/>
        <v>4</v>
      </c>
      <c r="J1034" s="1">
        <f t="shared" si="146"/>
        <v>4</v>
      </c>
    </row>
    <row r="1035" spans="1:10">
      <c r="A1035" s="1">
        <f t="shared" si="151"/>
        <v>14102016</v>
      </c>
      <c r="B1035" s="1">
        <f t="shared" si="152"/>
        <v>14102016</v>
      </c>
      <c r="C1035" s="1">
        <f t="shared" si="153"/>
        <v>141020</v>
      </c>
      <c r="D1035" s="1">
        <v>16</v>
      </c>
      <c r="E1035" s="1">
        <f>_xlfn.XLOOKUP(C1035,[1]配置!$B$5:$B$1000,[1]配置!$N$5:$N$1000)</f>
        <v>2</v>
      </c>
      <c r="F1035" s="1" t="str">
        <f>_xlfn.XLOOKUP(D1035,消耗中转!$D$8:$D$33,消耗中转!$T$8:$T$33)</f>
        <v>[{"ItemId":70003,"Num":25}]</v>
      </c>
      <c r="G1035" s="1" t="str" cm="1">
        <f t="array" ref="G1035">IF(D1035=0,"{}",_xlfn.XLOOKUP(D1035,属性中转!$D$20:$D$44,_xlfn.XLOOKUP($E1035,属性中转!$AG$18:$AX$18,属性中转!$AG$20:$AX$44)))</f>
        <v>{"HpRate":0.605,"AtkRate":0.3217,"PhysDefRate":0.2475,"MagicDefRate":0.22,"OnHealInc":0.2142}</v>
      </c>
      <c r="H1035" s="1" t="s">
        <v>28</v>
      </c>
      <c r="I1035" s="1">
        <f t="shared" si="147"/>
        <v>4</v>
      </c>
      <c r="J1035" s="1">
        <f t="shared" si="146"/>
        <v>4</v>
      </c>
    </row>
    <row r="1036" spans="1:10">
      <c r="A1036" s="1">
        <f t="shared" si="151"/>
        <v>14102017</v>
      </c>
      <c r="B1036" s="1">
        <f t="shared" si="152"/>
        <v>14102017</v>
      </c>
      <c r="C1036" s="1">
        <f t="shared" si="153"/>
        <v>141020</v>
      </c>
      <c r="D1036" s="1">
        <v>17</v>
      </c>
      <c r="E1036" s="1">
        <f>_xlfn.XLOOKUP(C1036,[1]配置!$B$5:$B$1000,[1]配置!$N$5:$N$1000)</f>
        <v>2</v>
      </c>
      <c r="F1036" s="1" t="str">
        <f>_xlfn.XLOOKUP(D1036,消耗中转!$D$8:$D$33,消耗中转!$T$8:$T$33)</f>
        <v>[{"ItemId":70003,"Num":25}]</v>
      </c>
      <c r="G1036" s="1" t="str" cm="1">
        <f t="array" ref="G1036">IF(D1036=0,"{}",_xlfn.XLOOKUP(D1036,属性中转!$D$20:$D$44,_xlfn.XLOOKUP($E1036,属性中转!$AG$18:$AX$18,属性中转!$AG$20:$AX$44)))</f>
        <v>{"HpRate":0.638,"AtkRate":0.3393,"PhysDefRate":0.261,"MagicDefRate":0.232,"OnHealInc":0.2346}</v>
      </c>
      <c r="H1036" s="1" t="s">
        <v>28</v>
      </c>
      <c r="I1036" s="1">
        <f t="shared" si="147"/>
        <v>4</v>
      </c>
      <c r="J1036" s="1">
        <f t="shared" si="146"/>
        <v>4</v>
      </c>
    </row>
    <row r="1037" spans="1:10">
      <c r="A1037" s="1">
        <f t="shared" si="151"/>
        <v>14102018</v>
      </c>
      <c r="B1037" s="1">
        <f t="shared" si="152"/>
        <v>14102018</v>
      </c>
      <c r="C1037" s="1">
        <f t="shared" si="153"/>
        <v>141020</v>
      </c>
      <c r="D1037" s="1">
        <v>18</v>
      </c>
      <c r="E1037" s="1">
        <f>_xlfn.XLOOKUP(C1037,[1]配置!$B$5:$B$1000,[1]配置!$N$5:$N$1000)</f>
        <v>2</v>
      </c>
      <c r="F1037" s="1" t="str">
        <f>_xlfn.XLOOKUP(D1037,消耗中转!$D$8:$D$33,消耗中转!$T$8:$T$33)</f>
        <v>[{"ItemId":70003,"Num":25}]</v>
      </c>
      <c r="G1037" s="1" t="str" cm="1">
        <f t="array" ref="G1037">IF(D1037=0,"{}",_xlfn.XLOOKUP(D1037,属性中转!$D$20:$D$44,_xlfn.XLOOKUP($E1037,属性中转!$AG$18:$AX$18,属性中转!$AG$20:$AX$44)))</f>
        <v>{"HpRate":0.671,"AtkRate":0.3568,"PhysDefRate":0.2745,"MagicDefRate":0.244,"OnHealInc":0.255}</v>
      </c>
      <c r="H1037" s="1" t="s">
        <v>28</v>
      </c>
      <c r="I1037" s="1">
        <f t="shared" si="147"/>
        <v>4</v>
      </c>
      <c r="J1037" s="1">
        <f t="shared" si="146"/>
        <v>4</v>
      </c>
    </row>
    <row r="1038" spans="1:10">
      <c r="A1038" s="1">
        <f t="shared" si="151"/>
        <v>14102019</v>
      </c>
      <c r="B1038" s="1">
        <f t="shared" si="152"/>
        <v>14102019</v>
      </c>
      <c r="C1038" s="1">
        <f t="shared" si="153"/>
        <v>141020</v>
      </c>
      <c r="D1038" s="1">
        <v>19</v>
      </c>
      <c r="E1038" s="1">
        <f>_xlfn.XLOOKUP(C1038,[1]配置!$B$5:$B$1000,[1]配置!$N$5:$N$1000)</f>
        <v>2</v>
      </c>
      <c r="F1038" s="1" t="str">
        <f>_xlfn.XLOOKUP(D1038,消耗中转!$D$8:$D$33,消耗中转!$T$8:$T$33)</f>
        <v>[{"ItemId":70003,"Num":25}]</v>
      </c>
      <c r="G1038" s="1" t="str" cm="1">
        <f t="array" ref="G1038">IF(D1038=0,"{}",_xlfn.XLOOKUP(D1038,属性中转!$D$20:$D$44,_xlfn.XLOOKUP($E1038,属性中转!$AG$18:$AX$18,属性中转!$AG$20:$AX$44)))</f>
        <v>{"HpRate":0.704,"AtkRate":0.3744,"PhysDefRate":0.288,"MagicDefRate":0.256,"OnHealInc":0.2754}</v>
      </c>
      <c r="H1038" s="1" t="s">
        <v>28</v>
      </c>
      <c r="I1038" s="1">
        <f t="shared" si="147"/>
        <v>4</v>
      </c>
      <c r="J1038" s="1">
        <f t="shared" si="146"/>
        <v>4</v>
      </c>
    </row>
    <row r="1039" spans="1:10">
      <c r="A1039" s="1">
        <f t="shared" si="151"/>
        <v>14102020</v>
      </c>
      <c r="B1039" s="1">
        <f t="shared" si="152"/>
        <v>14102020</v>
      </c>
      <c r="C1039" s="1">
        <f t="shared" si="153"/>
        <v>141020</v>
      </c>
      <c r="D1039" s="1">
        <v>20</v>
      </c>
      <c r="E1039" s="1">
        <f>_xlfn.XLOOKUP(C1039,[1]配置!$B$5:$B$1000,[1]配置!$N$5:$N$1000)</f>
        <v>2</v>
      </c>
      <c r="F1039" s="1" t="str">
        <f>_xlfn.XLOOKUP(D1039,消耗中转!$D$8:$D$33,消耗中转!$T$8:$T$33)</f>
        <v>[{"ItemId":70003,"Num":25}]</v>
      </c>
      <c r="G1039" s="1" t="str" cm="1">
        <f t="array" ref="G1039">IF(D1039=0,"{}",_xlfn.XLOOKUP(D1039,属性中转!$D$20:$D$44,_xlfn.XLOOKUP($E1039,属性中转!$AG$18:$AX$18,属性中转!$AG$20:$AX$44)))</f>
        <v>{"HpRate":0.737,"AtkRate":0.3919,"PhysDefRate":0.3015,"MagicDefRate":0.268,"OnHealInc":0.2958}</v>
      </c>
      <c r="H1039" s="1" t="s">
        <v>28</v>
      </c>
      <c r="I1039" s="1">
        <f t="shared" si="147"/>
        <v>4</v>
      </c>
      <c r="J1039" s="1">
        <f t="shared" si="146"/>
        <v>4</v>
      </c>
    </row>
    <row r="1040" spans="1:10">
      <c r="A1040" s="1">
        <f t="shared" si="151"/>
        <v>14102021</v>
      </c>
      <c r="B1040" s="1">
        <f t="shared" si="152"/>
        <v>14102021</v>
      </c>
      <c r="C1040" s="1">
        <f t="shared" si="153"/>
        <v>141020</v>
      </c>
      <c r="D1040" s="1">
        <v>21</v>
      </c>
      <c r="E1040" s="1">
        <f>_xlfn.XLOOKUP(C1040,[1]配置!$B$5:$B$1000,[1]配置!$N$5:$N$1000)</f>
        <v>2</v>
      </c>
      <c r="F1040" s="1" t="str">
        <f>_xlfn.XLOOKUP(D1040,消耗中转!$D$8:$D$33,消耗中转!$T$8:$T$33)</f>
        <v>[{"ItemId":70003,"Num":50}]</v>
      </c>
      <c r="G1040" s="1" t="str" cm="1">
        <f t="array" ref="G1040">IF(D1040=0,"{}",_xlfn.XLOOKUP(D1040,属性中转!$D$20:$D$44,_xlfn.XLOOKUP($E1040,属性中转!$AG$18:$AX$18,属性中转!$AG$20:$AX$44)))</f>
        <v>{"HpRate":0.77,"AtkRate":0.4095,"PhysDefRate":0.315,"MagicDefRate":0.28,"OnHealInc":0.3162}</v>
      </c>
      <c r="H1040" s="1" t="s">
        <v>28</v>
      </c>
      <c r="I1040" s="1">
        <f t="shared" si="147"/>
        <v>4</v>
      </c>
      <c r="J1040" s="1">
        <f t="shared" si="146"/>
        <v>4</v>
      </c>
    </row>
    <row r="1041" spans="1:10">
      <c r="A1041" s="1">
        <f t="shared" si="151"/>
        <v>14102022</v>
      </c>
      <c r="B1041" s="1">
        <f t="shared" si="152"/>
        <v>14102022</v>
      </c>
      <c r="C1041" s="1">
        <f t="shared" si="153"/>
        <v>141020</v>
      </c>
      <c r="D1041" s="1">
        <v>22</v>
      </c>
      <c r="E1041" s="1">
        <f>_xlfn.XLOOKUP(C1041,[1]配置!$B$5:$B$1000,[1]配置!$N$5:$N$1000)</f>
        <v>2</v>
      </c>
      <c r="F1041" s="1" t="str">
        <f>_xlfn.XLOOKUP(D1041,消耗中转!$D$8:$D$33,消耗中转!$T$8:$T$33)</f>
        <v>[{"ItemId":70003,"Num":75}]</v>
      </c>
      <c r="G1041" s="1" t="str" cm="1">
        <f t="array" ref="G1041">IF(D1041=0,"{}",_xlfn.XLOOKUP(D1041,属性中转!$D$20:$D$44,_xlfn.XLOOKUP($E1041,属性中转!$AG$18:$AX$18,属性中转!$AG$20:$AX$44)))</f>
        <v>{"HpRate":0.803,"AtkRate":0.427,"PhysDefRate":0.3285,"MagicDefRate":0.292,"OnHealInc":0.3366}</v>
      </c>
      <c r="H1041" s="1" t="s">
        <v>28</v>
      </c>
      <c r="I1041" s="1">
        <f t="shared" si="147"/>
        <v>4</v>
      </c>
      <c r="J1041" s="1">
        <f t="shared" si="146"/>
        <v>4</v>
      </c>
    </row>
    <row r="1042" spans="1:10">
      <c r="A1042" s="1">
        <f t="shared" si="151"/>
        <v>14102023</v>
      </c>
      <c r="B1042" s="1">
        <f t="shared" si="152"/>
        <v>14102023</v>
      </c>
      <c r="C1042" s="1">
        <f t="shared" si="153"/>
        <v>141020</v>
      </c>
      <c r="D1042" s="1">
        <v>23</v>
      </c>
      <c r="E1042" s="1">
        <f>_xlfn.XLOOKUP(C1042,[1]配置!$B$5:$B$1000,[1]配置!$N$5:$N$1000)</f>
        <v>2</v>
      </c>
      <c r="F1042" s="1" t="str">
        <f>_xlfn.XLOOKUP(D1042,消耗中转!$D$8:$D$33,消耗中转!$T$8:$T$33)</f>
        <v>[{"ItemId":70003,"Num":100}]</v>
      </c>
      <c r="G1042" s="1" t="str" cm="1">
        <f t="array" ref="G1042">IF(D1042=0,"{}",_xlfn.XLOOKUP(D1042,属性中转!$D$20:$D$44,_xlfn.XLOOKUP($E1042,属性中转!$AG$18:$AX$18,属性中转!$AG$20:$AX$44)))</f>
        <v>{"HpRate":0.836,"AtkRate":0.4446,"PhysDefRate":0.342,"MagicDefRate":0.304,"OnHealInc":0.357}</v>
      </c>
      <c r="H1042" s="1" t="s">
        <v>28</v>
      </c>
      <c r="I1042" s="1">
        <f t="shared" si="147"/>
        <v>4</v>
      </c>
      <c r="J1042" s="1">
        <f t="shared" si="146"/>
        <v>4</v>
      </c>
    </row>
    <row r="1043" spans="1:10">
      <c r="A1043" s="1">
        <f t="shared" si="151"/>
        <v>14102024</v>
      </c>
      <c r="B1043" s="1">
        <f t="shared" si="152"/>
        <v>14102024</v>
      </c>
      <c r="C1043" s="1">
        <f t="shared" si="153"/>
        <v>141020</v>
      </c>
      <c r="D1043" s="1">
        <v>24</v>
      </c>
      <c r="E1043" s="1">
        <f>_xlfn.XLOOKUP(C1043,[1]配置!$B$5:$B$1000,[1]配置!$N$5:$N$1000)</f>
        <v>2</v>
      </c>
      <c r="F1043" s="1" t="str">
        <f>_xlfn.XLOOKUP(D1043,消耗中转!$D$8:$D$33,消耗中转!$T$8:$T$33)</f>
        <v>[{"ItemId":70003,"Num":125}]</v>
      </c>
      <c r="G1043" s="1" t="str" cm="1">
        <f t="array" ref="G1043">IF(D1043=0,"{}",_xlfn.XLOOKUP(D1043,属性中转!$D$20:$D$44,_xlfn.XLOOKUP($E1043,属性中转!$AG$18:$AX$18,属性中转!$AG$20:$AX$44)))</f>
        <v>{"HpRate":0.869,"AtkRate":0.4621,"PhysDefRate":0.3555,"MagicDefRate":0.316,"OnHealInc":0.3774}</v>
      </c>
      <c r="H1043" s="1" t="s">
        <v>28</v>
      </c>
      <c r="I1043" s="1">
        <f t="shared" si="147"/>
        <v>4</v>
      </c>
      <c r="J1043" s="1">
        <f t="shared" si="146"/>
        <v>4</v>
      </c>
    </row>
    <row r="1044" spans="1:10">
      <c r="A1044" s="1">
        <f t="shared" si="151"/>
        <v>14102025</v>
      </c>
      <c r="B1044" s="1">
        <f t="shared" si="152"/>
        <v>14102025</v>
      </c>
      <c r="C1044" s="1">
        <f t="shared" si="153"/>
        <v>141020</v>
      </c>
      <c r="D1044" s="1">
        <v>25</v>
      </c>
      <c r="E1044" s="1">
        <f>_xlfn.XLOOKUP(C1044,[1]配置!$B$5:$B$1000,[1]配置!$N$5:$N$1000)</f>
        <v>2</v>
      </c>
      <c r="F1044" s="1" t="str">
        <f>_xlfn.XLOOKUP(D1044,消耗中转!$D$8:$D$33,消耗中转!$T$8:$T$33)</f>
        <v>[{"ItemId":70003,"Num":150}]</v>
      </c>
      <c r="G1044" s="1" t="str" cm="1">
        <f t="array" ref="G1044">IF(D1044=0,"{}",_xlfn.XLOOKUP(D1044,属性中转!$D$20:$D$44,_xlfn.XLOOKUP($E1044,属性中转!$AG$18:$AX$18,属性中转!$AG$20:$AX$44)))</f>
        <v>{"HpRate":0.902,"AtkRate":0.4797,"PhysDefRate":0.369,"MagicDefRate":0.328,"OnHealInc":0.3978}</v>
      </c>
      <c r="H1044" s="1" t="s">
        <v>28</v>
      </c>
      <c r="I1044" s="1">
        <f t="shared" si="147"/>
        <v>4</v>
      </c>
      <c r="J1044" s="1">
        <f t="shared" si="146"/>
        <v>4</v>
      </c>
    </row>
    <row r="1045" spans="1:10">
      <c r="A1045" s="1">
        <f t="shared" si="151"/>
        <v>5000100</v>
      </c>
      <c r="B1045" s="1">
        <f t="shared" si="152"/>
        <v>5000100</v>
      </c>
      <c r="C1045" s="1">
        <v>50001</v>
      </c>
      <c r="D1045" s="1">
        <f>D1019</f>
        <v>0</v>
      </c>
      <c r="E1045" s="1">
        <f>_xlfn.XLOOKUP(C1045,[1]配置!$B$5:$B$1000,[1]配置!$N$5:$N$1000)</f>
        <v>1</v>
      </c>
      <c r="F1045" s="1" t="str">
        <f>_xlfn.XLOOKUP(D1045,消耗中转!$D$8:$D$33,消耗中转!$T$8:$T$33)</f>
        <v>[]</v>
      </c>
      <c r="G1045" s="1" t="str" cm="1">
        <f t="array" ref="G1045">IF(D1045=0,"{}",_xlfn.XLOOKUP(D1045,属性中转!$D$20:$D$44,_xlfn.XLOOKUP($E1045,属性中转!$AG$18:$AX$18,属性中转!$AG$20:$AX$44)))</f>
        <v>{}</v>
      </c>
      <c r="H1045" s="1" t="s">
        <v>28</v>
      </c>
      <c r="I1045" s="1">
        <f t="shared" si="147"/>
        <v>0</v>
      </c>
      <c r="J1045" s="1">
        <f t="shared" si="146"/>
        <v>0</v>
      </c>
    </row>
    <row r="1046" spans="1:10">
      <c r="A1046" s="1">
        <f t="shared" si="151"/>
        <v>5000101</v>
      </c>
      <c r="B1046" s="1">
        <f t="shared" si="152"/>
        <v>5000101</v>
      </c>
      <c r="C1046" s="1">
        <f t="shared" ref="C1046:C1310" si="154">C1045</f>
        <v>50001</v>
      </c>
      <c r="D1046" s="1">
        <f t="shared" ref="D1046:D1310" si="155">D1020</f>
        <v>1</v>
      </c>
      <c r="E1046" s="1">
        <f>_xlfn.XLOOKUP(C1046,[1]配置!$B$5:$B$1000,[1]配置!$N$5:$N$1000)</f>
        <v>1</v>
      </c>
      <c r="F1046" s="1" t="str">
        <f>_xlfn.XLOOKUP(D1046,消耗中转!$D$8:$D$33,消耗中转!$T$8:$T$33)</f>
        <v>[{"ItemId":70001,"Num":10}]</v>
      </c>
      <c r="G1046" s="1" t="str" cm="1">
        <f t="array" ref="G1046">IF(D1046=0,"{}",_xlfn.XLOOKUP(D1046,属性中转!$D$20:$D$44,_xlfn.XLOOKUP($E1046,属性中转!$AG$18:$AX$18,属性中转!$AG$20:$AX$44)))</f>
        <v>{"HpRate":0.0625,"AtkRate":0.072,"AtkSpeed":0.03,"Cri":0.0256,"DefBreak":0.0352}</v>
      </c>
      <c r="H1046" s="1" t="s">
        <v>28</v>
      </c>
      <c r="I1046" s="1">
        <f t="shared" si="147"/>
        <v>1</v>
      </c>
      <c r="J1046" s="1">
        <f t="shared" si="146"/>
        <v>1</v>
      </c>
    </row>
    <row r="1047" spans="1:10">
      <c r="A1047" s="1">
        <f t="shared" si="151"/>
        <v>5000102</v>
      </c>
      <c r="B1047" s="1">
        <f t="shared" si="152"/>
        <v>5000102</v>
      </c>
      <c r="C1047" s="1">
        <f t="shared" si="154"/>
        <v>50001</v>
      </c>
      <c r="D1047" s="1">
        <f t="shared" si="155"/>
        <v>2</v>
      </c>
      <c r="E1047" s="1">
        <f>_xlfn.XLOOKUP(C1047,[1]配置!$B$5:$B$1000,[1]配置!$N$5:$N$1000)</f>
        <v>1</v>
      </c>
      <c r="F1047" s="1" t="str">
        <f>_xlfn.XLOOKUP(D1047,消耗中转!$D$8:$D$33,消耗中转!$T$8:$T$33)</f>
        <v>[{"ItemId":70001,"Num":20}]</v>
      </c>
      <c r="G1047" s="1" t="str" cm="1">
        <f t="array" ref="G1047">IF(D1047=0,"{}",_xlfn.XLOOKUP(D1047,属性中转!$D$20:$D$44,_xlfn.XLOOKUP($E1047,属性中转!$AG$18:$AX$18,属性中转!$AG$20:$AX$44)))</f>
        <v>{"HpRate":0.0812,"AtkRate":0.0936,"AtkSpeed":0.042,"Cri":0.0359,"DefBreak":0.0493}</v>
      </c>
      <c r="H1047" s="1" t="s">
        <v>28</v>
      </c>
      <c r="I1047" s="1">
        <f t="shared" si="147"/>
        <v>1</v>
      </c>
      <c r="J1047" s="1">
        <f t="shared" si="146"/>
        <v>1</v>
      </c>
    </row>
    <row r="1048" spans="1:10">
      <c r="A1048" s="1">
        <f t="shared" si="151"/>
        <v>5000103</v>
      </c>
      <c r="B1048" s="1">
        <f t="shared" si="152"/>
        <v>5000103</v>
      </c>
      <c r="C1048" s="1">
        <f t="shared" si="154"/>
        <v>50001</v>
      </c>
      <c r="D1048" s="1">
        <f t="shared" si="155"/>
        <v>3</v>
      </c>
      <c r="E1048" s="1">
        <f>_xlfn.XLOOKUP(C1048,[1]配置!$B$5:$B$1000,[1]配置!$N$5:$N$1000)</f>
        <v>1</v>
      </c>
      <c r="F1048" s="1" t="str">
        <f>_xlfn.XLOOKUP(D1048,消耗中转!$D$8:$D$33,消耗中转!$T$8:$T$33)</f>
        <v>[{"ItemId":70001,"Num":30}]</v>
      </c>
      <c r="G1048" s="1" t="str" cm="1">
        <f t="array" ref="G1048">IF(D1048=0,"{}",_xlfn.XLOOKUP(D1048,属性中转!$D$20:$D$44,_xlfn.XLOOKUP($E1048,属性中转!$AG$18:$AX$18,属性中转!$AG$20:$AX$44)))</f>
        <v>{"HpRate":0.1,"AtkRate":0.1152,"AtkSpeed":0.054,"Cri":0.0462,"DefBreak":0.0635}</v>
      </c>
      <c r="H1048" s="1" t="s">
        <v>28</v>
      </c>
      <c r="I1048" s="1">
        <f t="shared" si="147"/>
        <v>1</v>
      </c>
      <c r="J1048" s="1">
        <f t="shared" si="146"/>
        <v>1</v>
      </c>
    </row>
    <row r="1049" spans="1:10">
      <c r="A1049" s="1">
        <f t="shared" si="151"/>
        <v>5000104</v>
      </c>
      <c r="B1049" s="1">
        <f t="shared" si="152"/>
        <v>5000104</v>
      </c>
      <c r="C1049" s="1">
        <f t="shared" si="154"/>
        <v>50001</v>
      </c>
      <c r="D1049" s="1">
        <f t="shared" si="155"/>
        <v>4</v>
      </c>
      <c r="E1049" s="1">
        <f>_xlfn.XLOOKUP(C1049,[1]配置!$B$5:$B$1000,[1]配置!$N$5:$N$1000)</f>
        <v>1</v>
      </c>
      <c r="F1049" s="1" t="str">
        <f>_xlfn.XLOOKUP(D1049,消耗中转!$D$8:$D$33,消耗中转!$T$8:$T$33)</f>
        <v>[{"ItemId":70001,"Num":40}]</v>
      </c>
      <c r="G1049" s="1" t="str" cm="1">
        <f t="array" ref="G1049">IF(D1049=0,"{}",_xlfn.XLOOKUP(D1049,属性中转!$D$20:$D$44,_xlfn.XLOOKUP($E1049,属性中转!$AG$18:$AX$18,属性中转!$AG$20:$AX$44)))</f>
        <v>{"HpRate":0.1187,"AtkRate":0.1368,"AtkSpeed":0.066,"Cri":0.0564,"DefBreak":0.0776}</v>
      </c>
      <c r="H1049" s="1" t="s">
        <v>28</v>
      </c>
      <c r="I1049" s="1">
        <f t="shared" si="147"/>
        <v>1</v>
      </c>
      <c r="J1049" s="1">
        <f t="shared" si="146"/>
        <v>1</v>
      </c>
    </row>
    <row r="1050" spans="1:10">
      <c r="A1050" s="1">
        <f t="shared" si="151"/>
        <v>5000105</v>
      </c>
      <c r="B1050" s="1">
        <f t="shared" si="152"/>
        <v>5000105</v>
      </c>
      <c r="C1050" s="1">
        <f t="shared" si="154"/>
        <v>50001</v>
      </c>
      <c r="D1050" s="1">
        <f t="shared" si="155"/>
        <v>5</v>
      </c>
      <c r="E1050" s="1">
        <f>_xlfn.XLOOKUP(C1050,[1]配置!$B$5:$B$1000,[1]配置!$N$5:$N$1000)</f>
        <v>1</v>
      </c>
      <c r="F1050" s="1" t="str">
        <f>_xlfn.XLOOKUP(D1050,消耗中转!$D$8:$D$33,消耗中转!$T$8:$T$33)</f>
        <v>[{"ItemId":70001,"Num":50}]</v>
      </c>
      <c r="G1050" s="1" t="str" cm="1">
        <f t="array" ref="G1050">IF(D1050=0,"{}",_xlfn.XLOOKUP(D1050,属性中转!$D$20:$D$44,_xlfn.XLOOKUP($E1050,属性中转!$AG$18:$AX$18,属性中转!$AG$20:$AX$44)))</f>
        <v>{"HpRate":0.1375,"AtkRate":0.1584,"AtkSpeed":0.078,"Cri":0.0667,"DefBreak":0.0917}</v>
      </c>
      <c r="H1050" s="1" t="s">
        <v>28</v>
      </c>
      <c r="I1050" s="1">
        <f t="shared" si="147"/>
        <v>2</v>
      </c>
      <c r="J1050" s="1">
        <f t="shared" si="146"/>
        <v>2</v>
      </c>
    </row>
    <row r="1051" spans="1:10">
      <c r="A1051" s="1">
        <f t="shared" si="151"/>
        <v>5000106</v>
      </c>
      <c r="B1051" s="1">
        <f t="shared" si="152"/>
        <v>5000106</v>
      </c>
      <c r="C1051" s="1">
        <f t="shared" si="154"/>
        <v>50001</v>
      </c>
      <c r="D1051" s="1">
        <f t="shared" si="155"/>
        <v>6</v>
      </c>
      <c r="E1051" s="1">
        <f>_xlfn.XLOOKUP(C1051,[1]配置!$B$5:$B$1000,[1]配置!$N$5:$N$1000)</f>
        <v>1</v>
      </c>
      <c r="F1051" s="1" t="str">
        <f>_xlfn.XLOOKUP(D1051,消耗中转!$D$8:$D$33,消耗中转!$T$8:$T$33)</f>
        <v>[{"ItemId":70002,"Num":5}]</v>
      </c>
      <c r="G1051" s="1" t="str" cm="1">
        <f t="array" ref="G1051">IF(D1051=0,"{}",_xlfn.XLOOKUP(D1051,属性中转!$D$20:$D$44,_xlfn.XLOOKUP($E1051,属性中转!$AG$18:$AX$18,属性中转!$AG$20:$AX$44)))</f>
        <v>{"HpRate":0.1562,"AtkRate":0.18,"AtkSpeed":0.09,"Cri":0.077,"DefBreak":0.1058}</v>
      </c>
      <c r="H1051" s="1" t="s">
        <v>28</v>
      </c>
      <c r="I1051" s="1">
        <f t="shared" si="147"/>
        <v>2</v>
      </c>
      <c r="J1051" s="1">
        <f t="shared" si="146"/>
        <v>2</v>
      </c>
    </row>
    <row r="1052" spans="1:10">
      <c r="A1052" s="1">
        <f t="shared" si="151"/>
        <v>5000107</v>
      </c>
      <c r="B1052" s="1">
        <f t="shared" si="152"/>
        <v>5000107</v>
      </c>
      <c r="C1052" s="1">
        <f t="shared" si="154"/>
        <v>50001</v>
      </c>
      <c r="D1052" s="1">
        <f t="shared" si="155"/>
        <v>7</v>
      </c>
      <c r="E1052" s="1">
        <f>_xlfn.XLOOKUP(C1052,[1]配置!$B$5:$B$1000,[1]配置!$N$5:$N$1000)</f>
        <v>1</v>
      </c>
      <c r="F1052" s="1" t="str">
        <f>_xlfn.XLOOKUP(D1052,消耗中转!$D$8:$D$33,消耗中转!$T$8:$T$33)</f>
        <v>[{"ItemId":70002,"Num":10}]</v>
      </c>
      <c r="G1052" s="1" t="str" cm="1">
        <f t="array" ref="G1052">IF(D1052=0,"{}",_xlfn.XLOOKUP(D1052,属性中转!$D$20:$D$44,_xlfn.XLOOKUP($E1052,属性中转!$AG$18:$AX$18,属性中转!$AG$20:$AX$44)))</f>
        <v>{"HpRate":0.175,"AtkRate":0.2016,"AtkSpeed":0.102,"Cri":0.0873,"DefBreak":0.1199}</v>
      </c>
      <c r="H1052" s="1" t="s">
        <v>28</v>
      </c>
      <c r="I1052" s="1">
        <f t="shared" si="147"/>
        <v>2</v>
      </c>
      <c r="J1052" s="1">
        <f t="shared" si="146"/>
        <v>2</v>
      </c>
    </row>
    <row r="1053" spans="1:10">
      <c r="A1053" s="1">
        <f t="shared" si="151"/>
        <v>5000108</v>
      </c>
      <c r="B1053" s="1">
        <f t="shared" si="152"/>
        <v>5000108</v>
      </c>
      <c r="C1053" s="1">
        <f t="shared" si="154"/>
        <v>50001</v>
      </c>
      <c r="D1053" s="1">
        <f t="shared" si="155"/>
        <v>8</v>
      </c>
      <c r="E1053" s="1">
        <f>_xlfn.XLOOKUP(C1053,[1]配置!$B$5:$B$1000,[1]配置!$N$5:$N$1000)</f>
        <v>1</v>
      </c>
      <c r="F1053" s="1" t="str">
        <f>_xlfn.XLOOKUP(D1053,消耗中转!$D$8:$D$33,消耗中转!$T$8:$T$33)</f>
        <v>[{"ItemId":70002,"Num":15}]</v>
      </c>
      <c r="G1053" s="1" t="str" cm="1">
        <f t="array" ref="G1053">IF(D1053=0,"{}",_xlfn.XLOOKUP(D1053,属性中转!$D$20:$D$44,_xlfn.XLOOKUP($E1053,属性中转!$AG$18:$AX$18,属性中转!$AG$20:$AX$44)))</f>
        <v>{"HpRate":0.1937,"AtkRate":0.2232,"AtkSpeed":0.114,"Cri":0.0975,"DefBreak":0.134}</v>
      </c>
      <c r="H1053" s="1" t="s">
        <v>28</v>
      </c>
      <c r="I1053" s="1">
        <f t="shared" si="147"/>
        <v>2</v>
      </c>
      <c r="J1053" s="1">
        <f t="shared" si="146"/>
        <v>2</v>
      </c>
    </row>
    <row r="1054" spans="1:10">
      <c r="A1054" s="1">
        <f t="shared" si="151"/>
        <v>5000109</v>
      </c>
      <c r="B1054" s="1">
        <f t="shared" si="152"/>
        <v>5000109</v>
      </c>
      <c r="C1054" s="1">
        <f t="shared" si="154"/>
        <v>50001</v>
      </c>
      <c r="D1054" s="1">
        <f t="shared" si="155"/>
        <v>9</v>
      </c>
      <c r="E1054" s="1">
        <f>_xlfn.XLOOKUP(C1054,[1]配置!$B$5:$B$1000,[1]配置!$N$5:$N$1000)</f>
        <v>1</v>
      </c>
      <c r="F1054" s="1" t="str">
        <f>_xlfn.XLOOKUP(D1054,消耗中转!$D$8:$D$33,消耗中转!$T$8:$T$33)</f>
        <v>[{"ItemId":70002,"Num":20}]</v>
      </c>
      <c r="G1054" s="1" t="str" cm="1">
        <f t="array" ref="G1054">IF(D1054=0,"{}",_xlfn.XLOOKUP(D1054,属性中转!$D$20:$D$44,_xlfn.XLOOKUP($E1054,属性中转!$AG$18:$AX$18,属性中转!$AG$20:$AX$44)))</f>
        <v>{"HpRate":0.2125,"AtkRate":0.2448,"AtkSpeed":0.114,"Cri":0.0975,"DefBreak":0.134}</v>
      </c>
      <c r="H1054" s="1" t="s">
        <v>28</v>
      </c>
      <c r="I1054" s="1">
        <f t="shared" si="147"/>
        <v>2</v>
      </c>
      <c r="J1054" s="1">
        <f t="shared" si="146"/>
        <v>2</v>
      </c>
    </row>
    <row r="1055" spans="1:10">
      <c r="A1055" s="1">
        <f t="shared" si="151"/>
        <v>5000110</v>
      </c>
      <c r="B1055" s="1">
        <f t="shared" si="152"/>
        <v>5000110</v>
      </c>
      <c r="C1055" s="1">
        <f t="shared" si="154"/>
        <v>50001</v>
      </c>
      <c r="D1055" s="1">
        <f t="shared" si="155"/>
        <v>10</v>
      </c>
      <c r="E1055" s="1">
        <f>_xlfn.XLOOKUP(C1055,[1]配置!$B$5:$B$1000,[1]配置!$N$5:$N$1000)</f>
        <v>1</v>
      </c>
      <c r="F1055" s="1" t="str">
        <f>_xlfn.XLOOKUP(D1055,消耗中转!$D$8:$D$33,消耗中转!$T$8:$T$33)</f>
        <v>[{"ItemId":70002,"Num":25}]</v>
      </c>
      <c r="G1055" s="1" t="str" cm="1">
        <f t="array" ref="G1055">IF(D1055=0,"{}",_xlfn.XLOOKUP(D1055,属性中转!$D$20:$D$44,_xlfn.XLOOKUP($E1055,属性中转!$AG$18:$AX$18,属性中转!$AG$20:$AX$44)))</f>
        <v>{"HpRate":0.2312,"AtkRate":0.2664,"AtkSpeed":0.114,"Cri":0.0975,"DefBreak":0.134}</v>
      </c>
      <c r="H1055" s="1" t="s">
        <v>28</v>
      </c>
      <c r="I1055" s="1">
        <f t="shared" si="147"/>
        <v>3</v>
      </c>
      <c r="J1055" s="1">
        <f t="shared" ref="J1055:J1118" si="156">J1029</f>
        <v>3</v>
      </c>
    </row>
    <row r="1056" spans="1:10">
      <c r="A1056" s="1">
        <f t="shared" si="151"/>
        <v>5000111</v>
      </c>
      <c r="B1056" s="1">
        <f t="shared" si="152"/>
        <v>5000111</v>
      </c>
      <c r="C1056" s="1">
        <f t="shared" si="154"/>
        <v>50001</v>
      </c>
      <c r="D1056" s="1">
        <f t="shared" si="155"/>
        <v>11</v>
      </c>
      <c r="E1056" s="1">
        <f>_xlfn.XLOOKUP(C1056,[1]配置!$B$5:$B$1000,[1]配置!$N$5:$N$1000)</f>
        <v>1</v>
      </c>
      <c r="F1056" s="1" t="str">
        <f>_xlfn.XLOOKUP(D1056,消耗中转!$D$8:$D$33,消耗中转!$T$8:$T$33)</f>
        <v>[{"ItemId":70002,"Num":30}]</v>
      </c>
      <c r="G1056" s="1" t="str" cm="1">
        <f t="array" ref="G1056">IF(D1056=0,"{}",_xlfn.XLOOKUP(D1056,属性中转!$D$20:$D$44,_xlfn.XLOOKUP($E1056,属性中转!$AG$18:$AX$18,属性中转!$AG$20:$AX$44)))</f>
        <v>{"HpRate":0.25,"AtkRate":0.288,"AtkSpeed":0.114,"Cri":0.0975,"DefBreak":0.134}</v>
      </c>
      <c r="H1056" s="1" t="s">
        <v>28</v>
      </c>
      <c r="I1056" s="1">
        <f t="shared" ref="I1056:I1119" si="157">I1030</f>
        <v>3</v>
      </c>
      <c r="J1056" s="1">
        <f t="shared" si="156"/>
        <v>3</v>
      </c>
    </row>
    <row r="1057" spans="1:10">
      <c r="A1057" s="1">
        <f t="shared" si="151"/>
        <v>5000112</v>
      </c>
      <c r="B1057" s="1">
        <f t="shared" si="152"/>
        <v>5000112</v>
      </c>
      <c r="C1057" s="1">
        <f t="shared" si="154"/>
        <v>50001</v>
      </c>
      <c r="D1057" s="1">
        <f t="shared" si="155"/>
        <v>12</v>
      </c>
      <c r="E1057" s="1">
        <f>_xlfn.XLOOKUP(C1057,[1]配置!$B$5:$B$1000,[1]配置!$N$5:$N$1000)</f>
        <v>1</v>
      </c>
      <c r="F1057" s="1" t="str">
        <f>_xlfn.XLOOKUP(D1057,消耗中转!$D$8:$D$33,消耗中转!$T$8:$T$33)</f>
        <v>[{"ItemId":70002,"Num":35}]</v>
      </c>
      <c r="G1057" s="1" t="str" cm="1">
        <f t="array" ref="G1057">IF(D1057=0,"{}",_xlfn.XLOOKUP(D1057,属性中转!$D$20:$D$44,_xlfn.XLOOKUP($E1057,属性中转!$AG$18:$AX$18,属性中转!$AG$20:$AX$44)))</f>
        <v>{"HpRate":0.2687,"AtkRate":0.3096,"AtkSpeed":0.114,"Cri":0.0975,"DefBreak":0.134}</v>
      </c>
      <c r="H1057" s="1" t="s">
        <v>28</v>
      </c>
      <c r="I1057" s="1">
        <f t="shared" si="157"/>
        <v>3</v>
      </c>
      <c r="J1057" s="1">
        <f t="shared" si="156"/>
        <v>3</v>
      </c>
    </row>
    <row r="1058" spans="1:10">
      <c r="A1058" s="1">
        <f t="shared" si="151"/>
        <v>5000113</v>
      </c>
      <c r="B1058" s="1">
        <f t="shared" si="152"/>
        <v>5000113</v>
      </c>
      <c r="C1058" s="1">
        <f t="shared" si="154"/>
        <v>50001</v>
      </c>
      <c r="D1058" s="1">
        <f t="shared" si="155"/>
        <v>13</v>
      </c>
      <c r="E1058" s="1">
        <f>_xlfn.XLOOKUP(C1058,[1]配置!$B$5:$B$1000,[1]配置!$N$5:$N$1000)</f>
        <v>1</v>
      </c>
      <c r="F1058" s="1" t="str">
        <f>_xlfn.XLOOKUP(D1058,消耗中转!$D$8:$D$33,消耗中转!$T$8:$T$33)</f>
        <v>[{"ItemId":70002,"Num":40}]</v>
      </c>
      <c r="G1058" s="1" t="str" cm="1">
        <f t="array" ref="G1058">IF(D1058=0,"{}",_xlfn.XLOOKUP(D1058,属性中转!$D$20:$D$44,_xlfn.XLOOKUP($E1058,属性中转!$AG$18:$AX$18,属性中转!$AG$20:$AX$44)))</f>
        <v>{"HpRate":0.2875,"AtkRate":0.3312,"AtkSpeed":0.114,"Cri":0.0975,"DefBreak":0.134}</v>
      </c>
      <c r="H1058" s="1" t="s">
        <v>28</v>
      </c>
      <c r="I1058" s="1">
        <f t="shared" si="157"/>
        <v>3</v>
      </c>
      <c r="J1058" s="1">
        <f t="shared" si="156"/>
        <v>3</v>
      </c>
    </row>
    <row r="1059" spans="1:10">
      <c r="A1059" s="1">
        <f t="shared" si="151"/>
        <v>5000114</v>
      </c>
      <c r="B1059" s="1">
        <f t="shared" si="152"/>
        <v>5000114</v>
      </c>
      <c r="C1059" s="1">
        <f t="shared" si="154"/>
        <v>50001</v>
      </c>
      <c r="D1059" s="1">
        <f t="shared" si="155"/>
        <v>14</v>
      </c>
      <c r="E1059" s="1">
        <f>_xlfn.XLOOKUP(C1059,[1]配置!$B$5:$B$1000,[1]配置!$N$5:$N$1000)</f>
        <v>1</v>
      </c>
      <c r="F1059" s="1" t="str">
        <f>_xlfn.XLOOKUP(D1059,消耗中转!$D$8:$D$33,消耗中转!$T$8:$T$33)</f>
        <v>[{"ItemId":70002,"Num":45}]</v>
      </c>
      <c r="G1059" s="1" t="str" cm="1">
        <f t="array" ref="G1059">IF(D1059=0,"{}",_xlfn.XLOOKUP(D1059,属性中转!$D$20:$D$44,_xlfn.XLOOKUP($E1059,属性中转!$AG$18:$AX$18,属性中转!$AG$20:$AX$44)))</f>
        <v>{"HpRate":0.3062,"AtkRate":0.3528,"AtkSpeed":0.114,"Cri":0.0975,"DefBreak":0.134}</v>
      </c>
      <c r="H1059" s="1" t="s">
        <v>28</v>
      </c>
      <c r="I1059" s="1">
        <f t="shared" si="157"/>
        <v>3</v>
      </c>
      <c r="J1059" s="1">
        <f t="shared" si="156"/>
        <v>3</v>
      </c>
    </row>
    <row r="1060" spans="1:10">
      <c r="A1060" s="1">
        <f t="shared" si="151"/>
        <v>5000115</v>
      </c>
      <c r="B1060" s="1">
        <f t="shared" si="152"/>
        <v>5000115</v>
      </c>
      <c r="C1060" s="1">
        <f t="shared" si="154"/>
        <v>50001</v>
      </c>
      <c r="D1060" s="1">
        <f t="shared" si="155"/>
        <v>15</v>
      </c>
      <c r="E1060" s="1">
        <f>_xlfn.XLOOKUP(C1060,[1]配置!$B$5:$B$1000,[1]配置!$N$5:$N$1000)</f>
        <v>1</v>
      </c>
      <c r="F1060" s="1" t="str">
        <f>_xlfn.XLOOKUP(D1060,消耗中转!$D$8:$D$33,消耗中转!$T$8:$T$33)</f>
        <v>[{"ItemId":70002,"Num":50}]</v>
      </c>
      <c r="G1060" s="1" t="str" cm="1">
        <f t="array" ref="G1060">IF(D1060=0,"{}",_xlfn.XLOOKUP(D1060,属性中转!$D$20:$D$44,_xlfn.XLOOKUP($E1060,属性中转!$AG$18:$AX$18,属性中转!$AG$20:$AX$44)))</f>
        <v>{"HpRate":0.325,"AtkRate":0.3744,"AtkSpeed":0.114,"Cri":0.0975,"DefBreak":0.134}</v>
      </c>
      <c r="H1060" s="1" t="s">
        <v>28</v>
      </c>
      <c r="I1060" s="1">
        <f t="shared" si="157"/>
        <v>4</v>
      </c>
      <c r="J1060" s="1">
        <f t="shared" si="156"/>
        <v>4</v>
      </c>
    </row>
    <row r="1061" spans="1:10">
      <c r="A1061" s="1">
        <f t="shared" si="151"/>
        <v>5000116</v>
      </c>
      <c r="B1061" s="1">
        <f t="shared" si="152"/>
        <v>5000116</v>
      </c>
      <c r="C1061" s="1">
        <f t="shared" si="154"/>
        <v>50001</v>
      </c>
      <c r="D1061" s="1">
        <f t="shared" si="155"/>
        <v>16</v>
      </c>
      <c r="E1061" s="1">
        <f>_xlfn.XLOOKUP(C1061,[1]配置!$B$5:$B$1000,[1]配置!$N$5:$N$1000)</f>
        <v>1</v>
      </c>
      <c r="F1061" s="1" t="str">
        <f>_xlfn.XLOOKUP(D1061,消耗中转!$D$8:$D$33,消耗中转!$T$8:$T$33)</f>
        <v>[{"ItemId":70003,"Num":25}]</v>
      </c>
      <c r="G1061" s="1" t="str" cm="1">
        <f t="array" ref="G1061">IF(D1061=0,"{}",_xlfn.XLOOKUP(D1061,属性中转!$D$20:$D$44,_xlfn.XLOOKUP($E1061,属性中转!$AG$18:$AX$18,属性中转!$AG$20:$AX$44)))</f>
        <v>{"HpRate":0.3437,"AtkRate":0.396,"AtkSpeed":0.126,"Cri":0.1078,"DefBreak":0.1481}</v>
      </c>
      <c r="H1061" s="1" t="s">
        <v>28</v>
      </c>
      <c r="I1061" s="1">
        <f t="shared" si="157"/>
        <v>4</v>
      </c>
      <c r="J1061" s="1">
        <f t="shared" si="156"/>
        <v>4</v>
      </c>
    </row>
    <row r="1062" spans="1:10">
      <c r="A1062" s="1">
        <f t="shared" si="151"/>
        <v>5000117</v>
      </c>
      <c r="B1062" s="1">
        <f t="shared" si="152"/>
        <v>5000117</v>
      </c>
      <c r="C1062" s="1">
        <f t="shared" si="154"/>
        <v>50001</v>
      </c>
      <c r="D1062" s="1">
        <f t="shared" si="155"/>
        <v>17</v>
      </c>
      <c r="E1062" s="1">
        <f>_xlfn.XLOOKUP(C1062,[1]配置!$B$5:$B$1000,[1]配置!$N$5:$N$1000)</f>
        <v>1</v>
      </c>
      <c r="F1062" s="1" t="str">
        <f>_xlfn.XLOOKUP(D1062,消耗中转!$D$8:$D$33,消耗中转!$T$8:$T$33)</f>
        <v>[{"ItemId":70003,"Num":25}]</v>
      </c>
      <c r="G1062" s="1" t="str" cm="1">
        <f t="array" ref="G1062">IF(D1062=0,"{}",_xlfn.XLOOKUP(D1062,属性中转!$D$20:$D$44,_xlfn.XLOOKUP($E1062,属性中转!$AG$18:$AX$18,属性中转!$AG$20:$AX$44)))</f>
        <v>{"HpRate":0.3625,"AtkRate":0.4176,"AtkSpeed":0.138,"Cri":0.1181,"DefBreak":0.1622}</v>
      </c>
      <c r="H1062" s="1" t="s">
        <v>28</v>
      </c>
      <c r="I1062" s="1">
        <f t="shared" si="157"/>
        <v>4</v>
      </c>
      <c r="J1062" s="1">
        <f t="shared" si="156"/>
        <v>4</v>
      </c>
    </row>
    <row r="1063" spans="1:10">
      <c r="A1063" s="1">
        <f t="shared" si="151"/>
        <v>5000118</v>
      </c>
      <c r="B1063" s="1">
        <f t="shared" si="152"/>
        <v>5000118</v>
      </c>
      <c r="C1063" s="1">
        <f t="shared" si="154"/>
        <v>50001</v>
      </c>
      <c r="D1063" s="1">
        <f t="shared" si="155"/>
        <v>18</v>
      </c>
      <c r="E1063" s="1">
        <f>_xlfn.XLOOKUP(C1063,[1]配置!$B$5:$B$1000,[1]配置!$N$5:$N$1000)</f>
        <v>1</v>
      </c>
      <c r="F1063" s="1" t="str">
        <f>_xlfn.XLOOKUP(D1063,消耗中转!$D$8:$D$33,消耗中转!$T$8:$T$33)</f>
        <v>[{"ItemId":70003,"Num":25}]</v>
      </c>
      <c r="G1063" s="1" t="str" cm="1">
        <f t="array" ref="G1063">IF(D1063=0,"{}",_xlfn.XLOOKUP(D1063,属性中转!$D$20:$D$44,_xlfn.XLOOKUP($E1063,属性中转!$AG$18:$AX$18,属性中转!$AG$20:$AX$44)))</f>
        <v>{"HpRate":0.3812,"AtkRate":0.4392,"AtkSpeed":0.15,"Cri":0.1284,"DefBreak":0.1764}</v>
      </c>
      <c r="H1063" s="1" t="s">
        <v>28</v>
      </c>
      <c r="I1063" s="1">
        <f t="shared" si="157"/>
        <v>4</v>
      </c>
      <c r="J1063" s="1">
        <f t="shared" si="156"/>
        <v>4</v>
      </c>
    </row>
    <row r="1064" spans="1:10">
      <c r="A1064" s="1">
        <f t="shared" si="151"/>
        <v>5000119</v>
      </c>
      <c r="B1064" s="1">
        <f t="shared" si="152"/>
        <v>5000119</v>
      </c>
      <c r="C1064" s="1">
        <f t="shared" si="154"/>
        <v>50001</v>
      </c>
      <c r="D1064" s="1">
        <f t="shared" si="155"/>
        <v>19</v>
      </c>
      <c r="E1064" s="1">
        <f>_xlfn.XLOOKUP(C1064,[1]配置!$B$5:$B$1000,[1]配置!$N$5:$N$1000)</f>
        <v>1</v>
      </c>
      <c r="F1064" s="1" t="str">
        <f>_xlfn.XLOOKUP(D1064,消耗中转!$D$8:$D$33,消耗中转!$T$8:$T$33)</f>
        <v>[{"ItemId":70003,"Num":25}]</v>
      </c>
      <c r="G1064" s="1" t="str" cm="1">
        <f t="array" ref="G1064">IF(D1064=0,"{}",_xlfn.XLOOKUP(D1064,属性中转!$D$20:$D$44,_xlfn.XLOOKUP($E1064,属性中转!$AG$18:$AX$18,属性中转!$AG$20:$AX$44)))</f>
        <v>{"HpRate":0.4,"AtkRate":0.4608,"AtkSpeed":0.162,"Cri":0.1386,"DefBreak":0.1905}</v>
      </c>
      <c r="H1064" s="1" t="s">
        <v>28</v>
      </c>
      <c r="I1064" s="1">
        <f t="shared" si="157"/>
        <v>4</v>
      </c>
      <c r="J1064" s="1">
        <f t="shared" si="156"/>
        <v>4</v>
      </c>
    </row>
    <row r="1065" spans="1:10">
      <c r="A1065" s="1">
        <f t="shared" si="151"/>
        <v>5000120</v>
      </c>
      <c r="B1065" s="1">
        <f t="shared" si="152"/>
        <v>5000120</v>
      </c>
      <c r="C1065" s="1">
        <f t="shared" si="154"/>
        <v>50001</v>
      </c>
      <c r="D1065" s="1">
        <f t="shared" si="155"/>
        <v>20</v>
      </c>
      <c r="E1065" s="1">
        <f>_xlfn.XLOOKUP(C1065,[1]配置!$B$5:$B$1000,[1]配置!$N$5:$N$1000)</f>
        <v>1</v>
      </c>
      <c r="F1065" s="1" t="str">
        <f>_xlfn.XLOOKUP(D1065,消耗中转!$D$8:$D$33,消耗中转!$T$8:$T$33)</f>
        <v>[{"ItemId":70003,"Num":25}]</v>
      </c>
      <c r="G1065" s="1" t="str" cm="1">
        <f t="array" ref="G1065">IF(D1065=0,"{}",_xlfn.XLOOKUP(D1065,属性中转!$D$20:$D$44,_xlfn.XLOOKUP($E1065,属性中转!$AG$18:$AX$18,属性中转!$AG$20:$AX$44)))</f>
        <v>{"HpRate":0.4187,"AtkRate":0.4824,"AtkSpeed":0.174,"Cri":0.1489,"DefBreak":0.2046}</v>
      </c>
      <c r="H1065" s="1" t="s">
        <v>28</v>
      </c>
      <c r="I1065" s="1">
        <f t="shared" si="157"/>
        <v>4</v>
      </c>
      <c r="J1065" s="1">
        <f t="shared" si="156"/>
        <v>4</v>
      </c>
    </row>
    <row r="1066" spans="1:10">
      <c r="A1066" s="1">
        <f t="shared" ref="A1066:A1091" si="158">B1066</f>
        <v>5000121</v>
      </c>
      <c r="B1066" s="1">
        <f t="shared" ref="B1066:B1091" si="159">C1066*100+D1066</f>
        <v>5000121</v>
      </c>
      <c r="C1066" s="1">
        <f t="shared" si="154"/>
        <v>50001</v>
      </c>
      <c r="D1066" s="1">
        <f t="shared" si="155"/>
        <v>21</v>
      </c>
      <c r="E1066" s="1">
        <f>_xlfn.XLOOKUP(C1066,[1]配置!$B$5:$B$1000,[1]配置!$N$5:$N$1000)</f>
        <v>1</v>
      </c>
      <c r="F1066" s="1" t="str">
        <f>_xlfn.XLOOKUP(D1066,消耗中转!$D$8:$D$33,消耗中转!$T$8:$T$33)</f>
        <v>[{"ItemId":70003,"Num":50}]</v>
      </c>
      <c r="G1066" s="1" t="str" cm="1">
        <f t="array" ref="G1066">IF(D1066=0,"{}",_xlfn.XLOOKUP(D1066,属性中转!$D$20:$D$44,_xlfn.XLOOKUP($E1066,属性中转!$AG$18:$AX$18,属性中转!$AG$20:$AX$44)))</f>
        <v>{"HpRate":0.4375,"AtkRate":0.504,"AtkSpeed":0.186,"Cri":0.1592,"DefBreak":0.2187}</v>
      </c>
      <c r="H1066" s="1" t="s">
        <v>28</v>
      </c>
      <c r="I1066" s="1">
        <f t="shared" si="157"/>
        <v>4</v>
      </c>
      <c r="J1066" s="1">
        <f t="shared" si="156"/>
        <v>4</v>
      </c>
    </row>
    <row r="1067" spans="1:10">
      <c r="A1067" s="1">
        <f t="shared" si="158"/>
        <v>5000122</v>
      </c>
      <c r="B1067" s="1">
        <f t="shared" si="159"/>
        <v>5000122</v>
      </c>
      <c r="C1067" s="1">
        <f t="shared" si="154"/>
        <v>50001</v>
      </c>
      <c r="D1067" s="1">
        <f t="shared" si="155"/>
        <v>22</v>
      </c>
      <c r="E1067" s="1">
        <f>_xlfn.XLOOKUP(C1067,[1]配置!$B$5:$B$1000,[1]配置!$N$5:$N$1000)</f>
        <v>1</v>
      </c>
      <c r="F1067" s="1" t="str">
        <f>_xlfn.XLOOKUP(D1067,消耗中转!$D$8:$D$33,消耗中转!$T$8:$T$33)</f>
        <v>[{"ItemId":70003,"Num":75}]</v>
      </c>
      <c r="G1067" s="1" t="str" cm="1">
        <f t="array" ref="G1067">IF(D1067=0,"{}",_xlfn.XLOOKUP(D1067,属性中转!$D$20:$D$44,_xlfn.XLOOKUP($E1067,属性中转!$AG$18:$AX$18,属性中转!$AG$20:$AX$44)))</f>
        <v>{"HpRate":0.4562,"AtkRate":0.5256,"AtkSpeed":0.198,"Cri":0.1694,"DefBreak":0.2328}</v>
      </c>
      <c r="H1067" s="1" t="s">
        <v>28</v>
      </c>
      <c r="I1067" s="1">
        <f t="shared" si="157"/>
        <v>4</v>
      </c>
      <c r="J1067" s="1">
        <f t="shared" si="156"/>
        <v>4</v>
      </c>
    </row>
    <row r="1068" spans="1:10">
      <c r="A1068" s="1">
        <f t="shared" si="158"/>
        <v>5000123</v>
      </c>
      <c r="B1068" s="1">
        <f t="shared" si="159"/>
        <v>5000123</v>
      </c>
      <c r="C1068" s="1">
        <f t="shared" si="154"/>
        <v>50001</v>
      </c>
      <c r="D1068" s="1">
        <f t="shared" si="155"/>
        <v>23</v>
      </c>
      <c r="E1068" s="1">
        <f>_xlfn.XLOOKUP(C1068,[1]配置!$B$5:$B$1000,[1]配置!$N$5:$N$1000)</f>
        <v>1</v>
      </c>
      <c r="F1068" s="1" t="str">
        <f>_xlfn.XLOOKUP(D1068,消耗中转!$D$8:$D$33,消耗中转!$T$8:$T$33)</f>
        <v>[{"ItemId":70003,"Num":100}]</v>
      </c>
      <c r="G1068" s="1" t="str" cm="1">
        <f t="array" ref="G1068">IF(D1068=0,"{}",_xlfn.XLOOKUP(D1068,属性中转!$D$20:$D$44,_xlfn.XLOOKUP($E1068,属性中转!$AG$18:$AX$18,属性中转!$AG$20:$AX$44)))</f>
        <v>{"HpRate":0.475,"AtkRate":0.5472,"AtkSpeed":0.21,"Cri":0.1797,"DefBreak":0.2469}</v>
      </c>
      <c r="H1068" s="1" t="s">
        <v>28</v>
      </c>
      <c r="I1068" s="1">
        <f t="shared" si="157"/>
        <v>4</v>
      </c>
      <c r="J1068" s="1">
        <f t="shared" si="156"/>
        <v>4</v>
      </c>
    </row>
    <row r="1069" spans="1:10">
      <c r="A1069" s="1">
        <f t="shared" si="158"/>
        <v>5000124</v>
      </c>
      <c r="B1069" s="1">
        <f t="shared" si="159"/>
        <v>5000124</v>
      </c>
      <c r="C1069" s="1">
        <f t="shared" si="154"/>
        <v>50001</v>
      </c>
      <c r="D1069" s="1">
        <f t="shared" si="155"/>
        <v>24</v>
      </c>
      <c r="E1069" s="1">
        <f>_xlfn.XLOOKUP(C1069,[1]配置!$B$5:$B$1000,[1]配置!$N$5:$N$1000)</f>
        <v>1</v>
      </c>
      <c r="F1069" s="1" t="str">
        <f>_xlfn.XLOOKUP(D1069,消耗中转!$D$8:$D$33,消耗中转!$T$8:$T$33)</f>
        <v>[{"ItemId":70003,"Num":125}]</v>
      </c>
      <c r="G1069" s="1" t="str" cm="1">
        <f t="array" ref="G1069">IF(D1069=0,"{}",_xlfn.XLOOKUP(D1069,属性中转!$D$20:$D$44,_xlfn.XLOOKUP($E1069,属性中转!$AG$18:$AX$18,属性中转!$AG$20:$AX$44)))</f>
        <v>{"HpRate":0.4937,"AtkRate":0.5688,"AtkSpeed":0.222,"Cri":0.19,"DefBreak":0.261}</v>
      </c>
      <c r="H1069" s="1" t="s">
        <v>28</v>
      </c>
      <c r="I1069" s="1">
        <f t="shared" si="157"/>
        <v>4</v>
      </c>
      <c r="J1069" s="1">
        <f t="shared" si="156"/>
        <v>4</v>
      </c>
    </row>
    <row r="1070" spans="1:10">
      <c r="A1070" s="1">
        <f t="shared" si="158"/>
        <v>5000125</v>
      </c>
      <c r="B1070" s="1">
        <f t="shared" si="159"/>
        <v>5000125</v>
      </c>
      <c r="C1070" s="1">
        <f t="shared" si="154"/>
        <v>50001</v>
      </c>
      <c r="D1070" s="1">
        <f t="shared" si="155"/>
        <v>25</v>
      </c>
      <c r="E1070" s="1">
        <f>_xlfn.XLOOKUP(C1070,[1]配置!$B$5:$B$1000,[1]配置!$N$5:$N$1000)</f>
        <v>1</v>
      </c>
      <c r="F1070" s="1" t="str">
        <f>_xlfn.XLOOKUP(D1070,消耗中转!$D$8:$D$33,消耗中转!$T$8:$T$33)</f>
        <v>[{"ItemId":70003,"Num":150}]</v>
      </c>
      <c r="G1070" s="1" t="str" cm="1">
        <f t="array" ref="G1070">IF(D1070=0,"{}",_xlfn.XLOOKUP(D1070,属性中转!$D$20:$D$44,_xlfn.XLOOKUP($E1070,属性中转!$AG$18:$AX$18,属性中转!$AG$20:$AX$44)))</f>
        <v>{"HpRate":0.5125,"AtkRate":0.5904,"AtkSpeed":0.234,"Cri":0.2003,"DefBreak":0.2751}</v>
      </c>
      <c r="H1070" s="1" t="s">
        <v>28</v>
      </c>
      <c r="I1070" s="1">
        <f t="shared" si="157"/>
        <v>4</v>
      </c>
      <c r="J1070" s="1">
        <f t="shared" si="156"/>
        <v>4</v>
      </c>
    </row>
    <row r="1071" spans="1:10">
      <c r="A1071" s="1">
        <f t="shared" si="158"/>
        <v>5000200</v>
      </c>
      <c r="B1071" s="1">
        <f t="shared" si="159"/>
        <v>5000200</v>
      </c>
      <c r="C1071" s="1">
        <f>C1045+1</f>
        <v>50002</v>
      </c>
      <c r="D1071" s="1">
        <f>D1045</f>
        <v>0</v>
      </c>
      <c r="E1071" s="1">
        <f>_xlfn.XLOOKUP(C1071,[1]配置!$B$5:$B$1000,[1]配置!$N$5:$N$1000)</f>
        <v>1</v>
      </c>
      <c r="F1071" s="1" t="str">
        <f>_xlfn.XLOOKUP(D1071,消耗中转!$D$8:$D$33,消耗中转!$T$8:$T$33)</f>
        <v>[]</v>
      </c>
      <c r="G1071" s="1" t="str" cm="1">
        <f t="array" ref="G1071">IF(D1071=0,"{}",_xlfn.XLOOKUP(D1071,属性中转!$D$20:$D$44,_xlfn.XLOOKUP($E1071,属性中转!$AG$18:$AX$18,属性中转!$AG$20:$AX$44)))</f>
        <v>{}</v>
      </c>
      <c r="H1071" s="1" t="s">
        <v>28</v>
      </c>
      <c r="I1071" s="1">
        <f t="shared" si="157"/>
        <v>0</v>
      </c>
      <c r="J1071" s="1">
        <f t="shared" si="156"/>
        <v>0</v>
      </c>
    </row>
    <row r="1072" spans="1:10">
      <c r="A1072" s="1">
        <f t="shared" si="158"/>
        <v>5000201</v>
      </c>
      <c r="B1072" s="1">
        <f t="shared" si="159"/>
        <v>5000201</v>
      </c>
      <c r="C1072" s="1">
        <f t="shared" si="154"/>
        <v>50002</v>
      </c>
      <c r="D1072" s="1">
        <f t="shared" si="155"/>
        <v>1</v>
      </c>
      <c r="E1072" s="1">
        <f>_xlfn.XLOOKUP(C1072,[1]配置!$B$5:$B$1000,[1]配置!$N$5:$N$1000)</f>
        <v>1</v>
      </c>
      <c r="F1072" s="1" t="str">
        <f>_xlfn.XLOOKUP(D1072,消耗中转!$D$8:$D$33,消耗中转!$T$8:$T$33)</f>
        <v>[{"ItemId":70001,"Num":10}]</v>
      </c>
      <c r="G1072" s="1" t="str" cm="1">
        <f t="array" ref="G1072">IF(D1072=0,"{}",_xlfn.XLOOKUP(D1072,属性中转!$D$20:$D$44,_xlfn.XLOOKUP($E1072,属性中转!$AG$18:$AX$18,属性中转!$AG$20:$AX$44)))</f>
        <v>{"HpRate":0.0625,"AtkRate":0.072,"AtkSpeed":0.03,"Cri":0.0256,"DefBreak":0.0352}</v>
      </c>
      <c r="H1072" s="1" t="s">
        <v>28</v>
      </c>
      <c r="I1072" s="1">
        <f t="shared" si="157"/>
        <v>1</v>
      </c>
      <c r="J1072" s="1">
        <f t="shared" si="156"/>
        <v>1</v>
      </c>
    </row>
    <row r="1073" spans="1:10">
      <c r="A1073" s="1">
        <f t="shared" si="158"/>
        <v>5000202</v>
      </c>
      <c r="B1073" s="1">
        <f t="shared" si="159"/>
        <v>5000202</v>
      </c>
      <c r="C1073" s="1">
        <f t="shared" si="154"/>
        <v>50002</v>
      </c>
      <c r="D1073" s="1">
        <f t="shared" si="155"/>
        <v>2</v>
      </c>
      <c r="E1073" s="1">
        <f>_xlfn.XLOOKUP(C1073,[1]配置!$B$5:$B$1000,[1]配置!$N$5:$N$1000)</f>
        <v>1</v>
      </c>
      <c r="F1073" s="1" t="str">
        <f>_xlfn.XLOOKUP(D1073,消耗中转!$D$8:$D$33,消耗中转!$T$8:$T$33)</f>
        <v>[{"ItemId":70001,"Num":20}]</v>
      </c>
      <c r="G1073" s="1" t="str" cm="1">
        <f t="array" ref="G1073">IF(D1073=0,"{}",_xlfn.XLOOKUP(D1073,属性中转!$D$20:$D$44,_xlfn.XLOOKUP($E1073,属性中转!$AG$18:$AX$18,属性中转!$AG$20:$AX$44)))</f>
        <v>{"HpRate":0.0812,"AtkRate":0.0936,"AtkSpeed":0.042,"Cri":0.0359,"DefBreak":0.0493}</v>
      </c>
      <c r="H1073" s="1" t="s">
        <v>28</v>
      </c>
      <c r="I1073" s="1">
        <f t="shared" si="157"/>
        <v>1</v>
      </c>
      <c r="J1073" s="1">
        <f t="shared" si="156"/>
        <v>1</v>
      </c>
    </row>
    <row r="1074" spans="1:10">
      <c r="A1074" s="1">
        <f t="shared" si="158"/>
        <v>5000203</v>
      </c>
      <c r="B1074" s="1">
        <f t="shared" si="159"/>
        <v>5000203</v>
      </c>
      <c r="C1074" s="1">
        <f t="shared" si="154"/>
        <v>50002</v>
      </c>
      <c r="D1074" s="1">
        <f t="shared" si="155"/>
        <v>3</v>
      </c>
      <c r="E1074" s="1">
        <f>_xlfn.XLOOKUP(C1074,[1]配置!$B$5:$B$1000,[1]配置!$N$5:$N$1000)</f>
        <v>1</v>
      </c>
      <c r="F1074" s="1" t="str">
        <f>_xlfn.XLOOKUP(D1074,消耗中转!$D$8:$D$33,消耗中转!$T$8:$T$33)</f>
        <v>[{"ItemId":70001,"Num":30}]</v>
      </c>
      <c r="G1074" s="1" t="str" cm="1">
        <f t="array" ref="G1074">IF(D1074=0,"{}",_xlfn.XLOOKUP(D1074,属性中转!$D$20:$D$44,_xlfn.XLOOKUP($E1074,属性中转!$AG$18:$AX$18,属性中转!$AG$20:$AX$44)))</f>
        <v>{"HpRate":0.1,"AtkRate":0.1152,"AtkSpeed":0.054,"Cri":0.0462,"DefBreak":0.0635}</v>
      </c>
      <c r="H1074" s="1" t="s">
        <v>28</v>
      </c>
      <c r="I1074" s="1">
        <f t="shared" si="157"/>
        <v>1</v>
      </c>
      <c r="J1074" s="1">
        <f t="shared" si="156"/>
        <v>1</v>
      </c>
    </row>
    <row r="1075" spans="1:10">
      <c r="A1075" s="1">
        <f t="shared" si="158"/>
        <v>5000204</v>
      </c>
      <c r="B1075" s="1">
        <f t="shared" si="159"/>
        <v>5000204</v>
      </c>
      <c r="C1075" s="1">
        <f t="shared" si="154"/>
        <v>50002</v>
      </c>
      <c r="D1075" s="1">
        <f t="shared" si="155"/>
        <v>4</v>
      </c>
      <c r="E1075" s="1">
        <f>_xlfn.XLOOKUP(C1075,[1]配置!$B$5:$B$1000,[1]配置!$N$5:$N$1000)</f>
        <v>1</v>
      </c>
      <c r="F1075" s="1" t="str">
        <f>_xlfn.XLOOKUP(D1075,消耗中转!$D$8:$D$33,消耗中转!$T$8:$T$33)</f>
        <v>[{"ItemId":70001,"Num":40}]</v>
      </c>
      <c r="G1075" s="1" t="str" cm="1">
        <f t="array" ref="G1075">IF(D1075=0,"{}",_xlfn.XLOOKUP(D1075,属性中转!$D$20:$D$44,_xlfn.XLOOKUP($E1075,属性中转!$AG$18:$AX$18,属性中转!$AG$20:$AX$44)))</f>
        <v>{"HpRate":0.1187,"AtkRate":0.1368,"AtkSpeed":0.066,"Cri":0.0564,"DefBreak":0.0776}</v>
      </c>
      <c r="H1075" s="1" t="s">
        <v>28</v>
      </c>
      <c r="I1075" s="1">
        <f t="shared" si="157"/>
        <v>1</v>
      </c>
      <c r="J1075" s="1">
        <f t="shared" si="156"/>
        <v>1</v>
      </c>
    </row>
    <row r="1076" spans="1:10">
      <c r="A1076" s="1">
        <f t="shared" si="158"/>
        <v>5000205</v>
      </c>
      <c r="B1076" s="1">
        <f t="shared" si="159"/>
        <v>5000205</v>
      </c>
      <c r="C1076" s="1">
        <f t="shared" si="154"/>
        <v>50002</v>
      </c>
      <c r="D1076" s="1">
        <f t="shared" si="155"/>
        <v>5</v>
      </c>
      <c r="E1076" s="1">
        <f>_xlfn.XLOOKUP(C1076,[1]配置!$B$5:$B$1000,[1]配置!$N$5:$N$1000)</f>
        <v>1</v>
      </c>
      <c r="F1076" s="1" t="str">
        <f>_xlfn.XLOOKUP(D1076,消耗中转!$D$8:$D$33,消耗中转!$T$8:$T$33)</f>
        <v>[{"ItemId":70001,"Num":50}]</v>
      </c>
      <c r="G1076" s="1" t="str" cm="1">
        <f t="array" ref="G1076">IF(D1076=0,"{}",_xlfn.XLOOKUP(D1076,属性中转!$D$20:$D$44,_xlfn.XLOOKUP($E1076,属性中转!$AG$18:$AX$18,属性中转!$AG$20:$AX$44)))</f>
        <v>{"HpRate":0.1375,"AtkRate":0.1584,"AtkSpeed":0.078,"Cri":0.0667,"DefBreak":0.0917}</v>
      </c>
      <c r="H1076" s="1" t="s">
        <v>28</v>
      </c>
      <c r="I1076" s="1">
        <f t="shared" si="157"/>
        <v>2</v>
      </c>
      <c r="J1076" s="1">
        <f t="shared" si="156"/>
        <v>2</v>
      </c>
    </row>
    <row r="1077" spans="1:10">
      <c r="A1077" s="1">
        <f t="shared" si="158"/>
        <v>5000206</v>
      </c>
      <c r="B1077" s="1">
        <f t="shared" si="159"/>
        <v>5000206</v>
      </c>
      <c r="C1077" s="1">
        <f t="shared" si="154"/>
        <v>50002</v>
      </c>
      <c r="D1077" s="1">
        <f t="shared" si="155"/>
        <v>6</v>
      </c>
      <c r="E1077" s="1">
        <f>_xlfn.XLOOKUP(C1077,[1]配置!$B$5:$B$1000,[1]配置!$N$5:$N$1000)</f>
        <v>1</v>
      </c>
      <c r="F1077" s="1" t="str">
        <f>_xlfn.XLOOKUP(D1077,消耗中转!$D$8:$D$33,消耗中转!$T$8:$T$33)</f>
        <v>[{"ItemId":70002,"Num":5}]</v>
      </c>
      <c r="G1077" s="1" t="str" cm="1">
        <f t="array" ref="G1077">IF(D1077=0,"{}",_xlfn.XLOOKUP(D1077,属性中转!$D$20:$D$44,_xlfn.XLOOKUP($E1077,属性中转!$AG$18:$AX$18,属性中转!$AG$20:$AX$44)))</f>
        <v>{"HpRate":0.1562,"AtkRate":0.18,"AtkSpeed":0.09,"Cri":0.077,"DefBreak":0.1058}</v>
      </c>
      <c r="H1077" s="1" t="s">
        <v>28</v>
      </c>
      <c r="I1077" s="1">
        <f t="shared" si="157"/>
        <v>2</v>
      </c>
      <c r="J1077" s="1">
        <f t="shared" si="156"/>
        <v>2</v>
      </c>
    </row>
    <row r="1078" spans="1:10">
      <c r="A1078" s="1">
        <f t="shared" si="158"/>
        <v>5000207</v>
      </c>
      <c r="B1078" s="1">
        <f t="shared" si="159"/>
        <v>5000207</v>
      </c>
      <c r="C1078" s="1">
        <f t="shared" si="154"/>
        <v>50002</v>
      </c>
      <c r="D1078" s="1">
        <f t="shared" si="155"/>
        <v>7</v>
      </c>
      <c r="E1078" s="1">
        <f>_xlfn.XLOOKUP(C1078,[1]配置!$B$5:$B$1000,[1]配置!$N$5:$N$1000)</f>
        <v>1</v>
      </c>
      <c r="F1078" s="1" t="str">
        <f>_xlfn.XLOOKUP(D1078,消耗中转!$D$8:$D$33,消耗中转!$T$8:$T$33)</f>
        <v>[{"ItemId":70002,"Num":10}]</v>
      </c>
      <c r="G1078" s="1" t="str" cm="1">
        <f t="array" ref="G1078">IF(D1078=0,"{}",_xlfn.XLOOKUP(D1078,属性中转!$D$20:$D$44,_xlfn.XLOOKUP($E1078,属性中转!$AG$18:$AX$18,属性中转!$AG$20:$AX$44)))</f>
        <v>{"HpRate":0.175,"AtkRate":0.2016,"AtkSpeed":0.102,"Cri":0.0873,"DefBreak":0.1199}</v>
      </c>
      <c r="H1078" s="1" t="s">
        <v>28</v>
      </c>
      <c r="I1078" s="1">
        <f t="shared" si="157"/>
        <v>2</v>
      </c>
      <c r="J1078" s="1">
        <f t="shared" si="156"/>
        <v>2</v>
      </c>
    </row>
    <row r="1079" spans="1:10">
      <c r="A1079" s="1">
        <f t="shared" si="158"/>
        <v>5000208</v>
      </c>
      <c r="B1079" s="1">
        <f t="shared" si="159"/>
        <v>5000208</v>
      </c>
      <c r="C1079" s="1">
        <f t="shared" si="154"/>
        <v>50002</v>
      </c>
      <c r="D1079" s="1">
        <f t="shared" si="155"/>
        <v>8</v>
      </c>
      <c r="E1079" s="1">
        <f>_xlfn.XLOOKUP(C1079,[1]配置!$B$5:$B$1000,[1]配置!$N$5:$N$1000)</f>
        <v>1</v>
      </c>
      <c r="F1079" s="1" t="str">
        <f>_xlfn.XLOOKUP(D1079,消耗中转!$D$8:$D$33,消耗中转!$T$8:$T$33)</f>
        <v>[{"ItemId":70002,"Num":15}]</v>
      </c>
      <c r="G1079" s="1" t="str" cm="1">
        <f t="array" ref="G1079">IF(D1079=0,"{}",_xlfn.XLOOKUP(D1079,属性中转!$D$20:$D$44,_xlfn.XLOOKUP($E1079,属性中转!$AG$18:$AX$18,属性中转!$AG$20:$AX$44)))</f>
        <v>{"HpRate":0.1937,"AtkRate":0.2232,"AtkSpeed":0.114,"Cri":0.0975,"DefBreak":0.134}</v>
      </c>
      <c r="H1079" s="1" t="s">
        <v>28</v>
      </c>
      <c r="I1079" s="1">
        <f t="shared" si="157"/>
        <v>2</v>
      </c>
      <c r="J1079" s="1">
        <f t="shared" si="156"/>
        <v>2</v>
      </c>
    </row>
    <row r="1080" spans="1:10">
      <c r="A1080" s="1">
        <f t="shared" si="158"/>
        <v>5000209</v>
      </c>
      <c r="B1080" s="1">
        <f t="shared" si="159"/>
        <v>5000209</v>
      </c>
      <c r="C1080" s="1">
        <f t="shared" si="154"/>
        <v>50002</v>
      </c>
      <c r="D1080" s="1">
        <f t="shared" si="155"/>
        <v>9</v>
      </c>
      <c r="E1080" s="1">
        <f>_xlfn.XLOOKUP(C1080,[1]配置!$B$5:$B$1000,[1]配置!$N$5:$N$1000)</f>
        <v>1</v>
      </c>
      <c r="F1080" s="1" t="str">
        <f>_xlfn.XLOOKUP(D1080,消耗中转!$D$8:$D$33,消耗中转!$T$8:$T$33)</f>
        <v>[{"ItemId":70002,"Num":20}]</v>
      </c>
      <c r="G1080" s="1" t="str" cm="1">
        <f t="array" ref="G1080">IF(D1080=0,"{}",_xlfn.XLOOKUP(D1080,属性中转!$D$20:$D$44,_xlfn.XLOOKUP($E1080,属性中转!$AG$18:$AX$18,属性中转!$AG$20:$AX$44)))</f>
        <v>{"HpRate":0.2125,"AtkRate":0.2448,"AtkSpeed":0.114,"Cri":0.0975,"DefBreak":0.134}</v>
      </c>
      <c r="H1080" s="1" t="s">
        <v>28</v>
      </c>
      <c r="I1080" s="1">
        <f t="shared" si="157"/>
        <v>2</v>
      </c>
      <c r="J1080" s="1">
        <f t="shared" si="156"/>
        <v>2</v>
      </c>
    </row>
    <row r="1081" spans="1:10">
      <c r="A1081" s="1">
        <f t="shared" si="158"/>
        <v>5000210</v>
      </c>
      <c r="B1081" s="1">
        <f t="shared" si="159"/>
        <v>5000210</v>
      </c>
      <c r="C1081" s="1">
        <f t="shared" si="154"/>
        <v>50002</v>
      </c>
      <c r="D1081" s="1">
        <f t="shared" si="155"/>
        <v>10</v>
      </c>
      <c r="E1081" s="1">
        <f>_xlfn.XLOOKUP(C1081,[1]配置!$B$5:$B$1000,[1]配置!$N$5:$N$1000)</f>
        <v>1</v>
      </c>
      <c r="F1081" s="1" t="str">
        <f>_xlfn.XLOOKUP(D1081,消耗中转!$D$8:$D$33,消耗中转!$T$8:$T$33)</f>
        <v>[{"ItemId":70002,"Num":25}]</v>
      </c>
      <c r="G1081" s="1" t="str" cm="1">
        <f t="array" ref="G1081">IF(D1081=0,"{}",_xlfn.XLOOKUP(D1081,属性中转!$D$20:$D$44,_xlfn.XLOOKUP($E1081,属性中转!$AG$18:$AX$18,属性中转!$AG$20:$AX$44)))</f>
        <v>{"HpRate":0.2312,"AtkRate":0.2664,"AtkSpeed":0.114,"Cri":0.0975,"DefBreak":0.134}</v>
      </c>
      <c r="H1081" s="1" t="s">
        <v>28</v>
      </c>
      <c r="I1081" s="1">
        <f t="shared" si="157"/>
        <v>3</v>
      </c>
      <c r="J1081" s="1">
        <f t="shared" si="156"/>
        <v>3</v>
      </c>
    </row>
    <row r="1082" spans="1:10">
      <c r="A1082" s="1">
        <f t="shared" si="158"/>
        <v>5000211</v>
      </c>
      <c r="B1082" s="1">
        <f t="shared" si="159"/>
        <v>5000211</v>
      </c>
      <c r="C1082" s="1">
        <f t="shared" si="154"/>
        <v>50002</v>
      </c>
      <c r="D1082" s="1">
        <f t="shared" si="155"/>
        <v>11</v>
      </c>
      <c r="E1082" s="1">
        <f>_xlfn.XLOOKUP(C1082,[1]配置!$B$5:$B$1000,[1]配置!$N$5:$N$1000)</f>
        <v>1</v>
      </c>
      <c r="F1082" s="1" t="str">
        <f>_xlfn.XLOOKUP(D1082,消耗中转!$D$8:$D$33,消耗中转!$T$8:$T$33)</f>
        <v>[{"ItemId":70002,"Num":30}]</v>
      </c>
      <c r="G1082" s="1" t="str" cm="1">
        <f t="array" ref="G1082">IF(D1082=0,"{}",_xlfn.XLOOKUP(D1082,属性中转!$D$20:$D$44,_xlfn.XLOOKUP($E1082,属性中转!$AG$18:$AX$18,属性中转!$AG$20:$AX$44)))</f>
        <v>{"HpRate":0.25,"AtkRate":0.288,"AtkSpeed":0.114,"Cri":0.0975,"DefBreak":0.134}</v>
      </c>
      <c r="H1082" s="1" t="s">
        <v>28</v>
      </c>
      <c r="I1082" s="1">
        <f t="shared" si="157"/>
        <v>3</v>
      </c>
      <c r="J1082" s="1">
        <f t="shared" si="156"/>
        <v>3</v>
      </c>
    </row>
    <row r="1083" spans="1:10">
      <c r="A1083" s="1">
        <f t="shared" si="158"/>
        <v>5000212</v>
      </c>
      <c r="B1083" s="1">
        <f t="shared" si="159"/>
        <v>5000212</v>
      </c>
      <c r="C1083" s="1">
        <f t="shared" si="154"/>
        <v>50002</v>
      </c>
      <c r="D1083" s="1">
        <f t="shared" si="155"/>
        <v>12</v>
      </c>
      <c r="E1083" s="1">
        <f>_xlfn.XLOOKUP(C1083,[1]配置!$B$5:$B$1000,[1]配置!$N$5:$N$1000)</f>
        <v>1</v>
      </c>
      <c r="F1083" s="1" t="str">
        <f>_xlfn.XLOOKUP(D1083,消耗中转!$D$8:$D$33,消耗中转!$T$8:$T$33)</f>
        <v>[{"ItemId":70002,"Num":35}]</v>
      </c>
      <c r="G1083" s="1" t="str" cm="1">
        <f t="array" ref="G1083">IF(D1083=0,"{}",_xlfn.XLOOKUP(D1083,属性中转!$D$20:$D$44,_xlfn.XLOOKUP($E1083,属性中转!$AG$18:$AX$18,属性中转!$AG$20:$AX$44)))</f>
        <v>{"HpRate":0.2687,"AtkRate":0.3096,"AtkSpeed":0.114,"Cri":0.0975,"DefBreak":0.134}</v>
      </c>
      <c r="H1083" s="1" t="s">
        <v>28</v>
      </c>
      <c r="I1083" s="1">
        <f t="shared" si="157"/>
        <v>3</v>
      </c>
      <c r="J1083" s="1">
        <f t="shared" si="156"/>
        <v>3</v>
      </c>
    </row>
    <row r="1084" spans="1:10">
      <c r="A1084" s="1">
        <f t="shared" si="158"/>
        <v>5000213</v>
      </c>
      <c r="B1084" s="1">
        <f t="shared" si="159"/>
        <v>5000213</v>
      </c>
      <c r="C1084" s="1">
        <f t="shared" si="154"/>
        <v>50002</v>
      </c>
      <c r="D1084" s="1">
        <f t="shared" si="155"/>
        <v>13</v>
      </c>
      <c r="E1084" s="1">
        <f>_xlfn.XLOOKUP(C1084,[1]配置!$B$5:$B$1000,[1]配置!$N$5:$N$1000)</f>
        <v>1</v>
      </c>
      <c r="F1084" s="1" t="str">
        <f>_xlfn.XLOOKUP(D1084,消耗中转!$D$8:$D$33,消耗中转!$T$8:$T$33)</f>
        <v>[{"ItemId":70002,"Num":40}]</v>
      </c>
      <c r="G1084" s="1" t="str" cm="1">
        <f t="array" ref="G1084">IF(D1084=0,"{}",_xlfn.XLOOKUP(D1084,属性中转!$D$20:$D$44,_xlfn.XLOOKUP($E1084,属性中转!$AG$18:$AX$18,属性中转!$AG$20:$AX$44)))</f>
        <v>{"HpRate":0.2875,"AtkRate":0.3312,"AtkSpeed":0.114,"Cri":0.0975,"DefBreak":0.134}</v>
      </c>
      <c r="H1084" s="1" t="s">
        <v>28</v>
      </c>
      <c r="I1084" s="1">
        <f t="shared" si="157"/>
        <v>3</v>
      </c>
      <c r="J1084" s="1">
        <f t="shared" si="156"/>
        <v>3</v>
      </c>
    </row>
    <row r="1085" spans="1:10">
      <c r="A1085" s="1">
        <f t="shared" si="158"/>
        <v>5000214</v>
      </c>
      <c r="B1085" s="1">
        <f t="shared" si="159"/>
        <v>5000214</v>
      </c>
      <c r="C1085" s="1">
        <f t="shared" si="154"/>
        <v>50002</v>
      </c>
      <c r="D1085" s="1">
        <f t="shared" si="155"/>
        <v>14</v>
      </c>
      <c r="E1085" s="1">
        <f>_xlfn.XLOOKUP(C1085,[1]配置!$B$5:$B$1000,[1]配置!$N$5:$N$1000)</f>
        <v>1</v>
      </c>
      <c r="F1085" s="1" t="str">
        <f>_xlfn.XLOOKUP(D1085,消耗中转!$D$8:$D$33,消耗中转!$T$8:$T$33)</f>
        <v>[{"ItemId":70002,"Num":45}]</v>
      </c>
      <c r="G1085" s="1" t="str" cm="1">
        <f t="array" ref="G1085">IF(D1085=0,"{}",_xlfn.XLOOKUP(D1085,属性中转!$D$20:$D$44,_xlfn.XLOOKUP($E1085,属性中转!$AG$18:$AX$18,属性中转!$AG$20:$AX$44)))</f>
        <v>{"HpRate":0.3062,"AtkRate":0.3528,"AtkSpeed":0.114,"Cri":0.0975,"DefBreak":0.134}</v>
      </c>
      <c r="H1085" s="1" t="s">
        <v>28</v>
      </c>
      <c r="I1085" s="1">
        <f t="shared" si="157"/>
        <v>3</v>
      </c>
      <c r="J1085" s="1">
        <f t="shared" si="156"/>
        <v>3</v>
      </c>
    </row>
    <row r="1086" spans="1:10">
      <c r="A1086" s="1">
        <f t="shared" si="158"/>
        <v>5000215</v>
      </c>
      <c r="B1086" s="1">
        <f t="shared" si="159"/>
        <v>5000215</v>
      </c>
      <c r="C1086" s="1">
        <f t="shared" si="154"/>
        <v>50002</v>
      </c>
      <c r="D1086" s="1">
        <f t="shared" si="155"/>
        <v>15</v>
      </c>
      <c r="E1086" s="1">
        <f>_xlfn.XLOOKUP(C1086,[1]配置!$B$5:$B$1000,[1]配置!$N$5:$N$1000)</f>
        <v>1</v>
      </c>
      <c r="F1086" s="1" t="str">
        <f>_xlfn.XLOOKUP(D1086,消耗中转!$D$8:$D$33,消耗中转!$T$8:$T$33)</f>
        <v>[{"ItemId":70002,"Num":50}]</v>
      </c>
      <c r="G1086" s="1" t="str" cm="1">
        <f t="array" ref="G1086">IF(D1086=0,"{}",_xlfn.XLOOKUP(D1086,属性中转!$D$20:$D$44,_xlfn.XLOOKUP($E1086,属性中转!$AG$18:$AX$18,属性中转!$AG$20:$AX$44)))</f>
        <v>{"HpRate":0.325,"AtkRate":0.3744,"AtkSpeed":0.114,"Cri":0.0975,"DefBreak":0.134}</v>
      </c>
      <c r="H1086" s="1" t="s">
        <v>28</v>
      </c>
      <c r="I1086" s="1">
        <f t="shared" si="157"/>
        <v>4</v>
      </c>
      <c r="J1086" s="1">
        <f t="shared" si="156"/>
        <v>4</v>
      </c>
    </row>
    <row r="1087" spans="1:10">
      <c r="A1087" s="1">
        <f t="shared" si="158"/>
        <v>5000216</v>
      </c>
      <c r="B1087" s="1">
        <f t="shared" si="159"/>
        <v>5000216</v>
      </c>
      <c r="C1087" s="1">
        <f t="shared" si="154"/>
        <v>50002</v>
      </c>
      <c r="D1087" s="1">
        <f t="shared" si="155"/>
        <v>16</v>
      </c>
      <c r="E1087" s="1">
        <f>_xlfn.XLOOKUP(C1087,[1]配置!$B$5:$B$1000,[1]配置!$N$5:$N$1000)</f>
        <v>1</v>
      </c>
      <c r="F1087" s="1" t="str">
        <f>_xlfn.XLOOKUP(D1087,消耗中转!$D$8:$D$33,消耗中转!$T$8:$T$33)</f>
        <v>[{"ItemId":70003,"Num":25}]</v>
      </c>
      <c r="G1087" s="1" t="str" cm="1">
        <f t="array" ref="G1087">IF(D1087=0,"{}",_xlfn.XLOOKUP(D1087,属性中转!$D$20:$D$44,_xlfn.XLOOKUP($E1087,属性中转!$AG$18:$AX$18,属性中转!$AG$20:$AX$44)))</f>
        <v>{"HpRate":0.3437,"AtkRate":0.396,"AtkSpeed":0.126,"Cri":0.1078,"DefBreak":0.1481}</v>
      </c>
      <c r="H1087" s="1" t="s">
        <v>28</v>
      </c>
      <c r="I1087" s="1">
        <f t="shared" si="157"/>
        <v>4</v>
      </c>
      <c r="J1087" s="1">
        <f t="shared" si="156"/>
        <v>4</v>
      </c>
    </row>
    <row r="1088" spans="1:10">
      <c r="A1088" s="1">
        <f t="shared" si="158"/>
        <v>5000217</v>
      </c>
      <c r="B1088" s="1">
        <f t="shared" si="159"/>
        <v>5000217</v>
      </c>
      <c r="C1088" s="1">
        <f t="shared" si="154"/>
        <v>50002</v>
      </c>
      <c r="D1088" s="1">
        <f t="shared" si="155"/>
        <v>17</v>
      </c>
      <c r="E1088" s="1">
        <f>_xlfn.XLOOKUP(C1088,[1]配置!$B$5:$B$1000,[1]配置!$N$5:$N$1000)</f>
        <v>1</v>
      </c>
      <c r="F1088" s="1" t="str">
        <f>_xlfn.XLOOKUP(D1088,消耗中转!$D$8:$D$33,消耗中转!$T$8:$T$33)</f>
        <v>[{"ItemId":70003,"Num":25}]</v>
      </c>
      <c r="G1088" s="1" t="str" cm="1">
        <f t="array" ref="G1088">IF(D1088=0,"{}",_xlfn.XLOOKUP(D1088,属性中转!$D$20:$D$44,_xlfn.XLOOKUP($E1088,属性中转!$AG$18:$AX$18,属性中转!$AG$20:$AX$44)))</f>
        <v>{"HpRate":0.3625,"AtkRate":0.4176,"AtkSpeed":0.138,"Cri":0.1181,"DefBreak":0.1622}</v>
      </c>
      <c r="H1088" s="1" t="s">
        <v>28</v>
      </c>
      <c r="I1088" s="1">
        <f t="shared" si="157"/>
        <v>4</v>
      </c>
      <c r="J1088" s="1">
        <f t="shared" si="156"/>
        <v>4</v>
      </c>
    </row>
    <row r="1089" spans="1:10">
      <c r="A1089" s="1">
        <f t="shared" si="158"/>
        <v>5000218</v>
      </c>
      <c r="B1089" s="1">
        <f t="shared" si="159"/>
        <v>5000218</v>
      </c>
      <c r="C1089" s="1">
        <f t="shared" si="154"/>
        <v>50002</v>
      </c>
      <c r="D1089" s="1">
        <f t="shared" si="155"/>
        <v>18</v>
      </c>
      <c r="E1089" s="1">
        <f>_xlfn.XLOOKUP(C1089,[1]配置!$B$5:$B$1000,[1]配置!$N$5:$N$1000)</f>
        <v>1</v>
      </c>
      <c r="F1089" s="1" t="str">
        <f>_xlfn.XLOOKUP(D1089,消耗中转!$D$8:$D$33,消耗中转!$T$8:$T$33)</f>
        <v>[{"ItemId":70003,"Num":25}]</v>
      </c>
      <c r="G1089" s="1" t="str" cm="1">
        <f t="array" ref="G1089">IF(D1089=0,"{}",_xlfn.XLOOKUP(D1089,属性中转!$D$20:$D$44,_xlfn.XLOOKUP($E1089,属性中转!$AG$18:$AX$18,属性中转!$AG$20:$AX$44)))</f>
        <v>{"HpRate":0.3812,"AtkRate":0.4392,"AtkSpeed":0.15,"Cri":0.1284,"DefBreak":0.1764}</v>
      </c>
      <c r="H1089" s="1" t="s">
        <v>28</v>
      </c>
      <c r="I1089" s="1">
        <f t="shared" si="157"/>
        <v>4</v>
      </c>
      <c r="J1089" s="1">
        <f t="shared" si="156"/>
        <v>4</v>
      </c>
    </row>
    <row r="1090" spans="1:10">
      <c r="A1090" s="1">
        <f t="shared" si="158"/>
        <v>5000219</v>
      </c>
      <c r="B1090" s="1">
        <f t="shared" si="159"/>
        <v>5000219</v>
      </c>
      <c r="C1090" s="1">
        <f t="shared" si="154"/>
        <v>50002</v>
      </c>
      <c r="D1090" s="1">
        <f t="shared" si="155"/>
        <v>19</v>
      </c>
      <c r="E1090" s="1">
        <f>_xlfn.XLOOKUP(C1090,[1]配置!$B$5:$B$1000,[1]配置!$N$5:$N$1000)</f>
        <v>1</v>
      </c>
      <c r="F1090" s="1" t="str">
        <f>_xlfn.XLOOKUP(D1090,消耗中转!$D$8:$D$33,消耗中转!$T$8:$T$33)</f>
        <v>[{"ItemId":70003,"Num":25}]</v>
      </c>
      <c r="G1090" s="1" t="str" cm="1">
        <f t="array" ref="G1090">IF(D1090=0,"{}",_xlfn.XLOOKUP(D1090,属性中转!$D$20:$D$44,_xlfn.XLOOKUP($E1090,属性中转!$AG$18:$AX$18,属性中转!$AG$20:$AX$44)))</f>
        <v>{"HpRate":0.4,"AtkRate":0.4608,"AtkSpeed":0.162,"Cri":0.1386,"DefBreak":0.1905}</v>
      </c>
      <c r="H1090" s="1" t="s">
        <v>28</v>
      </c>
      <c r="I1090" s="1">
        <f t="shared" si="157"/>
        <v>4</v>
      </c>
      <c r="J1090" s="1">
        <f t="shared" si="156"/>
        <v>4</v>
      </c>
    </row>
    <row r="1091" spans="1:10">
      <c r="A1091" s="1">
        <f t="shared" si="158"/>
        <v>5000220</v>
      </c>
      <c r="B1091" s="1">
        <f t="shared" si="159"/>
        <v>5000220</v>
      </c>
      <c r="C1091" s="1">
        <f t="shared" si="154"/>
        <v>50002</v>
      </c>
      <c r="D1091" s="1">
        <f t="shared" si="155"/>
        <v>20</v>
      </c>
      <c r="E1091" s="1">
        <f>_xlfn.XLOOKUP(C1091,[1]配置!$B$5:$B$1000,[1]配置!$N$5:$N$1000)</f>
        <v>1</v>
      </c>
      <c r="F1091" s="1" t="str">
        <f>_xlfn.XLOOKUP(D1091,消耗中转!$D$8:$D$33,消耗中转!$T$8:$T$33)</f>
        <v>[{"ItemId":70003,"Num":25}]</v>
      </c>
      <c r="G1091" s="1" t="str" cm="1">
        <f t="array" ref="G1091">IF(D1091=0,"{}",_xlfn.XLOOKUP(D1091,属性中转!$D$20:$D$44,_xlfn.XLOOKUP($E1091,属性中转!$AG$18:$AX$18,属性中转!$AG$20:$AX$44)))</f>
        <v>{"HpRate":0.4187,"AtkRate":0.4824,"AtkSpeed":0.174,"Cri":0.1489,"DefBreak":0.2046}</v>
      </c>
      <c r="H1091" s="1" t="s">
        <v>28</v>
      </c>
      <c r="I1091" s="1">
        <f t="shared" si="157"/>
        <v>4</v>
      </c>
      <c r="J1091" s="1">
        <f t="shared" si="156"/>
        <v>4</v>
      </c>
    </row>
    <row r="1092" spans="1:10">
      <c r="A1092" s="1">
        <f t="shared" ref="A1092:A1117" si="160">B1092</f>
        <v>5000221</v>
      </c>
      <c r="B1092" s="1">
        <f t="shared" ref="B1092:B1117" si="161">C1092*100+D1092</f>
        <v>5000221</v>
      </c>
      <c r="C1092" s="1">
        <f t="shared" si="154"/>
        <v>50002</v>
      </c>
      <c r="D1092" s="1">
        <f t="shared" si="155"/>
        <v>21</v>
      </c>
      <c r="E1092" s="1">
        <f>_xlfn.XLOOKUP(C1092,[1]配置!$B$5:$B$1000,[1]配置!$N$5:$N$1000)</f>
        <v>1</v>
      </c>
      <c r="F1092" s="1" t="str">
        <f>_xlfn.XLOOKUP(D1092,消耗中转!$D$8:$D$33,消耗中转!$T$8:$T$33)</f>
        <v>[{"ItemId":70003,"Num":50}]</v>
      </c>
      <c r="G1092" s="1" t="str" cm="1">
        <f t="array" ref="G1092">IF(D1092=0,"{}",_xlfn.XLOOKUP(D1092,属性中转!$D$20:$D$44,_xlfn.XLOOKUP($E1092,属性中转!$AG$18:$AX$18,属性中转!$AG$20:$AX$44)))</f>
        <v>{"HpRate":0.4375,"AtkRate":0.504,"AtkSpeed":0.186,"Cri":0.1592,"DefBreak":0.2187}</v>
      </c>
      <c r="H1092" s="1" t="s">
        <v>28</v>
      </c>
      <c r="I1092" s="1">
        <f t="shared" si="157"/>
        <v>4</v>
      </c>
      <c r="J1092" s="1">
        <f t="shared" si="156"/>
        <v>4</v>
      </c>
    </row>
    <row r="1093" spans="1:10">
      <c r="A1093" s="1">
        <f t="shared" si="160"/>
        <v>5000222</v>
      </c>
      <c r="B1093" s="1">
        <f t="shared" si="161"/>
        <v>5000222</v>
      </c>
      <c r="C1093" s="1">
        <f t="shared" si="154"/>
        <v>50002</v>
      </c>
      <c r="D1093" s="1">
        <f t="shared" si="155"/>
        <v>22</v>
      </c>
      <c r="E1093" s="1">
        <f>_xlfn.XLOOKUP(C1093,[1]配置!$B$5:$B$1000,[1]配置!$N$5:$N$1000)</f>
        <v>1</v>
      </c>
      <c r="F1093" s="1" t="str">
        <f>_xlfn.XLOOKUP(D1093,消耗中转!$D$8:$D$33,消耗中转!$T$8:$T$33)</f>
        <v>[{"ItemId":70003,"Num":75}]</v>
      </c>
      <c r="G1093" s="1" t="str" cm="1">
        <f t="array" ref="G1093">IF(D1093=0,"{}",_xlfn.XLOOKUP(D1093,属性中转!$D$20:$D$44,_xlfn.XLOOKUP($E1093,属性中转!$AG$18:$AX$18,属性中转!$AG$20:$AX$44)))</f>
        <v>{"HpRate":0.4562,"AtkRate":0.5256,"AtkSpeed":0.198,"Cri":0.1694,"DefBreak":0.2328}</v>
      </c>
      <c r="H1093" s="1" t="s">
        <v>28</v>
      </c>
      <c r="I1093" s="1">
        <f t="shared" si="157"/>
        <v>4</v>
      </c>
      <c r="J1093" s="1">
        <f t="shared" si="156"/>
        <v>4</v>
      </c>
    </row>
    <row r="1094" spans="1:10">
      <c r="A1094" s="1">
        <f t="shared" si="160"/>
        <v>5000223</v>
      </c>
      <c r="B1094" s="1">
        <f t="shared" si="161"/>
        <v>5000223</v>
      </c>
      <c r="C1094" s="1">
        <f t="shared" si="154"/>
        <v>50002</v>
      </c>
      <c r="D1094" s="1">
        <f t="shared" si="155"/>
        <v>23</v>
      </c>
      <c r="E1094" s="1">
        <f>_xlfn.XLOOKUP(C1094,[1]配置!$B$5:$B$1000,[1]配置!$N$5:$N$1000)</f>
        <v>1</v>
      </c>
      <c r="F1094" s="1" t="str">
        <f>_xlfn.XLOOKUP(D1094,消耗中转!$D$8:$D$33,消耗中转!$T$8:$T$33)</f>
        <v>[{"ItemId":70003,"Num":100}]</v>
      </c>
      <c r="G1094" s="1" t="str" cm="1">
        <f t="array" ref="G1094">IF(D1094=0,"{}",_xlfn.XLOOKUP(D1094,属性中转!$D$20:$D$44,_xlfn.XLOOKUP($E1094,属性中转!$AG$18:$AX$18,属性中转!$AG$20:$AX$44)))</f>
        <v>{"HpRate":0.475,"AtkRate":0.5472,"AtkSpeed":0.21,"Cri":0.1797,"DefBreak":0.2469}</v>
      </c>
      <c r="H1094" s="1" t="s">
        <v>28</v>
      </c>
      <c r="I1094" s="1">
        <f t="shared" si="157"/>
        <v>4</v>
      </c>
      <c r="J1094" s="1">
        <f t="shared" si="156"/>
        <v>4</v>
      </c>
    </row>
    <row r="1095" spans="1:10">
      <c r="A1095" s="1">
        <f t="shared" si="160"/>
        <v>5000224</v>
      </c>
      <c r="B1095" s="1">
        <f t="shared" si="161"/>
        <v>5000224</v>
      </c>
      <c r="C1095" s="1">
        <f t="shared" si="154"/>
        <v>50002</v>
      </c>
      <c r="D1095" s="1">
        <f t="shared" si="155"/>
        <v>24</v>
      </c>
      <c r="E1095" s="1">
        <f>_xlfn.XLOOKUP(C1095,[1]配置!$B$5:$B$1000,[1]配置!$N$5:$N$1000)</f>
        <v>1</v>
      </c>
      <c r="F1095" s="1" t="str">
        <f>_xlfn.XLOOKUP(D1095,消耗中转!$D$8:$D$33,消耗中转!$T$8:$T$33)</f>
        <v>[{"ItemId":70003,"Num":125}]</v>
      </c>
      <c r="G1095" s="1" t="str" cm="1">
        <f t="array" ref="G1095">IF(D1095=0,"{}",_xlfn.XLOOKUP(D1095,属性中转!$D$20:$D$44,_xlfn.XLOOKUP($E1095,属性中转!$AG$18:$AX$18,属性中转!$AG$20:$AX$44)))</f>
        <v>{"HpRate":0.4937,"AtkRate":0.5688,"AtkSpeed":0.222,"Cri":0.19,"DefBreak":0.261}</v>
      </c>
      <c r="H1095" s="1" t="s">
        <v>28</v>
      </c>
      <c r="I1095" s="1">
        <f t="shared" si="157"/>
        <v>4</v>
      </c>
      <c r="J1095" s="1">
        <f t="shared" si="156"/>
        <v>4</v>
      </c>
    </row>
    <row r="1096" spans="1:10">
      <c r="A1096" s="1">
        <f t="shared" si="160"/>
        <v>5000225</v>
      </c>
      <c r="B1096" s="1">
        <f t="shared" si="161"/>
        <v>5000225</v>
      </c>
      <c r="C1096" s="1">
        <f t="shared" si="154"/>
        <v>50002</v>
      </c>
      <c r="D1096" s="1">
        <f t="shared" si="155"/>
        <v>25</v>
      </c>
      <c r="E1096" s="1">
        <f>_xlfn.XLOOKUP(C1096,[1]配置!$B$5:$B$1000,[1]配置!$N$5:$N$1000)</f>
        <v>1</v>
      </c>
      <c r="F1096" s="1" t="str">
        <f>_xlfn.XLOOKUP(D1096,消耗中转!$D$8:$D$33,消耗中转!$T$8:$T$33)</f>
        <v>[{"ItemId":70003,"Num":150}]</v>
      </c>
      <c r="G1096" s="1" t="str" cm="1">
        <f t="array" ref="G1096">IF(D1096=0,"{}",_xlfn.XLOOKUP(D1096,属性中转!$D$20:$D$44,_xlfn.XLOOKUP($E1096,属性中转!$AG$18:$AX$18,属性中转!$AG$20:$AX$44)))</f>
        <v>{"HpRate":0.5125,"AtkRate":0.5904,"AtkSpeed":0.234,"Cri":0.2003,"DefBreak":0.2751}</v>
      </c>
      <c r="H1096" s="1" t="s">
        <v>28</v>
      </c>
      <c r="I1096" s="1">
        <f t="shared" si="157"/>
        <v>4</v>
      </c>
      <c r="J1096" s="1">
        <f t="shared" si="156"/>
        <v>4</v>
      </c>
    </row>
    <row r="1097" spans="1:10">
      <c r="A1097" s="1">
        <f t="shared" si="160"/>
        <v>5000300</v>
      </c>
      <c r="B1097" s="1">
        <f t="shared" si="161"/>
        <v>5000300</v>
      </c>
      <c r="C1097" s="1">
        <f>C1071+1</f>
        <v>50003</v>
      </c>
      <c r="D1097" s="1">
        <f>D1071</f>
        <v>0</v>
      </c>
      <c r="E1097" s="1">
        <f>_xlfn.XLOOKUP(C1097,[1]配置!$B$5:$B$1000,[1]配置!$N$5:$N$1000)</f>
        <v>2</v>
      </c>
      <c r="F1097" s="1" t="str">
        <f>_xlfn.XLOOKUP(D1097,消耗中转!$D$8:$D$33,消耗中转!$T$8:$T$33)</f>
        <v>[]</v>
      </c>
      <c r="G1097" s="1" t="str" cm="1">
        <f t="array" ref="G1097">IF(D1097=0,"{}",_xlfn.XLOOKUP(D1097,属性中转!$D$20:$D$44,_xlfn.XLOOKUP($E1097,属性中转!$AG$18:$AX$18,属性中转!$AG$20:$AX$44)))</f>
        <v>{}</v>
      </c>
      <c r="H1097" s="1" t="s">
        <v>28</v>
      </c>
      <c r="I1097" s="1">
        <f t="shared" si="157"/>
        <v>0</v>
      </c>
      <c r="J1097" s="1">
        <f t="shared" si="156"/>
        <v>0</v>
      </c>
    </row>
    <row r="1098" spans="1:10">
      <c r="A1098" s="1">
        <f t="shared" si="160"/>
        <v>5000301</v>
      </c>
      <c r="B1098" s="1">
        <f t="shared" si="161"/>
        <v>5000301</v>
      </c>
      <c r="C1098" s="1">
        <f t="shared" si="154"/>
        <v>50003</v>
      </c>
      <c r="D1098" s="1">
        <f t="shared" si="155"/>
        <v>1</v>
      </c>
      <c r="E1098" s="1">
        <f>_xlfn.XLOOKUP(C1098,[1]配置!$B$5:$B$1000,[1]配置!$N$5:$N$1000)</f>
        <v>2</v>
      </c>
      <c r="F1098" s="1" t="str">
        <f>_xlfn.XLOOKUP(D1098,消耗中转!$D$8:$D$33,消耗中转!$T$8:$T$33)</f>
        <v>[{"ItemId":70001,"Num":10}]</v>
      </c>
      <c r="G1098" s="1" t="str" cm="1">
        <f t="array" ref="G1098">IF(D1098=0,"{}",_xlfn.XLOOKUP(D1098,属性中转!$D$20:$D$44,_xlfn.XLOOKUP($E1098,属性中转!$AG$18:$AX$18,属性中转!$AG$20:$AX$44)))</f>
        <v>{"HpRate":0.11,"AtkRate":0.0585,"PhysDefRate":0.045,"MagicDefRate":0.04,"OnHealInc":0.051}</v>
      </c>
      <c r="H1098" s="1" t="s">
        <v>28</v>
      </c>
      <c r="I1098" s="1">
        <f t="shared" si="157"/>
        <v>1</v>
      </c>
      <c r="J1098" s="1">
        <f t="shared" si="156"/>
        <v>1</v>
      </c>
    </row>
    <row r="1099" spans="1:10">
      <c r="A1099" s="1">
        <f t="shared" si="160"/>
        <v>5000302</v>
      </c>
      <c r="B1099" s="1">
        <f t="shared" si="161"/>
        <v>5000302</v>
      </c>
      <c r="C1099" s="1">
        <f t="shared" si="154"/>
        <v>50003</v>
      </c>
      <c r="D1099" s="1">
        <f t="shared" si="155"/>
        <v>2</v>
      </c>
      <c r="E1099" s="1">
        <f>_xlfn.XLOOKUP(C1099,[1]配置!$B$5:$B$1000,[1]配置!$N$5:$N$1000)</f>
        <v>2</v>
      </c>
      <c r="F1099" s="1" t="str">
        <f>_xlfn.XLOOKUP(D1099,消耗中转!$D$8:$D$33,消耗中转!$T$8:$T$33)</f>
        <v>[{"ItemId":70001,"Num":20}]</v>
      </c>
      <c r="G1099" s="1" t="str" cm="1">
        <f t="array" ref="G1099">IF(D1099=0,"{}",_xlfn.XLOOKUP(D1099,属性中转!$D$20:$D$44,_xlfn.XLOOKUP($E1099,属性中转!$AG$18:$AX$18,属性中转!$AG$20:$AX$44)))</f>
        <v>{"HpRate":0.143,"AtkRate":0.076,"PhysDefRate":0.0585,"MagicDefRate":0.052,"OnHealInc":0.0714}</v>
      </c>
      <c r="H1099" s="1" t="s">
        <v>28</v>
      </c>
      <c r="I1099" s="1">
        <f t="shared" si="157"/>
        <v>1</v>
      </c>
      <c r="J1099" s="1">
        <f t="shared" si="156"/>
        <v>1</v>
      </c>
    </row>
    <row r="1100" spans="1:10">
      <c r="A1100" s="1">
        <f t="shared" si="160"/>
        <v>5000303</v>
      </c>
      <c r="B1100" s="1">
        <f t="shared" si="161"/>
        <v>5000303</v>
      </c>
      <c r="C1100" s="1">
        <f t="shared" si="154"/>
        <v>50003</v>
      </c>
      <c r="D1100" s="1">
        <f t="shared" si="155"/>
        <v>3</v>
      </c>
      <c r="E1100" s="1">
        <f>_xlfn.XLOOKUP(C1100,[1]配置!$B$5:$B$1000,[1]配置!$N$5:$N$1000)</f>
        <v>2</v>
      </c>
      <c r="F1100" s="1" t="str">
        <f>_xlfn.XLOOKUP(D1100,消耗中转!$D$8:$D$33,消耗中转!$T$8:$T$33)</f>
        <v>[{"ItemId":70001,"Num":30}]</v>
      </c>
      <c r="G1100" s="1" t="str" cm="1">
        <f t="array" ref="G1100">IF(D1100=0,"{}",_xlfn.XLOOKUP(D1100,属性中转!$D$20:$D$44,_xlfn.XLOOKUP($E1100,属性中转!$AG$18:$AX$18,属性中转!$AG$20:$AX$44)))</f>
        <v>{"HpRate":0.176,"AtkRate":0.0936,"PhysDefRate":0.072,"MagicDefRate":0.064,"OnHealInc":0.0918}</v>
      </c>
      <c r="H1100" s="1" t="s">
        <v>28</v>
      </c>
      <c r="I1100" s="1">
        <f t="shared" si="157"/>
        <v>1</v>
      </c>
      <c r="J1100" s="1">
        <f t="shared" si="156"/>
        <v>1</v>
      </c>
    </row>
    <row r="1101" spans="1:10">
      <c r="A1101" s="1">
        <f t="shared" si="160"/>
        <v>5000304</v>
      </c>
      <c r="B1101" s="1">
        <f t="shared" si="161"/>
        <v>5000304</v>
      </c>
      <c r="C1101" s="1">
        <f t="shared" si="154"/>
        <v>50003</v>
      </c>
      <c r="D1101" s="1">
        <f t="shared" si="155"/>
        <v>4</v>
      </c>
      <c r="E1101" s="1">
        <f>_xlfn.XLOOKUP(C1101,[1]配置!$B$5:$B$1000,[1]配置!$N$5:$N$1000)</f>
        <v>2</v>
      </c>
      <c r="F1101" s="1" t="str">
        <f>_xlfn.XLOOKUP(D1101,消耗中转!$D$8:$D$33,消耗中转!$T$8:$T$33)</f>
        <v>[{"ItemId":70001,"Num":40}]</v>
      </c>
      <c r="G1101" s="1" t="str" cm="1">
        <f t="array" ref="G1101">IF(D1101=0,"{}",_xlfn.XLOOKUP(D1101,属性中转!$D$20:$D$44,_xlfn.XLOOKUP($E1101,属性中转!$AG$18:$AX$18,属性中转!$AG$20:$AX$44)))</f>
        <v>{"HpRate":0.209,"AtkRate":0.1111,"PhysDefRate":0.0855,"MagicDefRate":0.076,"OnHealInc":0.1122}</v>
      </c>
      <c r="H1101" s="1" t="s">
        <v>28</v>
      </c>
      <c r="I1101" s="1">
        <f t="shared" si="157"/>
        <v>1</v>
      </c>
      <c r="J1101" s="1">
        <f t="shared" si="156"/>
        <v>1</v>
      </c>
    </row>
    <row r="1102" spans="1:10">
      <c r="A1102" s="1">
        <f t="shared" si="160"/>
        <v>5000305</v>
      </c>
      <c r="B1102" s="1">
        <f t="shared" si="161"/>
        <v>5000305</v>
      </c>
      <c r="C1102" s="1">
        <f t="shared" si="154"/>
        <v>50003</v>
      </c>
      <c r="D1102" s="1">
        <f t="shared" si="155"/>
        <v>5</v>
      </c>
      <c r="E1102" s="1">
        <f>_xlfn.XLOOKUP(C1102,[1]配置!$B$5:$B$1000,[1]配置!$N$5:$N$1000)</f>
        <v>2</v>
      </c>
      <c r="F1102" s="1" t="str">
        <f>_xlfn.XLOOKUP(D1102,消耗中转!$D$8:$D$33,消耗中转!$T$8:$T$33)</f>
        <v>[{"ItemId":70001,"Num":50}]</v>
      </c>
      <c r="G1102" s="1" t="str" cm="1">
        <f t="array" ref="G1102">IF(D1102=0,"{}",_xlfn.XLOOKUP(D1102,属性中转!$D$20:$D$44,_xlfn.XLOOKUP($E1102,属性中转!$AG$18:$AX$18,属性中转!$AG$20:$AX$44)))</f>
        <v>{"HpRate":0.242,"AtkRate":0.1287,"PhysDefRate":0.099,"MagicDefRate":0.088,"OnHealInc":0.1326}</v>
      </c>
      <c r="H1102" s="1" t="s">
        <v>28</v>
      </c>
      <c r="I1102" s="1">
        <f t="shared" si="157"/>
        <v>2</v>
      </c>
      <c r="J1102" s="1">
        <f t="shared" si="156"/>
        <v>2</v>
      </c>
    </row>
    <row r="1103" spans="1:10">
      <c r="A1103" s="1">
        <f t="shared" si="160"/>
        <v>5000306</v>
      </c>
      <c r="B1103" s="1">
        <f t="shared" si="161"/>
        <v>5000306</v>
      </c>
      <c r="C1103" s="1">
        <f t="shared" si="154"/>
        <v>50003</v>
      </c>
      <c r="D1103" s="1">
        <f t="shared" si="155"/>
        <v>6</v>
      </c>
      <c r="E1103" s="1">
        <f>_xlfn.XLOOKUP(C1103,[1]配置!$B$5:$B$1000,[1]配置!$N$5:$N$1000)</f>
        <v>2</v>
      </c>
      <c r="F1103" s="1" t="str">
        <f>_xlfn.XLOOKUP(D1103,消耗中转!$D$8:$D$33,消耗中转!$T$8:$T$33)</f>
        <v>[{"ItemId":70002,"Num":5}]</v>
      </c>
      <c r="G1103" s="1" t="str" cm="1">
        <f t="array" ref="G1103">IF(D1103=0,"{}",_xlfn.XLOOKUP(D1103,属性中转!$D$20:$D$44,_xlfn.XLOOKUP($E1103,属性中转!$AG$18:$AX$18,属性中转!$AG$20:$AX$44)))</f>
        <v>{"HpRate":0.275,"AtkRate":0.1462,"PhysDefRate":0.1125,"MagicDefRate":0.1,"OnHealInc":0.153}</v>
      </c>
      <c r="H1103" s="1" t="s">
        <v>28</v>
      </c>
      <c r="I1103" s="1">
        <f t="shared" si="157"/>
        <v>2</v>
      </c>
      <c r="J1103" s="1">
        <f t="shared" si="156"/>
        <v>2</v>
      </c>
    </row>
    <row r="1104" spans="1:10">
      <c r="A1104" s="1">
        <f t="shared" si="160"/>
        <v>5000307</v>
      </c>
      <c r="B1104" s="1">
        <f t="shared" si="161"/>
        <v>5000307</v>
      </c>
      <c r="C1104" s="1">
        <f t="shared" si="154"/>
        <v>50003</v>
      </c>
      <c r="D1104" s="1">
        <f t="shared" si="155"/>
        <v>7</v>
      </c>
      <c r="E1104" s="1">
        <f>_xlfn.XLOOKUP(C1104,[1]配置!$B$5:$B$1000,[1]配置!$N$5:$N$1000)</f>
        <v>2</v>
      </c>
      <c r="F1104" s="1" t="str">
        <f>_xlfn.XLOOKUP(D1104,消耗中转!$D$8:$D$33,消耗中转!$T$8:$T$33)</f>
        <v>[{"ItemId":70002,"Num":10}]</v>
      </c>
      <c r="G1104" s="1" t="str" cm="1">
        <f t="array" ref="G1104">IF(D1104=0,"{}",_xlfn.XLOOKUP(D1104,属性中转!$D$20:$D$44,_xlfn.XLOOKUP($E1104,属性中转!$AG$18:$AX$18,属性中转!$AG$20:$AX$44)))</f>
        <v>{"HpRate":0.308,"AtkRate":0.1638,"PhysDefRate":0.126,"MagicDefRate":0.112,"OnHealInc":0.1734}</v>
      </c>
      <c r="H1104" s="1" t="s">
        <v>28</v>
      </c>
      <c r="I1104" s="1">
        <f t="shared" si="157"/>
        <v>2</v>
      </c>
      <c r="J1104" s="1">
        <f t="shared" si="156"/>
        <v>2</v>
      </c>
    </row>
    <row r="1105" spans="1:10">
      <c r="A1105" s="1">
        <f t="shared" si="160"/>
        <v>5000308</v>
      </c>
      <c r="B1105" s="1">
        <f t="shared" si="161"/>
        <v>5000308</v>
      </c>
      <c r="C1105" s="1">
        <f t="shared" si="154"/>
        <v>50003</v>
      </c>
      <c r="D1105" s="1">
        <f t="shared" si="155"/>
        <v>8</v>
      </c>
      <c r="E1105" s="1">
        <f>_xlfn.XLOOKUP(C1105,[1]配置!$B$5:$B$1000,[1]配置!$N$5:$N$1000)</f>
        <v>2</v>
      </c>
      <c r="F1105" s="1" t="str">
        <f>_xlfn.XLOOKUP(D1105,消耗中转!$D$8:$D$33,消耗中转!$T$8:$T$33)</f>
        <v>[{"ItemId":70002,"Num":15}]</v>
      </c>
      <c r="G1105" s="1" t="str" cm="1">
        <f t="array" ref="G1105">IF(D1105=0,"{}",_xlfn.XLOOKUP(D1105,属性中转!$D$20:$D$44,_xlfn.XLOOKUP($E1105,属性中转!$AG$18:$AX$18,属性中转!$AG$20:$AX$44)))</f>
        <v>{"HpRate":0.341,"AtkRate":0.1813,"PhysDefRate":0.1395,"MagicDefRate":0.124,"OnHealInc":0.1938}</v>
      </c>
      <c r="H1105" s="1" t="s">
        <v>28</v>
      </c>
      <c r="I1105" s="1">
        <f t="shared" si="157"/>
        <v>2</v>
      </c>
      <c r="J1105" s="1">
        <f t="shared" si="156"/>
        <v>2</v>
      </c>
    </row>
    <row r="1106" spans="1:10">
      <c r="A1106" s="1">
        <f t="shared" si="160"/>
        <v>5000309</v>
      </c>
      <c r="B1106" s="1">
        <f t="shared" si="161"/>
        <v>5000309</v>
      </c>
      <c r="C1106" s="1">
        <f t="shared" si="154"/>
        <v>50003</v>
      </c>
      <c r="D1106" s="1">
        <f t="shared" si="155"/>
        <v>9</v>
      </c>
      <c r="E1106" s="1">
        <f>_xlfn.XLOOKUP(C1106,[1]配置!$B$5:$B$1000,[1]配置!$N$5:$N$1000)</f>
        <v>2</v>
      </c>
      <c r="F1106" s="1" t="str">
        <f>_xlfn.XLOOKUP(D1106,消耗中转!$D$8:$D$33,消耗中转!$T$8:$T$33)</f>
        <v>[{"ItemId":70002,"Num":20}]</v>
      </c>
      <c r="G1106" s="1" t="str" cm="1">
        <f t="array" ref="G1106">IF(D1106=0,"{}",_xlfn.XLOOKUP(D1106,属性中转!$D$20:$D$44,_xlfn.XLOOKUP($E1106,属性中转!$AG$18:$AX$18,属性中转!$AG$20:$AX$44)))</f>
        <v>{"HpRate":0.374,"AtkRate":0.1989,"PhysDefRate":0.153,"MagicDefRate":0.136,"OnHealInc":0.1938}</v>
      </c>
      <c r="H1106" s="1" t="s">
        <v>28</v>
      </c>
      <c r="I1106" s="1">
        <f t="shared" si="157"/>
        <v>2</v>
      </c>
      <c r="J1106" s="1">
        <f t="shared" si="156"/>
        <v>2</v>
      </c>
    </row>
    <row r="1107" spans="1:10">
      <c r="A1107" s="1">
        <f t="shared" si="160"/>
        <v>5000310</v>
      </c>
      <c r="B1107" s="1">
        <f t="shared" si="161"/>
        <v>5000310</v>
      </c>
      <c r="C1107" s="1">
        <f t="shared" si="154"/>
        <v>50003</v>
      </c>
      <c r="D1107" s="1">
        <f t="shared" si="155"/>
        <v>10</v>
      </c>
      <c r="E1107" s="1">
        <f>_xlfn.XLOOKUP(C1107,[1]配置!$B$5:$B$1000,[1]配置!$N$5:$N$1000)</f>
        <v>2</v>
      </c>
      <c r="F1107" s="1" t="str">
        <f>_xlfn.XLOOKUP(D1107,消耗中转!$D$8:$D$33,消耗中转!$T$8:$T$33)</f>
        <v>[{"ItemId":70002,"Num":25}]</v>
      </c>
      <c r="G1107" s="1" t="str" cm="1">
        <f t="array" ref="G1107">IF(D1107=0,"{}",_xlfn.XLOOKUP(D1107,属性中转!$D$20:$D$44,_xlfn.XLOOKUP($E1107,属性中转!$AG$18:$AX$18,属性中转!$AG$20:$AX$44)))</f>
        <v>{"HpRate":0.407,"AtkRate":0.2164,"PhysDefRate":0.1665,"MagicDefRate":0.148,"OnHealInc":0.1938}</v>
      </c>
      <c r="H1107" s="1" t="s">
        <v>28</v>
      </c>
      <c r="I1107" s="1">
        <f t="shared" si="157"/>
        <v>3</v>
      </c>
      <c r="J1107" s="1">
        <f t="shared" si="156"/>
        <v>3</v>
      </c>
    </row>
    <row r="1108" spans="1:10">
      <c r="A1108" s="1">
        <f t="shared" si="160"/>
        <v>5000311</v>
      </c>
      <c r="B1108" s="1">
        <f t="shared" si="161"/>
        <v>5000311</v>
      </c>
      <c r="C1108" s="1">
        <f t="shared" si="154"/>
        <v>50003</v>
      </c>
      <c r="D1108" s="1">
        <f t="shared" si="155"/>
        <v>11</v>
      </c>
      <c r="E1108" s="1">
        <f>_xlfn.XLOOKUP(C1108,[1]配置!$B$5:$B$1000,[1]配置!$N$5:$N$1000)</f>
        <v>2</v>
      </c>
      <c r="F1108" s="1" t="str">
        <f>_xlfn.XLOOKUP(D1108,消耗中转!$D$8:$D$33,消耗中转!$T$8:$T$33)</f>
        <v>[{"ItemId":70002,"Num":30}]</v>
      </c>
      <c r="G1108" s="1" t="str" cm="1">
        <f t="array" ref="G1108">IF(D1108=0,"{}",_xlfn.XLOOKUP(D1108,属性中转!$D$20:$D$44,_xlfn.XLOOKUP($E1108,属性中转!$AG$18:$AX$18,属性中转!$AG$20:$AX$44)))</f>
        <v>{"HpRate":0.44,"AtkRate":0.234,"PhysDefRate":0.18,"MagicDefRate":0.16,"OnHealInc":0.1938}</v>
      </c>
      <c r="H1108" s="1" t="s">
        <v>28</v>
      </c>
      <c r="I1108" s="1">
        <f t="shared" si="157"/>
        <v>3</v>
      </c>
      <c r="J1108" s="1">
        <f t="shared" si="156"/>
        <v>3</v>
      </c>
    </row>
    <row r="1109" spans="1:10">
      <c r="A1109" s="1">
        <f t="shared" si="160"/>
        <v>5000312</v>
      </c>
      <c r="B1109" s="1">
        <f t="shared" si="161"/>
        <v>5000312</v>
      </c>
      <c r="C1109" s="1">
        <f t="shared" si="154"/>
        <v>50003</v>
      </c>
      <c r="D1109" s="1">
        <f t="shared" si="155"/>
        <v>12</v>
      </c>
      <c r="E1109" s="1">
        <f>_xlfn.XLOOKUP(C1109,[1]配置!$B$5:$B$1000,[1]配置!$N$5:$N$1000)</f>
        <v>2</v>
      </c>
      <c r="F1109" s="1" t="str">
        <f>_xlfn.XLOOKUP(D1109,消耗中转!$D$8:$D$33,消耗中转!$T$8:$T$33)</f>
        <v>[{"ItemId":70002,"Num":35}]</v>
      </c>
      <c r="G1109" s="1" t="str" cm="1">
        <f t="array" ref="G1109">IF(D1109=0,"{}",_xlfn.XLOOKUP(D1109,属性中转!$D$20:$D$44,_xlfn.XLOOKUP($E1109,属性中转!$AG$18:$AX$18,属性中转!$AG$20:$AX$44)))</f>
        <v>{"HpRate":0.473,"AtkRate":0.2515,"PhysDefRate":0.1935,"MagicDefRate":0.172,"OnHealInc":0.1938}</v>
      </c>
      <c r="H1109" s="1" t="s">
        <v>28</v>
      </c>
      <c r="I1109" s="1">
        <f t="shared" si="157"/>
        <v>3</v>
      </c>
      <c r="J1109" s="1">
        <f t="shared" si="156"/>
        <v>3</v>
      </c>
    </row>
    <row r="1110" spans="1:10">
      <c r="A1110" s="1">
        <f t="shared" si="160"/>
        <v>5000313</v>
      </c>
      <c r="B1110" s="1">
        <f t="shared" si="161"/>
        <v>5000313</v>
      </c>
      <c r="C1110" s="1">
        <f t="shared" si="154"/>
        <v>50003</v>
      </c>
      <c r="D1110" s="1">
        <f t="shared" si="155"/>
        <v>13</v>
      </c>
      <c r="E1110" s="1">
        <f>_xlfn.XLOOKUP(C1110,[1]配置!$B$5:$B$1000,[1]配置!$N$5:$N$1000)</f>
        <v>2</v>
      </c>
      <c r="F1110" s="1" t="str">
        <f>_xlfn.XLOOKUP(D1110,消耗中转!$D$8:$D$33,消耗中转!$T$8:$T$33)</f>
        <v>[{"ItemId":70002,"Num":40}]</v>
      </c>
      <c r="G1110" s="1" t="str" cm="1">
        <f t="array" ref="G1110">IF(D1110=0,"{}",_xlfn.XLOOKUP(D1110,属性中转!$D$20:$D$44,_xlfn.XLOOKUP($E1110,属性中转!$AG$18:$AX$18,属性中转!$AG$20:$AX$44)))</f>
        <v>{"HpRate":0.506,"AtkRate":0.2691,"PhysDefRate":0.207,"MagicDefRate":0.184,"OnHealInc":0.1938}</v>
      </c>
      <c r="H1110" s="1" t="s">
        <v>28</v>
      </c>
      <c r="I1110" s="1">
        <f t="shared" si="157"/>
        <v>3</v>
      </c>
      <c r="J1110" s="1">
        <f t="shared" si="156"/>
        <v>3</v>
      </c>
    </row>
    <row r="1111" spans="1:10">
      <c r="A1111" s="1">
        <f t="shared" si="160"/>
        <v>5000314</v>
      </c>
      <c r="B1111" s="1">
        <f t="shared" si="161"/>
        <v>5000314</v>
      </c>
      <c r="C1111" s="1">
        <f t="shared" si="154"/>
        <v>50003</v>
      </c>
      <c r="D1111" s="1">
        <f t="shared" si="155"/>
        <v>14</v>
      </c>
      <c r="E1111" s="1">
        <f>_xlfn.XLOOKUP(C1111,[1]配置!$B$5:$B$1000,[1]配置!$N$5:$N$1000)</f>
        <v>2</v>
      </c>
      <c r="F1111" s="1" t="str">
        <f>_xlfn.XLOOKUP(D1111,消耗中转!$D$8:$D$33,消耗中转!$T$8:$T$33)</f>
        <v>[{"ItemId":70002,"Num":45}]</v>
      </c>
      <c r="G1111" s="1" t="str" cm="1">
        <f t="array" ref="G1111">IF(D1111=0,"{}",_xlfn.XLOOKUP(D1111,属性中转!$D$20:$D$44,_xlfn.XLOOKUP($E1111,属性中转!$AG$18:$AX$18,属性中转!$AG$20:$AX$44)))</f>
        <v>{"HpRate":0.539,"AtkRate":0.2866,"PhysDefRate":0.2205,"MagicDefRate":0.196,"OnHealInc":0.1938}</v>
      </c>
      <c r="H1111" s="1" t="s">
        <v>28</v>
      </c>
      <c r="I1111" s="1">
        <f t="shared" si="157"/>
        <v>3</v>
      </c>
      <c r="J1111" s="1">
        <f t="shared" si="156"/>
        <v>3</v>
      </c>
    </row>
    <row r="1112" spans="1:10">
      <c r="A1112" s="1">
        <f t="shared" si="160"/>
        <v>5000315</v>
      </c>
      <c r="B1112" s="1">
        <f t="shared" si="161"/>
        <v>5000315</v>
      </c>
      <c r="C1112" s="1">
        <f t="shared" si="154"/>
        <v>50003</v>
      </c>
      <c r="D1112" s="1">
        <f t="shared" si="155"/>
        <v>15</v>
      </c>
      <c r="E1112" s="1">
        <f>_xlfn.XLOOKUP(C1112,[1]配置!$B$5:$B$1000,[1]配置!$N$5:$N$1000)</f>
        <v>2</v>
      </c>
      <c r="F1112" s="1" t="str">
        <f>_xlfn.XLOOKUP(D1112,消耗中转!$D$8:$D$33,消耗中转!$T$8:$T$33)</f>
        <v>[{"ItemId":70002,"Num":50}]</v>
      </c>
      <c r="G1112" s="1" t="str" cm="1">
        <f t="array" ref="G1112">IF(D1112=0,"{}",_xlfn.XLOOKUP(D1112,属性中转!$D$20:$D$44,_xlfn.XLOOKUP($E1112,属性中转!$AG$18:$AX$18,属性中转!$AG$20:$AX$44)))</f>
        <v>{"HpRate":0.572,"AtkRate":0.3042,"PhysDefRate":0.234,"MagicDefRate":0.208,"OnHealInc":0.1938}</v>
      </c>
      <c r="H1112" s="1" t="s">
        <v>28</v>
      </c>
      <c r="I1112" s="1">
        <f t="shared" si="157"/>
        <v>4</v>
      </c>
      <c r="J1112" s="1">
        <f t="shared" si="156"/>
        <v>4</v>
      </c>
    </row>
    <row r="1113" spans="1:10">
      <c r="A1113" s="1">
        <f t="shared" si="160"/>
        <v>5000316</v>
      </c>
      <c r="B1113" s="1">
        <f t="shared" si="161"/>
        <v>5000316</v>
      </c>
      <c r="C1113" s="1">
        <f t="shared" si="154"/>
        <v>50003</v>
      </c>
      <c r="D1113" s="1">
        <f t="shared" si="155"/>
        <v>16</v>
      </c>
      <c r="E1113" s="1">
        <f>_xlfn.XLOOKUP(C1113,[1]配置!$B$5:$B$1000,[1]配置!$N$5:$N$1000)</f>
        <v>2</v>
      </c>
      <c r="F1113" s="1" t="str">
        <f>_xlfn.XLOOKUP(D1113,消耗中转!$D$8:$D$33,消耗中转!$T$8:$T$33)</f>
        <v>[{"ItemId":70003,"Num":25}]</v>
      </c>
      <c r="G1113" s="1" t="str" cm="1">
        <f t="array" ref="G1113">IF(D1113=0,"{}",_xlfn.XLOOKUP(D1113,属性中转!$D$20:$D$44,_xlfn.XLOOKUP($E1113,属性中转!$AG$18:$AX$18,属性中转!$AG$20:$AX$44)))</f>
        <v>{"HpRate":0.605,"AtkRate":0.3217,"PhysDefRate":0.2475,"MagicDefRate":0.22,"OnHealInc":0.2142}</v>
      </c>
      <c r="H1113" s="1" t="s">
        <v>28</v>
      </c>
      <c r="I1113" s="1">
        <f t="shared" si="157"/>
        <v>4</v>
      </c>
      <c r="J1113" s="1">
        <f t="shared" si="156"/>
        <v>4</v>
      </c>
    </row>
    <row r="1114" spans="1:10">
      <c r="A1114" s="1">
        <f t="shared" si="160"/>
        <v>5000317</v>
      </c>
      <c r="B1114" s="1">
        <f t="shared" si="161"/>
        <v>5000317</v>
      </c>
      <c r="C1114" s="1">
        <f t="shared" si="154"/>
        <v>50003</v>
      </c>
      <c r="D1114" s="1">
        <f t="shared" si="155"/>
        <v>17</v>
      </c>
      <c r="E1114" s="1">
        <f>_xlfn.XLOOKUP(C1114,[1]配置!$B$5:$B$1000,[1]配置!$N$5:$N$1000)</f>
        <v>2</v>
      </c>
      <c r="F1114" s="1" t="str">
        <f>_xlfn.XLOOKUP(D1114,消耗中转!$D$8:$D$33,消耗中转!$T$8:$T$33)</f>
        <v>[{"ItemId":70003,"Num":25}]</v>
      </c>
      <c r="G1114" s="1" t="str" cm="1">
        <f t="array" ref="G1114">IF(D1114=0,"{}",_xlfn.XLOOKUP(D1114,属性中转!$D$20:$D$44,_xlfn.XLOOKUP($E1114,属性中转!$AG$18:$AX$18,属性中转!$AG$20:$AX$44)))</f>
        <v>{"HpRate":0.638,"AtkRate":0.3393,"PhysDefRate":0.261,"MagicDefRate":0.232,"OnHealInc":0.2346}</v>
      </c>
      <c r="H1114" s="1" t="s">
        <v>28</v>
      </c>
      <c r="I1114" s="1">
        <f t="shared" si="157"/>
        <v>4</v>
      </c>
      <c r="J1114" s="1">
        <f t="shared" si="156"/>
        <v>4</v>
      </c>
    </row>
    <row r="1115" spans="1:10">
      <c r="A1115" s="1">
        <f t="shared" si="160"/>
        <v>5000318</v>
      </c>
      <c r="B1115" s="1">
        <f t="shared" si="161"/>
        <v>5000318</v>
      </c>
      <c r="C1115" s="1">
        <f t="shared" si="154"/>
        <v>50003</v>
      </c>
      <c r="D1115" s="1">
        <f t="shared" si="155"/>
        <v>18</v>
      </c>
      <c r="E1115" s="1">
        <f>_xlfn.XLOOKUP(C1115,[1]配置!$B$5:$B$1000,[1]配置!$N$5:$N$1000)</f>
        <v>2</v>
      </c>
      <c r="F1115" s="1" t="str">
        <f>_xlfn.XLOOKUP(D1115,消耗中转!$D$8:$D$33,消耗中转!$T$8:$T$33)</f>
        <v>[{"ItemId":70003,"Num":25}]</v>
      </c>
      <c r="G1115" s="1" t="str" cm="1">
        <f t="array" ref="G1115">IF(D1115=0,"{}",_xlfn.XLOOKUP(D1115,属性中转!$D$20:$D$44,_xlfn.XLOOKUP($E1115,属性中转!$AG$18:$AX$18,属性中转!$AG$20:$AX$44)))</f>
        <v>{"HpRate":0.671,"AtkRate":0.3568,"PhysDefRate":0.2745,"MagicDefRate":0.244,"OnHealInc":0.255}</v>
      </c>
      <c r="H1115" s="1" t="s">
        <v>28</v>
      </c>
      <c r="I1115" s="1">
        <f t="shared" si="157"/>
        <v>4</v>
      </c>
      <c r="J1115" s="1">
        <f t="shared" si="156"/>
        <v>4</v>
      </c>
    </row>
    <row r="1116" spans="1:10">
      <c r="A1116" s="1">
        <f t="shared" si="160"/>
        <v>5000319</v>
      </c>
      <c r="B1116" s="1">
        <f t="shared" si="161"/>
        <v>5000319</v>
      </c>
      <c r="C1116" s="1">
        <f t="shared" si="154"/>
        <v>50003</v>
      </c>
      <c r="D1116" s="1">
        <f t="shared" si="155"/>
        <v>19</v>
      </c>
      <c r="E1116" s="1">
        <f>_xlfn.XLOOKUP(C1116,[1]配置!$B$5:$B$1000,[1]配置!$N$5:$N$1000)</f>
        <v>2</v>
      </c>
      <c r="F1116" s="1" t="str">
        <f>_xlfn.XLOOKUP(D1116,消耗中转!$D$8:$D$33,消耗中转!$T$8:$T$33)</f>
        <v>[{"ItemId":70003,"Num":25}]</v>
      </c>
      <c r="G1116" s="1" t="str" cm="1">
        <f t="array" ref="G1116">IF(D1116=0,"{}",_xlfn.XLOOKUP(D1116,属性中转!$D$20:$D$44,_xlfn.XLOOKUP($E1116,属性中转!$AG$18:$AX$18,属性中转!$AG$20:$AX$44)))</f>
        <v>{"HpRate":0.704,"AtkRate":0.3744,"PhysDefRate":0.288,"MagicDefRate":0.256,"OnHealInc":0.2754}</v>
      </c>
      <c r="H1116" s="1" t="s">
        <v>28</v>
      </c>
      <c r="I1116" s="1">
        <f t="shared" si="157"/>
        <v>4</v>
      </c>
      <c r="J1116" s="1">
        <f t="shared" si="156"/>
        <v>4</v>
      </c>
    </row>
    <row r="1117" spans="1:10">
      <c r="A1117" s="1">
        <f t="shared" si="160"/>
        <v>5000320</v>
      </c>
      <c r="B1117" s="1">
        <f t="shared" si="161"/>
        <v>5000320</v>
      </c>
      <c r="C1117" s="1">
        <f t="shared" si="154"/>
        <v>50003</v>
      </c>
      <c r="D1117" s="1">
        <f t="shared" si="155"/>
        <v>20</v>
      </c>
      <c r="E1117" s="1">
        <f>_xlfn.XLOOKUP(C1117,[1]配置!$B$5:$B$1000,[1]配置!$N$5:$N$1000)</f>
        <v>2</v>
      </c>
      <c r="F1117" s="1" t="str">
        <f>_xlfn.XLOOKUP(D1117,消耗中转!$D$8:$D$33,消耗中转!$T$8:$T$33)</f>
        <v>[{"ItemId":70003,"Num":25}]</v>
      </c>
      <c r="G1117" s="1" t="str" cm="1">
        <f t="array" ref="G1117">IF(D1117=0,"{}",_xlfn.XLOOKUP(D1117,属性中转!$D$20:$D$44,_xlfn.XLOOKUP($E1117,属性中转!$AG$18:$AX$18,属性中转!$AG$20:$AX$44)))</f>
        <v>{"HpRate":0.737,"AtkRate":0.3919,"PhysDefRate":0.3015,"MagicDefRate":0.268,"OnHealInc":0.2958}</v>
      </c>
      <c r="H1117" s="1" t="s">
        <v>28</v>
      </c>
      <c r="I1117" s="1">
        <f t="shared" si="157"/>
        <v>4</v>
      </c>
      <c r="J1117" s="1">
        <f t="shared" si="156"/>
        <v>4</v>
      </c>
    </row>
    <row r="1118" spans="1:10">
      <c r="A1118" s="1">
        <f t="shared" ref="A1118:A1169" si="162">B1118</f>
        <v>5000321</v>
      </c>
      <c r="B1118" s="1">
        <f t="shared" ref="B1118:B1169" si="163">C1118*100+D1118</f>
        <v>5000321</v>
      </c>
      <c r="C1118" s="1">
        <f t="shared" si="154"/>
        <v>50003</v>
      </c>
      <c r="D1118" s="1">
        <f t="shared" si="155"/>
        <v>21</v>
      </c>
      <c r="E1118" s="1">
        <f>_xlfn.XLOOKUP(C1118,[1]配置!$B$5:$B$1000,[1]配置!$N$5:$N$1000)</f>
        <v>2</v>
      </c>
      <c r="F1118" s="1" t="str">
        <f>_xlfn.XLOOKUP(D1118,消耗中转!$D$8:$D$33,消耗中转!$T$8:$T$33)</f>
        <v>[{"ItemId":70003,"Num":50}]</v>
      </c>
      <c r="G1118" s="1" t="str" cm="1">
        <f t="array" ref="G1118">IF(D1118=0,"{}",_xlfn.XLOOKUP(D1118,属性中转!$D$20:$D$44,_xlfn.XLOOKUP($E1118,属性中转!$AG$18:$AX$18,属性中转!$AG$20:$AX$44)))</f>
        <v>{"HpRate":0.77,"AtkRate":0.4095,"PhysDefRate":0.315,"MagicDefRate":0.28,"OnHealInc":0.3162}</v>
      </c>
      <c r="H1118" s="1" t="s">
        <v>28</v>
      </c>
      <c r="I1118" s="1">
        <f t="shared" si="157"/>
        <v>4</v>
      </c>
      <c r="J1118" s="1">
        <f t="shared" si="156"/>
        <v>4</v>
      </c>
    </row>
    <row r="1119" spans="1:10">
      <c r="A1119" s="1">
        <f t="shared" si="162"/>
        <v>5000322</v>
      </c>
      <c r="B1119" s="1">
        <f t="shared" si="163"/>
        <v>5000322</v>
      </c>
      <c r="C1119" s="1">
        <f t="shared" si="154"/>
        <v>50003</v>
      </c>
      <c r="D1119" s="1">
        <f t="shared" si="155"/>
        <v>22</v>
      </c>
      <c r="E1119" s="1">
        <f>_xlfn.XLOOKUP(C1119,[1]配置!$B$5:$B$1000,[1]配置!$N$5:$N$1000)</f>
        <v>2</v>
      </c>
      <c r="F1119" s="1" t="str">
        <f>_xlfn.XLOOKUP(D1119,消耗中转!$D$8:$D$33,消耗中转!$T$8:$T$33)</f>
        <v>[{"ItemId":70003,"Num":75}]</v>
      </c>
      <c r="G1119" s="1" t="str" cm="1">
        <f t="array" ref="G1119">IF(D1119=0,"{}",_xlfn.XLOOKUP(D1119,属性中转!$D$20:$D$44,_xlfn.XLOOKUP($E1119,属性中转!$AG$18:$AX$18,属性中转!$AG$20:$AX$44)))</f>
        <v>{"HpRate":0.803,"AtkRate":0.427,"PhysDefRate":0.3285,"MagicDefRate":0.292,"OnHealInc":0.3366}</v>
      </c>
      <c r="H1119" s="1" t="s">
        <v>28</v>
      </c>
      <c r="I1119" s="1">
        <f t="shared" si="157"/>
        <v>4</v>
      </c>
      <c r="J1119" s="1">
        <f t="shared" ref="J1119:J1182" si="164">J1093</f>
        <v>4</v>
      </c>
    </row>
    <row r="1120" spans="1:10">
      <c r="A1120" s="1">
        <f t="shared" si="162"/>
        <v>5000323</v>
      </c>
      <c r="B1120" s="1">
        <f t="shared" si="163"/>
        <v>5000323</v>
      </c>
      <c r="C1120" s="1">
        <f t="shared" si="154"/>
        <v>50003</v>
      </c>
      <c r="D1120" s="1">
        <f t="shared" si="155"/>
        <v>23</v>
      </c>
      <c r="E1120" s="1">
        <f>_xlfn.XLOOKUP(C1120,[1]配置!$B$5:$B$1000,[1]配置!$N$5:$N$1000)</f>
        <v>2</v>
      </c>
      <c r="F1120" s="1" t="str">
        <f>_xlfn.XLOOKUP(D1120,消耗中转!$D$8:$D$33,消耗中转!$T$8:$T$33)</f>
        <v>[{"ItemId":70003,"Num":100}]</v>
      </c>
      <c r="G1120" s="1" t="str" cm="1">
        <f t="array" ref="G1120">IF(D1120=0,"{}",_xlfn.XLOOKUP(D1120,属性中转!$D$20:$D$44,_xlfn.XLOOKUP($E1120,属性中转!$AG$18:$AX$18,属性中转!$AG$20:$AX$44)))</f>
        <v>{"HpRate":0.836,"AtkRate":0.4446,"PhysDefRate":0.342,"MagicDefRate":0.304,"OnHealInc":0.357}</v>
      </c>
      <c r="H1120" s="1" t="s">
        <v>28</v>
      </c>
      <c r="I1120" s="1">
        <f t="shared" ref="I1120:I1183" si="165">I1094</f>
        <v>4</v>
      </c>
      <c r="J1120" s="1">
        <f t="shared" si="164"/>
        <v>4</v>
      </c>
    </row>
    <row r="1121" spans="1:10">
      <c r="A1121" s="1">
        <f t="shared" si="162"/>
        <v>5000324</v>
      </c>
      <c r="B1121" s="1">
        <f t="shared" si="163"/>
        <v>5000324</v>
      </c>
      <c r="C1121" s="1">
        <f t="shared" si="154"/>
        <v>50003</v>
      </c>
      <c r="D1121" s="1">
        <f t="shared" si="155"/>
        <v>24</v>
      </c>
      <c r="E1121" s="1">
        <f>_xlfn.XLOOKUP(C1121,[1]配置!$B$5:$B$1000,[1]配置!$N$5:$N$1000)</f>
        <v>2</v>
      </c>
      <c r="F1121" s="1" t="str">
        <f>_xlfn.XLOOKUP(D1121,消耗中转!$D$8:$D$33,消耗中转!$T$8:$T$33)</f>
        <v>[{"ItemId":70003,"Num":125}]</v>
      </c>
      <c r="G1121" s="1" t="str" cm="1">
        <f t="array" ref="G1121">IF(D1121=0,"{}",_xlfn.XLOOKUP(D1121,属性中转!$D$20:$D$44,_xlfn.XLOOKUP($E1121,属性中转!$AG$18:$AX$18,属性中转!$AG$20:$AX$44)))</f>
        <v>{"HpRate":0.869,"AtkRate":0.4621,"PhysDefRate":0.3555,"MagicDefRate":0.316,"OnHealInc":0.3774}</v>
      </c>
      <c r="H1121" s="1" t="s">
        <v>28</v>
      </c>
      <c r="I1121" s="1">
        <f t="shared" si="165"/>
        <v>4</v>
      </c>
      <c r="J1121" s="1">
        <f t="shared" si="164"/>
        <v>4</v>
      </c>
    </row>
    <row r="1122" spans="1:10">
      <c r="A1122" s="1">
        <f t="shared" si="162"/>
        <v>5000325</v>
      </c>
      <c r="B1122" s="1">
        <f t="shared" si="163"/>
        <v>5000325</v>
      </c>
      <c r="C1122" s="1">
        <f t="shared" si="154"/>
        <v>50003</v>
      </c>
      <c r="D1122" s="1">
        <f t="shared" si="155"/>
        <v>25</v>
      </c>
      <c r="E1122" s="1">
        <f>_xlfn.XLOOKUP(C1122,[1]配置!$B$5:$B$1000,[1]配置!$N$5:$N$1000)</f>
        <v>2</v>
      </c>
      <c r="F1122" s="1" t="str">
        <f>_xlfn.XLOOKUP(D1122,消耗中转!$D$8:$D$33,消耗中转!$T$8:$T$33)</f>
        <v>[{"ItemId":70003,"Num":150}]</v>
      </c>
      <c r="G1122" s="1" t="str" cm="1">
        <f t="array" ref="G1122">IF(D1122=0,"{}",_xlfn.XLOOKUP(D1122,属性中转!$D$20:$D$44,_xlfn.XLOOKUP($E1122,属性中转!$AG$18:$AX$18,属性中转!$AG$20:$AX$44)))</f>
        <v>{"HpRate":0.902,"AtkRate":0.4797,"PhysDefRate":0.369,"MagicDefRate":0.328,"OnHealInc":0.3978}</v>
      </c>
      <c r="H1122" s="1" t="s">
        <v>28</v>
      </c>
      <c r="I1122" s="1">
        <f t="shared" si="165"/>
        <v>4</v>
      </c>
      <c r="J1122" s="1">
        <f t="shared" si="164"/>
        <v>4</v>
      </c>
    </row>
    <row r="1123" spans="1:10">
      <c r="A1123" s="1">
        <f t="shared" si="162"/>
        <v>5000400</v>
      </c>
      <c r="B1123" s="1">
        <f t="shared" si="163"/>
        <v>5000400</v>
      </c>
      <c r="C1123" s="1">
        <f>C1097+1</f>
        <v>50004</v>
      </c>
      <c r="D1123" s="1">
        <f>D1097</f>
        <v>0</v>
      </c>
      <c r="E1123" s="1">
        <f>_xlfn.XLOOKUP(C1123,[1]配置!$B$5:$B$1000,[1]配置!$N$5:$N$1000)</f>
        <v>3</v>
      </c>
      <c r="F1123" s="1" t="str">
        <f>_xlfn.XLOOKUP(D1123,消耗中转!$D$8:$D$33,消耗中转!$T$8:$T$33)</f>
        <v>[]</v>
      </c>
      <c r="G1123" s="1" t="str" cm="1">
        <f t="array" ref="G1123">IF(D1123=0,"{}",_xlfn.XLOOKUP(D1123,属性中转!$D$20:$D$44,_xlfn.XLOOKUP($E1123,属性中转!$AG$18:$AX$18,属性中转!$AG$20:$AX$44)))</f>
        <v>{}</v>
      </c>
      <c r="H1123" s="1" t="s">
        <v>28</v>
      </c>
      <c r="I1123" s="1">
        <f t="shared" si="165"/>
        <v>0</v>
      </c>
      <c r="J1123" s="1">
        <f t="shared" si="164"/>
        <v>0</v>
      </c>
    </row>
    <row r="1124" spans="1:10">
      <c r="A1124" s="1">
        <f t="shared" si="162"/>
        <v>5000401</v>
      </c>
      <c r="B1124" s="1">
        <f t="shared" si="163"/>
        <v>5000401</v>
      </c>
      <c r="C1124" s="1">
        <f t="shared" si="154"/>
        <v>50004</v>
      </c>
      <c r="D1124" s="1">
        <f t="shared" si="155"/>
        <v>1</v>
      </c>
      <c r="E1124" s="1">
        <f>_xlfn.XLOOKUP(C1124,[1]配置!$B$5:$B$1000,[1]配置!$N$5:$N$1000)</f>
        <v>3</v>
      </c>
      <c r="F1124" s="1" t="str">
        <f>_xlfn.XLOOKUP(D1124,消耗中转!$D$8:$D$33,消耗中转!$T$8:$T$33)</f>
        <v>[{"ItemId":70001,"Num":10}]</v>
      </c>
      <c r="G1124" s="1" t="str" cm="1">
        <f t="array" ref="G1124">IF(D1124=0,"{}",_xlfn.XLOOKUP(D1124,属性中转!$D$20:$D$44,_xlfn.XLOOKUP($E1124,属性中转!$AG$18:$AX$18,属性中转!$AG$20:$AX$44)))</f>
        <v>{"HpRate":0.065,"AtkRate":0.0652,"PhysDefRate":0.0325,"MagicDefRate":0.0475,"HealInc":0.0535}</v>
      </c>
      <c r="H1124" s="1" t="s">
        <v>28</v>
      </c>
      <c r="I1124" s="1">
        <f t="shared" si="165"/>
        <v>1</v>
      </c>
      <c r="J1124" s="1">
        <f t="shared" si="164"/>
        <v>1</v>
      </c>
    </row>
    <row r="1125" spans="1:10">
      <c r="A1125" s="1">
        <f t="shared" si="162"/>
        <v>5000402</v>
      </c>
      <c r="B1125" s="1">
        <f t="shared" si="163"/>
        <v>5000402</v>
      </c>
      <c r="C1125" s="1">
        <f t="shared" si="154"/>
        <v>50004</v>
      </c>
      <c r="D1125" s="1">
        <f t="shared" si="155"/>
        <v>2</v>
      </c>
      <c r="E1125" s="1">
        <f>_xlfn.XLOOKUP(C1125,[1]配置!$B$5:$B$1000,[1]配置!$N$5:$N$1000)</f>
        <v>3</v>
      </c>
      <c r="F1125" s="1" t="str">
        <f>_xlfn.XLOOKUP(D1125,消耗中转!$D$8:$D$33,消耗中转!$T$8:$T$33)</f>
        <v>[{"ItemId":70001,"Num":20}]</v>
      </c>
      <c r="G1125" s="1" t="str" cm="1">
        <f t="array" ref="G1125">IF(D1125=0,"{}",_xlfn.XLOOKUP(D1125,属性中转!$D$20:$D$44,_xlfn.XLOOKUP($E1125,属性中转!$AG$18:$AX$18,属性中转!$AG$20:$AX$44)))</f>
        <v>{"HpRate":0.0845,"AtkRate":0.0848,"PhysDefRate":0.0422,"MagicDefRate":0.0617,"HealInc":0.0749}</v>
      </c>
      <c r="H1125" s="1" t="s">
        <v>28</v>
      </c>
      <c r="I1125" s="1">
        <f t="shared" si="165"/>
        <v>1</v>
      </c>
      <c r="J1125" s="1">
        <f t="shared" si="164"/>
        <v>1</v>
      </c>
    </row>
    <row r="1126" spans="1:10">
      <c r="A1126" s="1">
        <f t="shared" si="162"/>
        <v>5000403</v>
      </c>
      <c r="B1126" s="1">
        <f t="shared" si="163"/>
        <v>5000403</v>
      </c>
      <c r="C1126" s="1">
        <f t="shared" si="154"/>
        <v>50004</v>
      </c>
      <c r="D1126" s="1">
        <f t="shared" si="155"/>
        <v>3</v>
      </c>
      <c r="E1126" s="1">
        <f>_xlfn.XLOOKUP(C1126,[1]配置!$B$5:$B$1000,[1]配置!$N$5:$N$1000)</f>
        <v>3</v>
      </c>
      <c r="F1126" s="1" t="str">
        <f>_xlfn.XLOOKUP(D1126,消耗中转!$D$8:$D$33,消耗中转!$T$8:$T$33)</f>
        <v>[{"ItemId":70001,"Num":30}]</v>
      </c>
      <c r="G1126" s="1" t="str" cm="1">
        <f t="array" ref="G1126">IF(D1126=0,"{}",_xlfn.XLOOKUP(D1126,属性中转!$D$20:$D$44,_xlfn.XLOOKUP($E1126,属性中转!$AG$18:$AX$18,属性中转!$AG$20:$AX$44)))</f>
        <v>{"HpRate":0.104,"AtkRate":0.1044,"PhysDefRate":0.052,"MagicDefRate":0.076,"HealInc":0.0963}</v>
      </c>
      <c r="H1126" s="1" t="s">
        <v>28</v>
      </c>
      <c r="I1126" s="1">
        <f t="shared" si="165"/>
        <v>1</v>
      </c>
      <c r="J1126" s="1">
        <f t="shared" si="164"/>
        <v>1</v>
      </c>
    </row>
    <row r="1127" spans="1:10">
      <c r="A1127" s="1">
        <f t="shared" si="162"/>
        <v>5000404</v>
      </c>
      <c r="B1127" s="1">
        <f t="shared" si="163"/>
        <v>5000404</v>
      </c>
      <c r="C1127" s="1">
        <f t="shared" si="154"/>
        <v>50004</v>
      </c>
      <c r="D1127" s="1">
        <f t="shared" si="155"/>
        <v>4</v>
      </c>
      <c r="E1127" s="1">
        <f>_xlfn.XLOOKUP(C1127,[1]配置!$B$5:$B$1000,[1]配置!$N$5:$N$1000)</f>
        <v>3</v>
      </c>
      <c r="F1127" s="1" t="str">
        <f>_xlfn.XLOOKUP(D1127,消耗中转!$D$8:$D$33,消耗中转!$T$8:$T$33)</f>
        <v>[{"ItemId":70001,"Num":40}]</v>
      </c>
      <c r="G1127" s="1" t="str" cm="1">
        <f t="array" ref="G1127">IF(D1127=0,"{}",_xlfn.XLOOKUP(D1127,属性中转!$D$20:$D$44,_xlfn.XLOOKUP($E1127,属性中转!$AG$18:$AX$18,属性中转!$AG$20:$AX$44)))</f>
        <v>{"HpRate":0.1235,"AtkRate":0.1239,"PhysDefRate":0.0617,"MagicDefRate":0.0902,"HealInc":0.1178}</v>
      </c>
      <c r="H1127" s="1" t="s">
        <v>28</v>
      </c>
      <c r="I1127" s="1">
        <f t="shared" si="165"/>
        <v>1</v>
      </c>
      <c r="J1127" s="1">
        <f t="shared" si="164"/>
        <v>1</v>
      </c>
    </row>
    <row r="1128" spans="1:10">
      <c r="A1128" s="1">
        <f t="shared" si="162"/>
        <v>5000405</v>
      </c>
      <c r="B1128" s="1">
        <f t="shared" si="163"/>
        <v>5000405</v>
      </c>
      <c r="C1128" s="1">
        <f t="shared" si="154"/>
        <v>50004</v>
      </c>
      <c r="D1128" s="1">
        <f t="shared" si="155"/>
        <v>5</v>
      </c>
      <c r="E1128" s="1">
        <f>_xlfn.XLOOKUP(C1128,[1]配置!$B$5:$B$1000,[1]配置!$N$5:$N$1000)</f>
        <v>3</v>
      </c>
      <c r="F1128" s="1" t="str">
        <f>_xlfn.XLOOKUP(D1128,消耗中转!$D$8:$D$33,消耗中转!$T$8:$T$33)</f>
        <v>[{"ItemId":70001,"Num":50}]</v>
      </c>
      <c r="G1128" s="1" t="str" cm="1">
        <f t="array" ref="G1128">IF(D1128=0,"{}",_xlfn.XLOOKUP(D1128,属性中转!$D$20:$D$44,_xlfn.XLOOKUP($E1128,属性中转!$AG$18:$AX$18,属性中转!$AG$20:$AX$44)))</f>
        <v>{"HpRate":0.143,"AtkRate":0.1435,"PhysDefRate":0.0715,"MagicDefRate":0.1045,"HealInc":0.1392}</v>
      </c>
      <c r="H1128" s="1" t="s">
        <v>28</v>
      </c>
      <c r="I1128" s="1">
        <f t="shared" si="165"/>
        <v>2</v>
      </c>
      <c r="J1128" s="1">
        <f t="shared" si="164"/>
        <v>2</v>
      </c>
    </row>
    <row r="1129" spans="1:10">
      <c r="A1129" s="1">
        <f t="shared" si="162"/>
        <v>5000406</v>
      </c>
      <c r="B1129" s="1">
        <f t="shared" si="163"/>
        <v>5000406</v>
      </c>
      <c r="C1129" s="1">
        <f t="shared" si="154"/>
        <v>50004</v>
      </c>
      <c r="D1129" s="1">
        <f t="shared" si="155"/>
        <v>6</v>
      </c>
      <c r="E1129" s="1">
        <f>_xlfn.XLOOKUP(C1129,[1]配置!$B$5:$B$1000,[1]配置!$N$5:$N$1000)</f>
        <v>3</v>
      </c>
      <c r="F1129" s="1" t="str">
        <f>_xlfn.XLOOKUP(D1129,消耗中转!$D$8:$D$33,消耗中转!$T$8:$T$33)</f>
        <v>[{"ItemId":70002,"Num":5}]</v>
      </c>
      <c r="G1129" s="1" t="str" cm="1">
        <f t="array" ref="G1129">IF(D1129=0,"{}",_xlfn.XLOOKUP(D1129,属性中转!$D$20:$D$44,_xlfn.XLOOKUP($E1129,属性中转!$AG$18:$AX$18,属性中转!$AG$20:$AX$44)))</f>
        <v>{"HpRate":0.1625,"AtkRate":0.1631,"PhysDefRate":0.0812,"MagicDefRate":0.1187,"HealInc":0.1606}</v>
      </c>
      <c r="H1129" s="1" t="s">
        <v>28</v>
      </c>
      <c r="I1129" s="1">
        <f t="shared" si="165"/>
        <v>2</v>
      </c>
      <c r="J1129" s="1">
        <f t="shared" si="164"/>
        <v>2</v>
      </c>
    </row>
    <row r="1130" spans="1:10">
      <c r="A1130" s="1">
        <f t="shared" si="162"/>
        <v>5000407</v>
      </c>
      <c r="B1130" s="1">
        <f t="shared" si="163"/>
        <v>5000407</v>
      </c>
      <c r="C1130" s="1">
        <f t="shared" si="154"/>
        <v>50004</v>
      </c>
      <c r="D1130" s="1">
        <f t="shared" si="155"/>
        <v>7</v>
      </c>
      <c r="E1130" s="1">
        <f>_xlfn.XLOOKUP(C1130,[1]配置!$B$5:$B$1000,[1]配置!$N$5:$N$1000)</f>
        <v>3</v>
      </c>
      <c r="F1130" s="1" t="str">
        <f>_xlfn.XLOOKUP(D1130,消耗中转!$D$8:$D$33,消耗中转!$T$8:$T$33)</f>
        <v>[{"ItemId":70002,"Num":10}]</v>
      </c>
      <c r="G1130" s="1" t="str" cm="1">
        <f t="array" ref="G1130">IF(D1130=0,"{}",_xlfn.XLOOKUP(D1130,属性中转!$D$20:$D$44,_xlfn.XLOOKUP($E1130,属性中转!$AG$18:$AX$18,属性中转!$AG$20:$AX$44)))</f>
        <v>{"HpRate":0.182,"AtkRate":0.1827,"PhysDefRate":0.091,"MagicDefRate":0.133,"HealInc":0.182}</v>
      </c>
      <c r="H1130" s="1" t="s">
        <v>28</v>
      </c>
      <c r="I1130" s="1">
        <f t="shared" si="165"/>
        <v>2</v>
      </c>
      <c r="J1130" s="1">
        <f t="shared" si="164"/>
        <v>2</v>
      </c>
    </row>
    <row r="1131" spans="1:10">
      <c r="A1131" s="1">
        <f t="shared" si="162"/>
        <v>5000408</v>
      </c>
      <c r="B1131" s="1">
        <f t="shared" si="163"/>
        <v>5000408</v>
      </c>
      <c r="C1131" s="1">
        <f t="shared" si="154"/>
        <v>50004</v>
      </c>
      <c r="D1131" s="1">
        <f t="shared" si="155"/>
        <v>8</v>
      </c>
      <c r="E1131" s="1">
        <f>_xlfn.XLOOKUP(C1131,[1]配置!$B$5:$B$1000,[1]配置!$N$5:$N$1000)</f>
        <v>3</v>
      </c>
      <c r="F1131" s="1" t="str">
        <f>_xlfn.XLOOKUP(D1131,消耗中转!$D$8:$D$33,消耗中转!$T$8:$T$33)</f>
        <v>[{"ItemId":70002,"Num":15}]</v>
      </c>
      <c r="G1131" s="1" t="str" cm="1">
        <f t="array" ref="G1131">IF(D1131=0,"{}",_xlfn.XLOOKUP(D1131,属性中转!$D$20:$D$44,_xlfn.XLOOKUP($E1131,属性中转!$AG$18:$AX$18,属性中转!$AG$20:$AX$44)))</f>
        <v>{"HpRate":0.2015,"AtkRate":0.2022,"PhysDefRate":0.1007,"MagicDefRate":0.1472,"HealInc":0.2034}</v>
      </c>
      <c r="H1131" s="1" t="s">
        <v>28</v>
      </c>
      <c r="I1131" s="1">
        <f t="shared" si="165"/>
        <v>2</v>
      </c>
      <c r="J1131" s="1">
        <f t="shared" si="164"/>
        <v>2</v>
      </c>
    </row>
    <row r="1132" spans="1:10">
      <c r="A1132" s="1">
        <f t="shared" si="162"/>
        <v>5000409</v>
      </c>
      <c r="B1132" s="1">
        <f t="shared" si="163"/>
        <v>5000409</v>
      </c>
      <c r="C1132" s="1">
        <f t="shared" si="154"/>
        <v>50004</v>
      </c>
      <c r="D1132" s="1">
        <f t="shared" si="155"/>
        <v>9</v>
      </c>
      <c r="E1132" s="1">
        <f>_xlfn.XLOOKUP(C1132,[1]配置!$B$5:$B$1000,[1]配置!$N$5:$N$1000)</f>
        <v>3</v>
      </c>
      <c r="F1132" s="1" t="str">
        <f>_xlfn.XLOOKUP(D1132,消耗中转!$D$8:$D$33,消耗中转!$T$8:$T$33)</f>
        <v>[{"ItemId":70002,"Num":20}]</v>
      </c>
      <c r="G1132" s="1" t="str" cm="1">
        <f t="array" ref="G1132">IF(D1132=0,"{}",_xlfn.XLOOKUP(D1132,属性中转!$D$20:$D$44,_xlfn.XLOOKUP($E1132,属性中转!$AG$18:$AX$18,属性中转!$AG$20:$AX$44)))</f>
        <v>{"HpRate":0.221,"AtkRate":0.2218,"PhysDefRate":0.1105,"MagicDefRate":0.1615,"HealInc":0.2034}</v>
      </c>
      <c r="H1132" s="1" t="s">
        <v>28</v>
      </c>
      <c r="I1132" s="1">
        <f t="shared" si="165"/>
        <v>2</v>
      </c>
      <c r="J1132" s="1">
        <f t="shared" si="164"/>
        <v>2</v>
      </c>
    </row>
    <row r="1133" spans="1:10">
      <c r="A1133" s="1">
        <f t="shared" si="162"/>
        <v>5000410</v>
      </c>
      <c r="B1133" s="1">
        <f t="shared" si="163"/>
        <v>5000410</v>
      </c>
      <c r="C1133" s="1">
        <f t="shared" si="154"/>
        <v>50004</v>
      </c>
      <c r="D1133" s="1">
        <f t="shared" si="155"/>
        <v>10</v>
      </c>
      <c r="E1133" s="1">
        <f>_xlfn.XLOOKUP(C1133,[1]配置!$B$5:$B$1000,[1]配置!$N$5:$N$1000)</f>
        <v>3</v>
      </c>
      <c r="F1133" s="1" t="str">
        <f>_xlfn.XLOOKUP(D1133,消耗中转!$D$8:$D$33,消耗中转!$T$8:$T$33)</f>
        <v>[{"ItemId":70002,"Num":25}]</v>
      </c>
      <c r="G1133" s="1" t="str" cm="1">
        <f t="array" ref="G1133">IF(D1133=0,"{}",_xlfn.XLOOKUP(D1133,属性中转!$D$20:$D$44,_xlfn.XLOOKUP($E1133,属性中转!$AG$18:$AX$18,属性中转!$AG$20:$AX$44)))</f>
        <v>{"HpRate":0.2405,"AtkRate":0.2414,"PhysDefRate":0.1202,"MagicDefRate":0.1757,"HealInc":0.2034}</v>
      </c>
      <c r="H1133" s="1" t="s">
        <v>28</v>
      </c>
      <c r="I1133" s="1">
        <f t="shared" si="165"/>
        <v>3</v>
      </c>
      <c r="J1133" s="1">
        <f t="shared" si="164"/>
        <v>3</v>
      </c>
    </row>
    <row r="1134" spans="1:10">
      <c r="A1134" s="1">
        <f t="shared" si="162"/>
        <v>5000411</v>
      </c>
      <c r="B1134" s="1">
        <f t="shared" si="163"/>
        <v>5000411</v>
      </c>
      <c r="C1134" s="1">
        <f t="shared" si="154"/>
        <v>50004</v>
      </c>
      <c r="D1134" s="1">
        <f t="shared" si="155"/>
        <v>11</v>
      </c>
      <c r="E1134" s="1">
        <f>_xlfn.XLOOKUP(C1134,[1]配置!$B$5:$B$1000,[1]配置!$N$5:$N$1000)</f>
        <v>3</v>
      </c>
      <c r="F1134" s="1" t="str">
        <f>_xlfn.XLOOKUP(D1134,消耗中转!$D$8:$D$33,消耗中转!$T$8:$T$33)</f>
        <v>[{"ItemId":70002,"Num":30}]</v>
      </c>
      <c r="G1134" s="1" t="str" cm="1">
        <f t="array" ref="G1134">IF(D1134=0,"{}",_xlfn.XLOOKUP(D1134,属性中转!$D$20:$D$44,_xlfn.XLOOKUP($E1134,属性中转!$AG$18:$AX$18,属性中转!$AG$20:$AX$44)))</f>
        <v>{"HpRate":0.26,"AtkRate":0.261,"PhysDefRate":0.13,"MagicDefRate":0.19,"HealInc":0.2034}</v>
      </c>
      <c r="H1134" s="1" t="s">
        <v>28</v>
      </c>
      <c r="I1134" s="1">
        <f t="shared" si="165"/>
        <v>3</v>
      </c>
      <c r="J1134" s="1">
        <f t="shared" si="164"/>
        <v>3</v>
      </c>
    </row>
    <row r="1135" spans="1:10">
      <c r="A1135" s="1">
        <f t="shared" si="162"/>
        <v>5000412</v>
      </c>
      <c r="B1135" s="1">
        <f t="shared" si="163"/>
        <v>5000412</v>
      </c>
      <c r="C1135" s="1">
        <f t="shared" si="154"/>
        <v>50004</v>
      </c>
      <c r="D1135" s="1">
        <f t="shared" si="155"/>
        <v>12</v>
      </c>
      <c r="E1135" s="1">
        <f>_xlfn.XLOOKUP(C1135,[1]配置!$B$5:$B$1000,[1]配置!$N$5:$N$1000)</f>
        <v>3</v>
      </c>
      <c r="F1135" s="1" t="str">
        <f>_xlfn.XLOOKUP(D1135,消耗中转!$D$8:$D$33,消耗中转!$T$8:$T$33)</f>
        <v>[{"ItemId":70002,"Num":35}]</v>
      </c>
      <c r="G1135" s="1" t="str" cm="1">
        <f t="array" ref="G1135">IF(D1135=0,"{}",_xlfn.XLOOKUP(D1135,属性中转!$D$20:$D$44,_xlfn.XLOOKUP($E1135,属性中转!$AG$18:$AX$18,属性中转!$AG$20:$AX$44)))</f>
        <v>{"HpRate":0.2795,"AtkRate":0.2805,"PhysDefRate":0.1397,"MagicDefRate":0.2042,"HealInc":0.2034}</v>
      </c>
      <c r="H1135" s="1" t="s">
        <v>28</v>
      </c>
      <c r="I1135" s="1">
        <f t="shared" si="165"/>
        <v>3</v>
      </c>
      <c r="J1135" s="1">
        <f t="shared" si="164"/>
        <v>3</v>
      </c>
    </row>
    <row r="1136" spans="1:10">
      <c r="A1136" s="1">
        <f t="shared" si="162"/>
        <v>5000413</v>
      </c>
      <c r="B1136" s="1">
        <f t="shared" si="163"/>
        <v>5000413</v>
      </c>
      <c r="C1136" s="1">
        <f t="shared" si="154"/>
        <v>50004</v>
      </c>
      <c r="D1136" s="1">
        <f t="shared" si="155"/>
        <v>13</v>
      </c>
      <c r="E1136" s="1">
        <f>_xlfn.XLOOKUP(C1136,[1]配置!$B$5:$B$1000,[1]配置!$N$5:$N$1000)</f>
        <v>3</v>
      </c>
      <c r="F1136" s="1" t="str">
        <f>_xlfn.XLOOKUP(D1136,消耗中转!$D$8:$D$33,消耗中转!$T$8:$T$33)</f>
        <v>[{"ItemId":70002,"Num":40}]</v>
      </c>
      <c r="G1136" s="1" t="str" cm="1">
        <f t="array" ref="G1136">IF(D1136=0,"{}",_xlfn.XLOOKUP(D1136,属性中转!$D$20:$D$44,_xlfn.XLOOKUP($E1136,属性中转!$AG$18:$AX$18,属性中转!$AG$20:$AX$44)))</f>
        <v>{"HpRate":0.299,"AtkRate":0.3001,"PhysDefRate":0.1495,"MagicDefRate":0.2185,"HealInc":0.2034}</v>
      </c>
      <c r="H1136" s="1" t="s">
        <v>28</v>
      </c>
      <c r="I1136" s="1">
        <f t="shared" si="165"/>
        <v>3</v>
      </c>
      <c r="J1136" s="1">
        <f t="shared" si="164"/>
        <v>3</v>
      </c>
    </row>
    <row r="1137" spans="1:10">
      <c r="A1137" s="1">
        <f t="shared" si="162"/>
        <v>5000414</v>
      </c>
      <c r="B1137" s="1">
        <f t="shared" si="163"/>
        <v>5000414</v>
      </c>
      <c r="C1137" s="1">
        <f t="shared" si="154"/>
        <v>50004</v>
      </c>
      <c r="D1137" s="1">
        <f t="shared" si="155"/>
        <v>14</v>
      </c>
      <c r="E1137" s="1">
        <f>_xlfn.XLOOKUP(C1137,[1]配置!$B$5:$B$1000,[1]配置!$N$5:$N$1000)</f>
        <v>3</v>
      </c>
      <c r="F1137" s="1" t="str">
        <f>_xlfn.XLOOKUP(D1137,消耗中转!$D$8:$D$33,消耗中转!$T$8:$T$33)</f>
        <v>[{"ItemId":70002,"Num":45}]</v>
      </c>
      <c r="G1137" s="1" t="str" cm="1">
        <f t="array" ref="G1137">IF(D1137=0,"{}",_xlfn.XLOOKUP(D1137,属性中转!$D$20:$D$44,_xlfn.XLOOKUP($E1137,属性中转!$AG$18:$AX$18,属性中转!$AG$20:$AX$44)))</f>
        <v>{"HpRate":0.3185,"AtkRate":0.3197,"PhysDefRate":0.1592,"MagicDefRate":0.2327,"HealInc":0.2034}</v>
      </c>
      <c r="H1137" s="1" t="s">
        <v>28</v>
      </c>
      <c r="I1137" s="1">
        <f t="shared" si="165"/>
        <v>3</v>
      </c>
      <c r="J1137" s="1">
        <f t="shared" si="164"/>
        <v>3</v>
      </c>
    </row>
    <row r="1138" spans="1:10">
      <c r="A1138" s="1">
        <f t="shared" si="162"/>
        <v>5000415</v>
      </c>
      <c r="B1138" s="1">
        <f t="shared" si="163"/>
        <v>5000415</v>
      </c>
      <c r="C1138" s="1">
        <f t="shared" si="154"/>
        <v>50004</v>
      </c>
      <c r="D1138" s="1">
        <f t="shared" si="155"/>
        <v>15</v>
      </c>
      <c r="E1138" s="1">
        <f>_xlfn.XLOOKUP(C1138,[1]配置!$B$5:$B$1000,[1]配置!$N$5:$N$1000)</f>
        <v>3</v>
      </c>
      <c r="F1138" s="1" t="str">
        <f>_xlfn.XLOOKUP(D1138,消耗中转!$D$8:$D$33,消耗中转!$T$8:$T$33)</f>
        <v>[{"ItemId":70002,"Num":50}]</v>
      </c>
      <c r="G1138" s="1" t="str" cm="1">
        <f t="array" ref="G1138">IF(D1138=0,"{}",_xlfn.XLOOKUP(D1138,属性中转!$D$20:$D$44,_xlfn.XLOOKUP($E1138,属性中转!$AG$18:$AX$18,属性中转!$AG$20:$AX$44)))</f>
        <v>{"HpRate":0.338,"AtkRate":0.3393,"PhysDefRate":0.169,"MagicDefRate":0.247,"HealInc":0.2034}</v>
      </c>
      <c r="H1138" s="1" t="s">
        <v>28</v>
      </c>
      <c r="I1138" s="1">
        <f t="shared" si="165"/>
        <v>4</v>
      </c>
      <c r="J1138" s="1">
        <f t="shared" si="164"/>
        <v>4</v>
      </c>
    </row>
    <row r="1139" spans="1:10">
      <c r="A1139" s="1">
        <f t="shared" si="162"/>
        <v>5000416</v>
      </c>
      <c r="B1139" s="1">
        <f t="shared" si="163"/>
        <v>5000416</v>
      </c>
      <c r="C1139" s="1">
        <f t="shared" si="154"/>
        <v>50004</v>
      </c>
      <c r="D1139" s="1">
        <f t="shared" si="155"/>
        <v>16</v>
      </c>
      <c r="E1139" s="1">
        <f>_xlfn.XLOOKUP(C1139,[1]配置!$B$5:$B$1000,[1]配置!$N$5:$N$1000)</f>
        <v>3</v>
      </c>
      <c r="F1139" s="1" t="str">
        <f>_xlfn.XLOOKUP(D1139,消耗中转!$D$8:$D$33,消耗中转!$T$8:$T$33)</f>
        <v>[{"ItemId":70003,"Num":25}]</v>
      </c>
      <c r="G1139" s="1" t="str" cm="1">
        <f t="array" ref="G1139">IF(D1139=0,"{}",_xlfn.XLOOKUP(D1139,属性中转!$D$20:$D$44,_xlfn.XLOOKUP($E1139,属性中转!$AG$18:$AX$18,属性中转!$AG$20:$AX$44)))</f>
        <v>{"HpRate":0.3575,"AtkRate":0.3588,"PhysDefRate":0.1787,"MagicDefRate":0.2612,"HealInc":0.2249}</v>
      </c>
      <c r="H1139" s="1" t="s">
        <v>28</v>
      </c>
      <c r="I1139" s="1">
        <f t="shared" si="165"/>
        <v>4</v>
      </c>
      <c r="J1139" s="1">
        <f t="shared" si="164"/>
        <v>4</v>
      </c>
    </row>
    <row r="1140" spans="1:10">
      <c r="A1140" s="1">
        <f t="shared" si="162"/>
        <v>5000417</v>
      </c>
      <c r="B1140" s="1">
        <f t="shared" si="163"/>
        <v>5000417</v>
      </c>
      <c r="C1140" s="1">
        <f t="shared" si="154"/>
        <v>50004</v>
      </c>
      <c r="D1140" s="1">
        <f t="shared" si="155"/>
        <v>17</v>
      </c>
      <c r="E1140" s="1">
        <f>_xlfn.XLOOKUP(C1140,[1]配置!$B$5:$B$1000,[1]配置!$N$5:$N$1000)</f>
        <v>3</v>
      </c>
      <c r="F1140" s="1" t="str">
        <f>_xlfn.XLOOKUP(D1140,消耗中转!$D$8:$D$33,消耗中转!$T$8:$T$33)</f>
        <v>[{"ItemId":70003,"Num":25}]</v>
      </c>
      <c r="G1140" s="1" t="str" cm="1">
        <f t="array" ref="G1140">IF(D1140=0,"{}",_xlfn.XLOOKUP(D1140,属性中转!$D$20:$D$44,_xlfn.XLOOKUP($E1140,属性中转!$AG$18:$AX$18,属性中转!$AG$20:$AX$44)))</f>
        <v>{"HpRate":0.377,"AtkRate":0.3784,"PhysDefRate":0.1885,"MagicDefRate":0.2755,"HealInc":0.2463}</v>
      </c>
      <c r="H1140" s="1" t="s">
        <v>28</v>
      </c>
      <c r="I1140" s="1">
        <f t="shared" si="165"/>
        <v>4</v>
      </c>
      <c r="J1140" s="1">
        <f t="shared" si="164"/>
        <v>4</v>
      </c>
    </row>
    <row r="1141" spans="1:10">
      <c r="A1141" s="1">
        <f t="shared" si="162"/>
        <v>5000418</v>
      </c>
      <c r="B1141" s="1">
        <f t="shared" si="163"/>
        <v>5000418</v>
      </c>
      <c r="C1141" s="1">
        <f t="shared" si="154"/>
        <v>50004</v>
      </c>
      <c r="D1141" s="1">
        <f t="shared" si="155"/>
        <v>18</v>
      </c>
      <c r="E1141" s="1">
        <f>_xlfn.XLOOKUP(C1141,[1]配置!$B$5:$B$1000,[1]配置!$N$5:$N$1000)</f>
        <v>3</v>
      </c>
      <c r="F1141" s="1" t="str">
        <f>_xlfn.XLOOKUP(D1141,消耗中转!$D$8:$D$33,消耗中转!$T$8:$T$33)</f>
        <v>[{"ItemId":70003,"Num":25}]</v>
      </c>
      <c r="G1141" s="1" t="str" cm="1">
        <f t="array" ref="G1141">IF(D1141=0,"{}",_xlfn.XLOOKUP(D1141,属性中转!$D$20:$D$44,_xlfn.XLOOKUP($E1141,属性中转!$AG$18:$AX$18,属性中转!$AG$20:$AX$44)))</f>
        <v>{"HpRate":0.3965,"AtkRate":0.398,"PhysDefRate":0.1982,"MagicDefRate":0.2897,"HealInc":0.2677}</v>
      </c>
      <c r="H1141" s="1" t="s">
        <v>28</v>
      </c>
      <c r="I1141" s="1">
        <f t="shared" si="165"/>
        <v>4</v>
      </c>
      <c r="J1141" s="1">
        <f t="shared" si="164"/>
        <v>4</v>
      </c>
    </row>
    <row r="1142" spans="1:10">
      <c r="A1142" s="1">
        <f t="shared" si="162"/>
        <v>5000419</v>
      </c>
      <c r="B1142" s="1">
        <f t="shared" si="163"/>
        <v>5000419</v>
      </c>
      <c r="C1142" s="1">
        <f t="shared" si="154"/>
        <v>50004</v>
      </c>
      <c r="D1142" s="1">
        <f t="shared" si="155"/>
        <v>19</v>
      </c>
      <c r="E1142" s="1">
        <f>_xlfn.XLOOKUP(C1142,[1]配置!$B$5:$B$1000,[1]配置!$N$5:$N$1000)</f>
        <v>3</v>
      </c>
      <c r="F1142" s="1" t="str">
        <f>_xlfn.XLOOKUP(D1142,消耗中转!$D$8:$D$33,消耗中转!$T$8:$T$33)</f>
        <v>[{"ItemId":70003,"Num":25}]</v>
      </c>
      <c r="G1142" s="1" t="str" cm="1">
        <f t="array" ref="G1142">IF(D1142=0,"{}",_xlfn.XLOOKUP(D1142,属性中转!$D$20:$D$44,_xlfn.XLOOKUP($E1142,属性中转!$AG$18:$AX$18,属性中转!$AG$20:$AX$44)))</f>
        <v>{"HpRate":0.416,"AtkRate":0.4176,"PhysDefRate":0.208,"MagicDefRate":0.304,"HealInc":0.2891}</v>
      </c>
      <c r="H1142" s="1" t="s">
        <v>28</v>
      </c>
      <c r="I1142" s="1">
        <f t="shared" si="165"/>
        <v>4</v>
      </c>
      <c r="J1142" s="1">
        <f t="shared" si="164"/>
        <v>4</v>
      </c>
    </row>
    <row r="1143" spans="1:10">
      <c r="A1143" s="1">
        <f t="shared" si="162"/>
        <v>5000420</v>
      </c>
      <c r="B1143" s="1">
        <f t="shared" si="163"/>
        <v>5000420</v>
      </c>
      <c r="C1143" s="1">
        <f t="shared" si="154"/>
        <v>50004</v>
      </c>
      <c r="D1143" s="1">
        <f t="shared" si="155"/>
        <v>20</v>
      </c>
      <c r="E1143" s="1">
        <f>_xlfn.XLOOKUP(C1143,[1]配置!$B$5:$B$1000,[1]配置!$N$5:$N$1000)</f>
        <v>3</v>
      </c>
      <c r="F1143" s="1" t="str">
        <f>_xlfn.XLOOKUP(D1143,消耗中转!$D$8:$D$33,消耗中转!$T$8:$T$33)</f>
        <v>[{"ItemId":70003,"Num":25}]</v>
      </c>
      <c r="G1143" s="1" t="str" cm="1">
        <f t="array" ref="G1143">IF(D1143=0,"{}",_xlfn.XLOOKUP(D1143,属性中转!$D$20:$D$44,_xlfn.XLOOKUP($E1143,属性中转!$AG$18:$AX$18,属性中转!$AG$20:$AX$44)))</f>
        <v>{"HpRate":0.4355,"AtkRate":0.4371,"PhysDefRate":0.2177,"MagicDefRate":0.3182,"HealInc":0.3105}</v>
      </c>
      <c r="H1143" s="1" t="s">
        <v>28</v>
      </c>
      <c r="I1143" s="1">
        <f t="shared" si="165"/>
        <v>4</v>
      </c>
      <c r="J1143" s="1">
        <f t="shared" si="164"/>
        <v>4</v>
      </c>
    </row>
    <row r="1144" spans="1:10">
      <c r="A1144" s="1">
        <f t="shared" si="162"/>
        <v>5000421</v>
      </c>
      <c r="B1144" s="1">
        <f t="shared" si="163"/>
        <v>5000421</v>
      </c>
      <c r="C1144" s="1">
        <f t="shared" si="154"/>
        <v>50004</v>
      </c>
      <c r="D1144" s="1">
        <f t="shared" si="155"/>
        <v>21</v>
      </c>
      <c r="E1144" s="1">
        <f>_xlfn.XLOOKUP(C1144,[1]配置!$B$5:$B$1000,[1]配置!$N$5:$N$1000)</f>
        <v>3</v>
      </c>
      <c r="F1144" s="1" t="str">
        <f>_xlfn.XLOOKUP(D1144,消耗中转!$D$8:$D$33,消耗中转!$T$8:$T$33)</f>
        <v>[{"ItemId":70003,"Num":50}]</v>
      </c>
      <c r="G1144" s="1" t="str" cm="1">
        <f t="array" ref="G1144">IF(D1144=0,"{}",_xlfn.XLOOKUP(D1144,属性中转!$D$20:$D$44,_xlfn.XLOOKUP($E1144,属性中转!$AG$18:$AX$18,属性中转!$AG$20:$AX$44)))</f>
        <v>{"HpRate":0.455,"AtkRate":0.4567,"PhysDefRate":0.2275,"MagicDefRate":0.3325,"HealInc":0.332}</v>
      </c>
      <c r="H1144" s="1" t="s">
        <v>28</v>
      </c>
      <c r="I1144" s="1">
        <f t="shared" si="165"/>
        <v>4</v>
      </c>
      <c r="J1144" s="1">
        <f t="shared" si="164"/>
        <v>4</v>
      </c>
    </row>
    <row r="1145" spans="1:10">
      <c r="A1145" s="1">
        <f t="shared" si="162"/>
        <v>5000422</v>
      </c>
      <c r="B1145" s="1">
        <f t="shared" si="163"/>
        <v>5000422</v>
      </c>
      <c r="C1145" s="1">
        <f t="shared" si="154"/>
        <v>50004</v>
      </c>
      <c r="D1145" s="1">
        <f t="shared" si="155"/>
        <v>22</v>
      </c>
      <c r="E1145" s="1">
        <f>_xlfn.XLOOKUP(C1145,[1]配置!$B$5:$B$1000,[1]配置!$N$5:$N$1000)</f>
        <v>3</v>
      </c>
      <c r="F1145" s="1" t="str">
        <f>_xlfn.XLOOKUP(D1145,消耗中转!$D$8:$D$33,消耗中转!$T$8:$T$33)</f>
        <v>[{"ItemId":70003,"Num":75}]</v>
      </c>
      <c r="G1145" s="1" t="str" cm="1">
        <f t="array" ref="G1145">IF(D1145=0,"{}",_xlfn.XLOOKUP(D1145,属性中转!$D$20:$D$44,_xlfn.XLOOKUP($E1145,属性中转!$AG$18:$AX$18,属性中转!$AG$20:$AX$44)))</f>
        <v>{"HpRate":0.4745,"AtkRate":0.4763,"PhysDefRate":0.2372,"MagicDefRate":0.3467,"HealInc":0.3534}</v>
      </c>
      <c r="H1145" s="1" t="s">
        <v>28</v>
      </c>
      <c r="I1145" s="1">
        <f t="shared" si="165"/>
        <v>4</v>
      </c>
      <c r="J1145" s="1">
        <f t="shared" si="164"/>
        <v>4</v>
      </c>
    </row>
    <row r="1146" spans="1:10">
      <c r="A1146" s="1">
        <f t="shared" si="162"/>
        <v>5000423</v>
      </c>
      <c r="B1146" s="1">
        <f t="shared" si="163"/>
        <v>5000423</v>
      </c>
      <c r="C1146" s="1">
        <f t="shared" si="154"/>
        <v>50004</v>
      </c>
      <c r="D1146" s="1">
        <f t="shared" si="155"/>
        <v>23</v>
      </c>
      <c r="E1146" s="1">
        <f>_xlfn.XLOOKUP(C1146,[1]配置!$B$5:$B$1000,[1]配置!$N$5:$N$1000)</f>
        <v>3</v>
      </c>
      <c r="F1146" s="1" t="str">
        <f>_xlfn.XLOOKUP(D1146,消耗中转!$D$8:$D$33,消耗中转!$T$8:$T$33)</f>
        <v>[{"ItemId":70003,"Num":100}]</v>
      </c>
      <c r="G1146" s="1" t="str" cm="1">
        <f t="array" ref="G1146">IF(D1146=0,"{}",_xlfn.XLOOKUP(D1146,属性中转!$D$20:$D$44,_xlfn.XLOOKUP($E1146,属性中转!$AG$18:$AX$18,属性中转!$AG$20:$AX$44)))</f>
        <v>{"HpRate":0.494,"AtkRate":0.4959,"PhysDefRate":0.247,"MagicDefRate":0.361,"HealInc":0.3748}</v>
      </c>
      <c r="H1146" s="1" t="s">
        <v>28</v>
      </c>
      <c r="I1146" s="1">
        <f t="shared" si="165"/>
        <v>4</v>
      </c>
      <c r="J1146" s="1">
        <f t="shared" si="164"/>
        <v>4</v>
      </c>
    </row>
    <row r="1147" spans="1:10">
      <c r="A1147" s="1">
        <f t="shared" si="162"/>
        <v>5000424</v>
      </c>
      <c r="B1147" s="1">
        <f t="shared" si="163"/>
        <v>5000424</v>
      </c>
      <c r="C1147" s="1">
        <f t="shared" si="154"/>
        <v>50004</v>
      </c>
      <c r="D1147" s="1">
        <f t="shared" si="155"/>
        <v>24</v>
      </c>
      <c r="E1147" s="1">
        <f>_xlfn.XLOOKUP(C1147,[1]配置!$B$5:$B$1000,[1]配置!$N$5:$N$1000)</f>
        <v>3</v>
      </c>
      <c r="F1147" s="1" t="str">
        <f>_xlfn.XLOOKUP(D1147,消耗中转!$D$8:$D$33,消耗中转!$T$8:$T$33)</f>
        <v>[{"ItemId":70003,"Num":125}]</v>
      </c>
      <c r="G1147" s="1" t="str" cm="1">
        <f t="array" ref="G1147">IF(D1147=0,"{}",_xlfn.XLOOKUP(D1147,属性中转!$D$20:$D$44,_xlfn.XLOOKUP($E1147,属性中转!$AG$18:$AX$18,属性中转!$AG$20:$AX$44)))</f>
        <v>{"HpRate":0.5135,"AtkRate":0.5154,"PhysDefRate":0.2567,"MagicDefRate":0.3752,"HealInc":0.3962}</v>
      </c>
      <c r="H1147" s="1" t="s">
        <v>28</v>
      </c>
      <c r="I1147" s="1">
        <f t="shared" si="165"/>
        <v>4</v>
      </c>
      <c r="J1147" s="1">
        <f t="shared" si="164"/>
        <v>4</v>
      </c>
    </row>
    <row r="1148" spans="1:10">
      <c r="A1148" s="1">
        <f t="shared" si="162"/>
        <v>5000425</v>
      </c>
      <c r="B1148" s="1">
        <f t="shared" si="163"/>
        <v>5000425</v>
      </c>
      <c r="C1148" s="1">
        <f t="shared" si="154"/>
        <v>50004</v>
      </c>
      <c r="D1148" s="1">
        <f t="shared" si="155"/>
        <v>25</v>
      </c>
      <c r="E1148" s="1">
        <f>_xlfn.XLOOKUP(C1148,[1]配置!$B$5:$B$1000,[1]配置!$N$5:$N$1000)</f>
        <v>3</v>
      </c>
      <c r="F1148" s="1" t="str">
        <f>_xlfn.XLOOKUP(D1148,消耗中转!$D$8:$D$33,消耗中转!$T$8:$T$33)</f>
        <v>[{"ItemId":70003,"Num":150}]</v>
      </c>
      <c r="G1148" s="1" t="str" cm="1">
        <f t="array" ref="G1148">IF(D1148=0,"{}",_xlfn.XLOOKUP(D1148,属性中转!$D$20:$D$44,_xlfn.XLOOKUP($E1148,属性中转!$AG$18:$AX$18,属性中转!$AG$20:$AX$44)))</f>
        <v>{"HpRate":0.533,"AtkRate":0.535,"PhysDefRate":0.2665,"MagicDefRate":0.3895,"HealInc":0.4176}</v>
      </c>
      <c r="H1148" s="1" t="s">
        <v>28</v>
      </c>
      <c r="I1148" s="1">
        <f t="shared" si="165"/>
        <v>4</v>
      </c>
      <c r="J1148" s="1">
        <f t="shared" si="164"/>
        <v>4</v>
      </c>
    </row>
    <row r="1149" spans="1:10">
      <c r="A1149" s="1">
        <f t="shared" si="162"/>
        <v>5000500</v>
      </c>
      <c r="B1149" s="1">
        <f t="shared" si="163"/>
        <v>5000500</v>
      </c>
      <c r="C1149" s="1">
        <f>C1123+1</f>
        <v>50005</v>
      </c>
      <c r="D1149" s="1">
        <f>D1123</f>
        <v>0</v>
      </c>
      <c r="E1149" s="1">
        <f>_xlfn.XLOOKUP(C1149,[1]配置!$B$5:$B$1000,[1]配置!$N$5:$N$1000)</f>
        <v>1</v>
      </c>
      <c r="F1149" s="1" t="str">
        <f>_xlfn.XLOOKUP(D1149,消耗中转!$D$8:$D$33,消耗中转!$T$8:$T$33)</f>
        <v>[]</v>
      </c>
      <c r="G1149" s="1" t="str" cm="1">
        <f t="array" ref="G1149">IF(D1149=0,"{}",_xlfn.XLOOKUP(D1149,属性中转!$D$20:$D$44,_xlfn.XLOOKUP($E1149,属性中转!$AG$18:$AX$18,属性中转!$AG$20:$AX$44)))</f>
        <v>{}</v>
      </c>
      <c r="H1149" s="1" t="s">
        <v>28</v>
      </c>
      <c r="I1149" s="1">
        <f t="shared" si="165"/>
        <v>0</v>
      </c>
      <c r="J1149" s="1">
        <f t="shared" si="164"/>
        <v>0</v>
      </c>
    </row>
    <row r="1150" spans="1:10">
      <c r="A1150" s="1">
        <f t="shared" si="162"/>
        <v>5000501</v>
      </c>
      <c r="B1150" s="1">
        <f t="shared" si="163"/>
        <v>5000501</v>
      </c>
      <c r="C1150" s="1">
        <f t="shared" si="154"/>
        <v>50005</v>
      </c>
      <c r="D1150" s="1">
        <f t="shared" si="155"/>
        <v>1</v>
      </c>
      <c r="E1150" s="1">
        <f>_xlfn.XLOOKUP(C1150,[1]配置!$B$5:$B$1000,[1]配置!$N$5:$N$1000)</f>
        <v>1</v>
      </c>
      <c r="F1150" s="1" t="str">
        <f>_xlfn.XLOOKUP(D1150,消耗中转!$D$8:$D$33,消耗中转!$T$8:$T$33)</f>
        <v>[{"ItemId":70001,"Num":10}]</v>
      </c>
      <c r="G1150" s="1" t="str" cm="1">
        <f t="array" ref="G1150">IF(D1150=0,"{}",_xlfn.XLOOKUP(D1150,属性中转!$D$20:$D$44,_xlfn.XLOOKUP($E1150,属性中转!$AG$18:$AX$18,属性中转!$AG$20:$AX$44)))</f>
        <v>{"HpRate":0.0625,"AtkRate":0.072,"AtkSpeed":0.03,"Cri":0.0256,"DefBreak":0.0352}</v>
      </c>
      <c r="H1150" s="1" t="s">
        <v>28</v>
      </c>
      <c r="I1150" s="1">
        <f t="shared" si="165"/>
        <v>1</v>
      </c>
      <c r="J1150" s="1">
        <f t="shared" si="164"/>
        <v>1</v>
      </c>
    </row>
    <row r="1151" spans="1:10">
      <c r="A1151" s="1">
        <f t="shared" si="162"/>
        <v>5000502</v>
      </c>
      <c r="B1151" s="1">
        <f t="shared" si="163"/>
        <v>5000502</v>
      </c>
      <c r="C1151" s="1">
        <f t="shared" si="154"/>
        <v>50005</v>
      </c>
      <c r="D1151" s="1">
        <f t="shared" si="155"/>
        <v>2</v>
      </c>
      <c r="E1151" s="1">
        <f>_xlfn.XLOOKUP(C1151,[1]配置!$B$5:$B$1000,[1]配置!$N$5:$N$1000)</f>
        <v>1</v>
      </c>
      <c r="F1151" s="1" t="str">
        <f>_xlfn.XLOOKUP(D1151,消耗中转!$D$8:$D$33,消耗中转!$T$8:$T$33)</f>
        <v>[{"ItemId":70001,"Num":20}]</v>
      </c>
      <c r="G1151" s="1" t="str" cm="1">
        <f t="array" ref="G1151">IF(D1151=0,"{}",_xlfn.XLOOKUP(D1151,属性中转!$D$20:$D$44,_xlfn.XLOOKUP($E1151,属性中转!$AG$18:$AX$18,属性中转!$AG$20:$AX$44)))</f>
        <v>{"HpRate":0.0812,"AtkRate":0.0936,"AtkSpeed":0.042,"Cri":0.0359,"DefBreak":0.0493}</v>
      </c>
      <c r="H1151" s="1" t="s">
        <v>28</v>
      </c>
      <c r="I1151" s="1">
        <f t="shared" si="165"/>
        <v>1</v>
      </c>
      <c r="J1151" s="1">
        <f t="shared" si="164"/>
        <v>1</v>
      </c>
    </row>
    <row r="1152" spans="1:10">
      <c r="A1152" s="1">
        <f t="shared" si="162"/>
        <v>5000503</v>
      </c>
      <c r="B1152" s="1">
        <f t="shared" si="163"/>
        <v>5000503</v>
      </c>
      <c r="C1152" s="1">
        <f t="shared" si="154"/>
        <v>50005</v>
      </c>
      <c r="D1152" s="1">
        <f t="shared" si="155"/>
        <v>3</v>
      </c>
      <c r="E1152" s="1">
        <f>_xlfn.XLOOKUP(C1152,[1]配置!$B$5:$B$1000,[1]配置!$N$5:$N$1000)</f>
        <v>1</v>
      </c>
      <c r="F1152" s="1" t="str">
        <f>_xlfn.XLOOKUP(D1152,消耗中转!$D$8:$D$33,消耗中转!$T$8:$T$33)</f>
        <v>[{"ItemId":70001,"Num":30}]</v>
      </c>
      <c r="G1152" s="1" t="str" cm="1">
        <f t="array" ref="G1152">IF(D1152=0,"{}",_xlfn.XLOOKUP(D1152,属性中转!$D$20:$D$44,_xlfn.XLOOKUP($E1152,属性中转!$AG$18:$AX$18,属性中转!$AG$20:$AX$44)))</f>
        <v>{"HpRate":0.1,"AtkRate":0.1152,"AtkSpeed":0.054,"Cri":0.0462,"DefBreak":0.0635}</v>
      </c>
      <c r="H1152" s="1" t="s">
        <v>28</v>
      </c>
      <c r="I1152" s="1">
        <f t="shared" si="165"/>
        <v>1</v>
      </c>
      <c r="J1152" s="1">
        <f t="shared" si="164"/>
        <v>1</v>
      </c>
    </row>
    <row r="1153" spans="1:10">
      <c r="A1153" s="1">
        <f t="shared" si="162"/>
        <v>5000504</v>
      </c>
      <c r="B1153" s="1">
        <f t="shared" si="163"/>
        <v>5000504</v>
      </c>
      <c r="C1153" s="1">
        <f t="shared" si="154"/>
        <v>50005</v>
      </c>
      <c r="D1153" s="1">
        <f t="shared" si="155"/>
        <v>4</v>
      </c>
      <c r="E1153" s="1">
        <f>_xlfn.XLOOKUP(C1153,[1]配置!$B$5:$B$1000,[1]配置!$N$5:$N$1000)</f>
        <v>1</v>
      </c>
      <c r="F1153" s="1" t="str">
        <f>_xlfn.XLOOKUP(D1153,消耗中转!$D$8:$D$33,消耗中转!$T$8:$T$33)</f>
        <v>[{"ItemId":70001,"Num":40}]</v>
      </c>
      <c r="G1153" s="1" t="str" cm="1">
        <f t="array" ref="G1153">IF(D1153=0,"{}",_xlfn.XLOOKUP(D1153,属性中转!$D$20:$D$44,_xlfn.XLOOKUP($E1153,属性中转!$AG$18:$AX$18,属性中转!$AG$20:$AX$44)))</f>
        <v>{"HpRate":0.1187,"AtkRate":0.1368,"AtkSpeed":0.066,"Cri":0.0564,"DefBreak":0.0776}</v>
      </c>
      <c r="H1153" s="1" t="s">
        <v>28</v>
      </c>
      <c r="I1153" s="1">
        <f t="shared" si="165"/>
        <v>1</v>
      </c>
      <c r="J1153" s="1">
        <f t="shared" si="164"/>
        <v>1</v>
      </c>
    </row>
    <row r="1154" spans="1:10">
      <c r="A1154" s="1">
        <f t="shared" si="162"/>
        <v>5000505</v>
      </c>
      <c r="B1154" s="1">
        <f t="shared" si="163"/>
        <v>5000505</v>
      </c>
      <c r="C1154" s="1">
        <f t="shared" si="154"/>
        <v>50005</v>
      </c>
      <c r="D1154" s="1">
        <f t="shared" si="155"/>
        <v>5</v>
      </c>
      <c r="E1154" s="1">
        <f>_xlfn.XLOOKUP(C1154,[1]配置!$B$5:$B$1000,[1]配置!$N$5:$N$1000)</f>
        <v>1</v>
      </c>
      <c r="F1154" s="1" t="str">
        <f>_xlfn.XLOOKUP(D1154,消耗中转!$D$8:$D$33,消耗中转!$T$8:$T$33)</f>
        <v>[{"ItemId":70001,"Num":50}]</v>
      </c>
      <c r="G1154" s="1" t="str" cm="1">
        <f t="array" ref="G1154">IF(D1154=0,"{}",_xlfn.XLOOKUP(D1154,属性中转!$D$20:$D$44,_xlfn.XLOOKUP($E1154,属性中转!$AG$18:$AX$18,属性中转!$AG$20:$AX$44)))</f>
        <v>{"HpRate":0.1375,"AtkRate":0.1584,"AtkSpeed":0.078,"Cri":0.0667,"DefBreak":0.0917}</v>
      </c>
      <c r="H1154" s="1" t="s">
        <v>28</v>
      </c>
      <c r="I1154" s="1">
        <f t="shared" si="165"/>
        <v>2</v>
      </c>
      <c r="J1154" s="1">
        <f t="shared" si="164"/>
        <v>2</v>
      </c>
    </row>
    <row r="1155" spans="1:10">
      <c r="A1155" s="1">
        <f t="shared" si="162"/>
        <v>5000506</v>
      </c>
      <c r="B1155" s="1">
        <f t="shared" si="163"/>
        <v>5000506</v>
      </c>
      <c r="C1155" s="1">
        <f t="shared" si="154"/>
        <v>50005</v>
      </c>
      <c r="D1155" s="1">
        <f t="shared" si="155"/>
        <v>6</v>
      </c>
      <c r="E1155" s="1">
        <f>_xlfn.XLOOKUP(C1155,[1]配置!$B$5:$B$1000,[1]配置!$N$5:$N$1000)</f>
        <v>1</v>
      </c>
      <c r="F1155" s="1" t="str">
        <f>_xlfn.XLOOKUP(D1155,消耗中转!$D$8:$D$33,消耗中转!$T$8:$T$33)</f>
        <v>[{"ItemId":70002,"Num":5}]</v>
      </c>
      <c r="G1155" s="1" t="str" cm="1">
        <f t="array" ref="G1155">IF(D1155=0,"{}",_xlfn.XLOOKUP(D1155,属性中转!$D$20:$D$44,_xlfn.XLOOKUP($E1155,属性中转!$AG$18:$AX$18,属性中转!$AG$20:$AX$44)))</f>
        <v>{"HpRate":0.1562,"AtkRate":0.18,"AtkSpeed":0.09,"Cri":0.077,"DefBreak":0.1058}</v>
      </c>
      <c r="H1155" s="1" t="s">
        <v>28</v>
      </c>
      <c r="I1155" s="1">
        <f t="shared" si="165"/>
        <v>2</v>
      </c>
      <c r="J1155" s="1">
        <f t="shared" si="164"/>
        <v>2</v>
      </c>
    </row>
    <row r="1156" spans="1:10">
      <c r="A1156" s="1">
        <f t="shared" si="162"/>
        <v>5000507</v>
      </c>
      <c r="B1156" s="1">
        <f t="shared" si="163"/>
        <v>5000507</v>
      </c>
      <c r="C1156" s="1">
        <f t="shared" si="154"/>
        <v>50005</v>
      </c>
      <c r="D1156" s="1">
        <f t="shared" si="155"/>
        <v>7</v>
      </c>
      <c r="E1156" s="1">
        <f>_xlfn.XLOOKUP(C1156,[1]配置!$B$5:$B$1000,[1]配置!$N$5:$N$1000)</f>
        <v>1</v>
      </c>
      <c r="F1156" s="1" t="str">
        <f>_xlfn.XLOOKUP(D1156,消耗中转!$D$8:$D$33,消耗中转!$T$8:$T$33)</f>
        <v>[{"ItemId":70002,"Num":10}]</v>
      </c>
      <c r="G1156" s="1" t="str" cm="1">
        <f t="array" ref="G1156">IF(D1156=0,"{}",_xlfn.XLOOKUP(D1156,属性中转!$D$20:$D$44,_xlfn.XLOOKUP($E1156,属性中转!$AG$18:$AX$18,属性中转!$AG$20:$AX$44)))</f>
        <v>{"HpRate":0.175,"AtkRate":0.2016,"AtkSpeed":0.102,"Cri":0.0873,"DefBreak":0.1199}</v>
      </c>
      <c r="H1156" s="1" t="s">
        <v>28</v>
      </c>
      <c r="I1156" s="1">
        <f t="shared" si="165"/>
        <v>2</v>
      </c>
      <c r="J1156" s="1">
        <f t="shared" si="164"/>
        <v>2</v>
      </c>
    </row>
    <row r="1157" spans="1:10">
      <c r="A1157" s="1">
        <f t="shared" si="162"/>
        <v>5000508</v>
      </c>
      <c r="B1157" s="1">
        <f t="shared" si="163"/>
        <v>5000508</v>
      </c>
      <c r="C1157" s="1">
        <f t="shared" si="154"/>
        <v>50005</v>
      </c>
      <c r="D1157" s="1">
        <f t="shared" si="155"/>
        <v>8</v>
      </c>
      <c r="E1157" s="1">
        <f>_xlfn.XLOOKUP(C1157,[1]配置!$B$5:$B$1000,[1]配置!$N$5:$N$1000)</f>
        <v>1</v>
      </c>
      <c r="F1157" s="1" t="str">
        <f>_xlfn.XLOOKUP(D1157,消耗中转!$D$8:$D$33,消耗中转!$T$8:$T$33)</f>
        <v>[{"ItemId":70002,"Num":15}]</v>
      </c>
      <c r="G1157" s="1" t="str" cm="1">
        <f t="array" ref="G1157">IF(D1157=0,"{}",_xlfn.XLOOKUP(D1157,属性中转!$D$20:$D$44,_xlfn.XLOOKUP($E1157,属性中转!$AG$18:$AX$18,属性中转!$AG$20:$AX$44)))</f>
        <v>{"HpRate":0.1937,"AtkRate":0.2232,"AtkSpeed":0.114,"Cri":0.0975,"DefBreak":0.134}</v>
      </c>
      <c r="H1157" s="1" t="s">
        <v>28</v>
      </c>
      <c r="I1157" s="1">
        <f t="shared" si="165"/>
        <v>2</v>
      </c>
      <c r="J1157" s="1">
        <f t="shared" si="164"/>
        <v>2</v>
      </c>
    </row>
    <row r="1158" spans="1:10">
      <c r="A1158" s="1">
        <f t="shared" si="162"/>
        <v>5000509</v>
      </c>
      <c r="B1158" s="1">
        <f t="shared" si="163"/>
        <v>5000509</v>
      </c>
      <c r="C1158" s="1">
        <f t="shared" si="154"/>
        <v>50005</v>
      </c>
      <c r="D1158" s="1">
        <f t="shared" si="155"/>
        <v>9</v>
      </c>
      <c r="E1158" s="1">
        <f>_xlfn.XLOOKUP(C1158,[1]配置!$B$5:$B$1000,[1]配置!$N$5:$N$1000)</f>
        <v>1</v>
      </c>
      <c r="F1158" s="1" t="str">
        <f>_xlfn.XLOOKUP(D1158,消耗中转!$D$8:$D$33,消耗中转!$T$8:$T$33)</f>
        <v>[{"ItemId":70002,"Num":20}]</v>
      </c>
      <c r="G1158" s="1" t="str" cm="1">
        <f t="array" ref="G1158">IF(D1158=0,"{}",_xlfn.XLOOKUP(D1158,属性中转!$D$20:$D$44,_xlfn.XLOOKUP($E1158,属性中转!$AG$18:$AX$18,属性中转!$AG$20:$AX$44)))</f>
        <v>{"HpRate":0.2125,"AtkRate":0.2448,"AtkSpeed":0.114,"Cri":0.0975,"DefBreak":0.134}</v>
      </c>
      <c r="H1158" s="1" t="s">
        <v>28</v>
      </c>
      <c r="I1158" s="1">
        <f t="shared" si="165"/>
        <v>2</v>
      </c>
      <c r="J1158" s="1">
        <f t="shared" si="164"/>
        <v>2</v>
      </c>
    </row>
    <row r="1159" spans="1:10">
      <c r="A1159" s="1">
        <f t="shared" si="162"/>
        <v>5000510</v>
      </c>
      <c r="B1159" s="1">
        <f t="shared" si="163"/>
        <v>5000510</v>
      </c>
      <c r="C1159" s="1">
        <f t="shared" si="154"/>
        <v>50005</v>
      </c>
      <c r="D1159" s="1">
        <f t="shared" si="155"/>
        <v>10</v>
      </c>
      <c r="E1159" s="1">
        <f>_xlfn.XLOOKUP(C1159,[1]配置!$B$5:$B$1000,[1]配置!$N$5:$N$1000)</f>
        <v>1</v>
      </c>
      <c r="F1159" s="1" t="str">
        <f>_xlfn.XLOOKUP(D1159,消耗中转!$D$8:$D$33,消耗中转!$T$8:$T$33)</f>
        <v>[{"ItemId":70002,"Num":25}]</v>
      </c>
      <c r="G1159" s="1" t="str" cm="1">
        <f t="array" ref="G1159">IF(D1159=0,"{}",_xlfn.XLOOKUP(D1159,属性中转!$D$20:$D$44,_xlfn.XLOOKUP($E1159,属性中转!$AG$18:$AX$18,属性中转!$AG$20:$AX$44)))</f>
        <v>{"HpRate":0.2312,"AtkRate":0.2664,"AtkSpeed":0.114,"Cri":0.0975,"DefBreak":0.134}</v>
      </c>
      <c r="H1159" s="1" t="s">
        <v>28</v>
      </c>
      <c r="I1159" s="1">
        <f t="shared" si="165"/>
        <v>3</v>
      </c>
      <c r="J1159" s="1">
        <f t="shared" si="164"/>
        <v>3</v>
      </c>
    </row>
    <row r="1160" spans="1:10">
      <c r="A1160" s="1">
        <f t="shared" si="162"/>
        <v>5000511</v>
      </c>
      <c r="B1160" s="1">
        <f t="shared" si="163"/>
        <v>5000511</v>
      </c>
      <c r="C1160" s="1">
        <f t="shared" si="154"/>
        <v>50005</v>
      </c>
      <c r="D1160" s="1">
        <f t="shared" si="155"/>
        <v>11</v>
      </c>
      <c r="E1160" s="1">
        <f>_xlfn.XLOOKUP(C1160,[1]配置!$B$5:$B$1000,[1]配置!$N$5:$N$1000)</f>
        <v>1</v>
      </c>
      <c r="F1160" s="1" t="str">
        <f>_xlfn.XLOOKUP(D1160,消耗中转!$D$8:$D$33,消耗中转!$T$8:$T$33)</f>
        <v>[{"ItemId":70002,"Num":30}]</v>
      </c>
      <c r="G1160" s="1" t="str" cm="1">
        <f t="array" ref="G1160">IF(D1160=0,"{}",_xlfn.XLOOKUP(D1160,属性中转!$D$20:$D$44,_xlfn.XLOOKUP($E1160,属性中转!$AG$18:$AX$18,属性中转!$AG$20:$AX$44)))</f>
        <v>{"HpRate":0.25,"AtkRate":0.288,"AtkSpeed":0.114,"Cri":0.0975,"DefBreak":0.134}</v>
      </c>
      <c r="H1160" s="1" t="s">
        <v>28</v>
      </c>
      <c r="I1160" s="1">
        <f t="shared" si="165"/>
        <v>3</v>
      </c>
      <c r="J1160" s="1">
        <f t="shared" si="164"/>
        <v>3</v>
      </c>
    </row>
    <row r="1161" spans="1:10">
      <c r="A1161" s="1">
        <f t="shared" si="162"/>
        <v>5000512</v>
      </c>
      <c r="B1161" s="1">
        <f t="shared" si="163"/>
        <v>5000512</v>
      </c>
      <c r="C1161" s="1">
        <f t="shared" si="154"/>
        <v>50005</v>
      </c>
      <c r="D1161" s="1">
        <f t="shared" si="155"/>
        <v>12</v>
      </c>
      <c r="E1161" s="1">
        <f>_xlfn.XLOOKUP(C1161,[1]配置!$B$5:$B$1000,[1]配置!$N$5:$N$1000)</f>
        <v>1</v>
      </c>
      <c r="F1161" s="1" t="str">
        <f>_xlfn.XLOOKUP(D1161,消耗中转!$D$8:$D$33,消耗中转!$T$8:$T$33)</f>
        <v>[{"ItemId":70002,"Num":35}]</v>
      </c>
      <c r="G1161" s="1" t="str" cm="1">
        <f t="array" ref="G1161">IF(D1161=0,"{}",_xlfn.XLOOKUP(D1161,属性中转!$D$20:$D$44,_xlfn.XLOOKUP($E1161,属性中转!$AG$18:$AX$18,属性中转!$AG$20:$AX$44)))</f>
        <v>{"HpRate":0.2687,"AtkRate":0.3096,"AtkSpeed":0.114,"Cri":0.0975,"DefBreak":0.134}</v>
      </c>
      <c r="H1161" s="1" t="s">
        <v>28</v>
      </c>
      <c r="I1161" s="1">
        <f t="shared" si="165"/>
        <v>3</v>
      </c>
      <c r="J1161" s="1">
        <f t="shared" si="164"/>
        <v>3</v>
      </c>
    </row>
    <row r="1162" spans="1:10">
      <c r="A1162" s="1">
        <f t="shared" si="162"/>
        <v>5000513</v>
      </c>
      <c r="B1162" s="1">
        <f t="shared" si="163"/>
        <v>5000513</v>
      </c>
      <c r="C1162" s="1">
        <f t="shared" si="154"/>
        <v>50005</v>
      </c>
      <c r="D1162" s="1">
        <f t="shared" si="155"/>
        <v>13</v>
      </c>
      <c r="E1162" s="1">
        <f>_xlfn.XLOOKUP(C1162,[1]配置!$B$5:$B$1000,[1]配置!$N$5:$N$1000)</f>
        <v>1</v>
      </c>
      <c r="F1162" s="1" t="str">
        <f>_xlfn.XLOOKUP(D1162,消耗中转!$D$8:$D$33,消耗中转!$T$8:$T$33)</f>
        <v>[{"ItemId":70002,"Num":40}]</v>
      </c>
      <c r="G1162" s="1" t="str" cm="1">
        <f t="array" ref="G1162">IF(D1162=0,"{}",_xlfn.XLOOKUP(D1162,属性中转!$D$20:$D$44,_xlfn.XLOOKUP($E1162,属性中转!$AG$18:$AX$18,属性中转!$AG$20:$AX$44)))</f>
        <v>{"HpRate":0.2875,"AtkRate":0.3312,"AtkSpeed":0.114,"Cri":0.0975,"DefBreak":0.134}</v>
      </c>
      <c r="H1162" s="1" t="s">
        <v>28</v>
      </c>
      <c r="I1162" s="1">
        <f t="shared" si="165"/>
        <v>3</v>
      </c>
      <c r="J1162" s="1">
        <f t="shared" si="164"/>
        <v>3</v>
      </c>
    </row>
    <row r="1163" spans="1:10">
      <c r="A1163" s="1">
        <f t="shared" si="162"/>
        <v>5000514</v>
      </c>
      <c r="B1163" s="1">
        <f t="shared" si="163"/>
        <v>5000514</v>
      </c>
      <c r="C1163" s="1">
        <f t="shared" si="154"/>
        <v>50005</v>
      </c>
      <c r="D1163" s="1">
        <f t="shared" si="155"/>
        <v>14</v>
      </c>
      <c r="E1163" s="1">
        <f>_xlfn.XLOOKUP(C1163,[1]配置!$B$5:$B$1000,[1]配置!$N$5:$N$1000)</f>
        <v>1</v>
      </c>
      <c r="F1163" s="1" t="str">
        <f>_xlfn.XLOOKUP(D1163,消耗中转!$D$8:$D$33,消耗中转!$T$8:$T$33)</f>
        <v>[{"ItemId":70002,"Num":45}]</v>
      </c>
      <c r="G1163" s="1" t="str" cm="1">
        <f t="array" ref="G1163">IF(D1163=0,"{}",_xlfn.XLOOKUP(D1163,属性中转!$D$20:$D$44,_xlfn.XLOOKUP($E1163,属性中转!$AG$18:$AX$18,属性中转!$AG$20:$AX$44)))</f>
        <v>{"HpRate":0.3062,"AtkRate":0.3528,"AtkSpeed":0.114,"Cri":0.0975,"DefBreak":0.134}</v>
      </c>
      <c r="H1163" s="1" t="s">
        <v>28</v>
      </c>
      <c r="I1163" s="1">
        <f t="shared" si="165"/>
        <v>3</v>
      </c>
      <c r="J1163" s="1">
        <f t="shared" si="164"/>
        <v>3</v>
      </c>
    </row>
    <row r="1164" spans="1:10">
      <c r="A1164" s="1">
        <f t="shared" si="162"/>
        <v>5000515</v>
      </c>
      <c r="B1164" s="1">
        <f t="shared" si="163"/>
        <v>5000515</v>
      </c>
      <c r="C1164" s="1">
        <f t="shared" si="154"/>
        <v>50005</v>
      </c>
      <c r="D1164" s="1">
        <f t="shared" si="155"/>
        <v>15</v>
      </c>
      <c r="E1164" s="1">
        <f>_xlfn.XLOOKUP(C1164,[1]配置!$B$5:$B$1000,[1]配置!$N$5:$N$1000)</f>
        <v>1</v>
      </c>
      <c r="F1164" s="1" t="str">
        <f>_xlfn.XLOOKUP(D1164,消耗中转!$D$8:$D$33,消耗中转!$T$8:$T$33)</f>
        <v>[{"ItemId":70002,"Num":50}]</v>
      </c>
      <c r="G1164" s="1" t="str" cm="1">
        <f t="array" ref="G1164">IF(D1164=0,"{}",_xlfn.XLOOKUP(D1164,属性中转!$D$20:$D$44,_xlfn.XLOOKUP($E1164,属性中转!$AG$18:$AX$18,属性中转!$AG$20:$AX$44)))</f>
        <v>{"HpRate":0.325,"AtkRate":0.3744,"AtkSpeed":0.114,"Cri":0.0975,"DefBreak":0.134}</v>
      </c>
      <c r="H1164" s="1" t="s">
        <v>28</v>
      </c>
      <c r="I1164" s="1">
        <f t="shared" si="165"/>
        <v>4</v>
      </c>
      <c r="J1164" s="1">
        <f t="shared" si="164"/>
        <v>4</v>
      </c>
    </row>
    <row r="1165" spans="1:10">
      <c r="A1165" s="1">
        <f t="shared" si="162"/>
        <v>5000516</v>
      </c>
      <c r="B1165" s="1">
        <f t="shared" si="163"/>
        <v>5000516</v>
      </c>
      <c r="C1165" s="1">
        <f t="shared" si="154"/>
        <v>50005</v>
      </c>
      <c r="D1165" s="1">
        <f t="shared" si="155"/>
        <v>16</v>
      </c>
      <c r="E1165" s="1">
        <f>_xlfn.XLOOKUP(C1165,[1]配置!$B$5:$B$1000,[1]配置!$N$5:$N$1000)</f>
        <v>1</v>
      </c>
      <c r="F1165" s="1" t="str">
        <f>_xlfn.XLOOKUP(D1165,消耗中转!$D$8:$D$33,消耗中转!$T$8:$T$33)</f>
        <v>[{"ItemId":70003,"Num":25}]</v>
      </c>
      <c r="G1165" s="1" t="str" cm="1">
        <f t="array" ref="G1165">IF(D1165=0,"{}",_xlfn.XLOOKUP(D1165,属性中转!$D$20:$D$44,_xlfn.XLOOKUP($E1165,属性中转!$AG$18:$AX$18,属性中转!$AG$20:$AX$44)))</f>
        <v>{"HpRate":0.3437,"AtkRate":0.396,"AtkSpeed":0.126,"Cri":0.1078,"DefBreak":0.1481}</v>
      </c>
      <c r="H1165" s="1" t="s">
        <v>28</v>
      </c>
      <c r="I1165" s="1">
        <f t="shared" si="165"/>
        <v>4</v>
      </c>
      <c r="J1165" s="1">
        <f t="shared" si="164"/>
        <v>4</v>
      </c>
    </row>
    <row r="1166" spans="1:10">
      <c r="A1166" s="1">
        <f t="shared" si="162"/>
        <v>5000517</v>
      </c>
      <c r="B1166" s="1">
        <f t="shared" si="163"/>
        <v>5000517</v>
      </c>
      <c r="C1166" s="1">
        <f t="shared" si="154"/>
        <v>50005</v>
      </c>
      <c r="D1166" s="1">
        <f t="shared" si="155"/>
        <v>17</v>
      </c>
      <c r="E1166" s="1">
        <f>_xlfn.XLOOKUP(C1166,[1]配置!$B$5:$B$1000,[1]配置!$N$5:$N$1000)</f>
        <v>1</v>
      </c>
      <c r="F1166" s="1" t="str">
        <f>_xlfn.XLOOKUP(D1166,消耗中转!$D$8:$D$33,消耗中转!$T$8:$T$33)</f>
        <v>[{"ItemId":70003,"Num":25}]</v>
      </c>
      <c r="G1166" s="1" t="str" cm="1">
        <f t="array" ref="G1166">IF(D1166=0,"{}",_xlfn.XLOOKUP(D1166,属性中转!$D$20:$D$44,_xlfn.XLOOKUP($E1166,属性中转!$AG$18:$AX$18,属性中转!$AG$20:$AX$44)))</f>
        <v>{"HpRate":0.3625,"AtkRate":0.4176,"AtkSpeed":0.138,"Cri":0.1181,"DefBreak":0.1622}</v>
      </c>
      <c r="H1166" s="1" t="s">
        <v>28</v>
      </c>
      <c r="I1166" s="1">
        <f t="shared" si="165"/>
        <v>4</v>
      </c>
      <c r="J1166" s="1">
        <f t="shared" si="164"/>
        <v>4</v>
      </c>
    </row>
    <row r="1167" spans="1:10">
      <c r="A1167" s="1">
        <f t="shared" si="162"/>
        <v>5000518</v>
      </c>
      <c r="B1167" s="1">
        <f t="shared" si="163"/>
        <v>5000518</v>
      </c>
      <c r="C1167" s="1">
        <f t="shared" si="154"/>
        <v>50005</v>
      </c>
      <c r="D1167" s="1">
        <f t="shared" si="155"/>
        <v>18</v>
      </c>
      <c r="E1167" s="1">
        <f>_xlfn.XLOOKUP(C1167,[1]配置!$B$5:$B$1000,[1]配置!$N$5:$N$1000)</f>
        <v>1</v>
      </c>
      <c r="F1167" s="1" t="str">
        <f>_xlfn.XLOOKUP(D1167,消耗中转!$D$8:$D$33,消耗中转!$T$8:$T$33)</f>
        <v>[{"ItemId":70003,"Num":25}]</v>
      </c>
      <c r="G1167" s="1" t="str" cm="1">
        <f t="array" ref="G1167">IF(D1167=0,"{}",_xlfn.XLOOKUP(D1167,属性中转!$D$20:$D$44,_xlfn.XLOOKUP($E1167,属性中转!$AG$18:$AX$18,属性中转!$AG$20:$AX$44)))</f>
        <v>{"HpRate":0.3812,"AtkRate":0.4392,"AtkSpeed":0.15,"Cri":0.1284,"DefBreak":0.1764}</v>
      </c>
      <c r="H1167" s="1" t="s">
        <v>28</v>
      </c>
      <c r="I1167" s="1">
        <f t="shared" si="165"/>
        <v>4</v>
      </c>
      <c r="J1167" s="1">
        <f t="shared" si="164"/>
        <v>4</v>
      </c>
    </row>
    <row r="1168" spans="1:10">
      <c r="A1168" s="1">
        <f t="shared" si="162"/>
        <v>5000519</v>
      </c>
      <c r="B1168" s="1">
        <f t="shared" si="163"/>
        <v>5000519</v>
      </c>
      <c r="C1168" s="1">
        <f t="shared" si="154"/>
        <v>50005</v>
      </c>
      <c r="D1168" s="1">
        <f t="shared" si="155"/>
        <v>19</v>
      </c>
      <c r="E1168" s="1">
        <f>_xlfn.XLOOKUP(C1168,[1]配置!$B$5:$B$1000,[1]配置!$N$5:$N$1000)</f>
        <v>1</v>
      </c>
      <c r="F1168" s="1" t="str">
        <f>_xlfn.XLOOKUP(D1168,消耗中转!$D$8:$D$33,消耗中转!$T$8:$T$33)</f>
        <v>[{"ItemId":70003,"Num":25}]</v>
      </c>
      <c r="G1168" s="1" t="str" cm="1">
        <f t="array" ref="G1168">IF(D1168=0,"{}",_xlfn.XLOOKUP(D1168,属性中转!$D$20:$D$44,_xlfn.XLOOKUP($E1168,属性中转!$AG$18:$AX$18,属性中转!$AG$20:$AX$44)))</f>
        <v>{"HpRate":0.4,"AtkRate":0.4608,"AtkSpeed":0.162,"Cri":0.1386,"DefBreak":0.1905}</v>
      </c>
      <c r="H1168" s="1" t="s">
        <v>28</v>
      </c>
      <c r="I1168" s="1">
        <f t="shared" si="165"/>
        <v>4</v>
      </c>
      <c r="J1168" s="1">
        <f t="shared" si="164"/>
        <v>4</v>
      </c>
    </row>
    <row r="1169" spans="1:10">
      <c r="A1169" s="1">
        <f t="shared" si="162"/>
        <v>5000520</v>
      </c>
      <c r="B1169" s="1">
        <f t="shared" si="163"/>
        <v>5000520</v>
      </c>
      <c r="C1169" s="1">
        <f t="shared" si="154"/>
        <v>50005</v>
      </c>
      <c r="D1169" s="1">
        <f t="shared" si="155"/>
        <v>20</v>
      </c>
      <c r="E1169" s="1">
        <f>_xlfn.XLOOKUP(C1169,[1]配置!$B$5:$B$1000,[1]配置!$N$5:$N$1000)</f>
        <v>1</v>
      </c>
      <c r="F1169" s="1" t="str">
        <f>_xlfn.XLOOKUP(D1169,消耗中转!$D$8:$D$33,消耗中转!$T$8:$T$33)</f>
        <v>[{"ItemId":70003,"Num":25}]</v>
      </c>
      <c r="G1169" s="1" t="str" cm="1">
        <f t="array" ref="G1169">IF(D1169=0,"{}",_xlfn.XLOOKUP(D1169,属性中转!$D$20:$D$44,_xlfn.XLOOKUP($E1169,属性中转!$AG$18:$AX$18,属性中转!$AG$20:$AX$44)))</f>
        <v>{"HpRate":0.4187,"AtkRate":0.4824,"AtkSpeed":0.174,"Cri":0.1489,"DefBreak":0.2046}</v>
      </c>
      <c r="H1169" s="1" t="s">
        <v>28</v>
      </c>
      <c r="I1169" s="1">
        <f t="shared" si="165"/>
        <v>4</v>
      </c>
      <c r="J1169" s="1">
        <f t="shared" si="164"/>
        <v>4</v>
      </c>
    </row>
    <row r="1170" spans="1:10">
      <c r="A1170" s="1">
        <f t="shared" ref="A1170:A1233" si="166">B1170</f>
        <v>5000521</v>
      </c>
      <c r="B1170" s="1">
        <f t="shared" ref="B1170:B1233" si="167">C1170*100+D1170</f>
        <v>5000521</v>
      </c>
      <c r="C1170" s="1">
        <f t="shared" si="154"/>
        <v>50005</v>
      </c>
      <c r="D1170" s="1">
        <f t="shared" si="155"/>
        <v>21</v>
      </c>
      <c r="E1170" s="1">
        <f>_xlfn.XLOOKUP(C1170,[1]配置!$B$5:$B$1000,[1]配置!$N$5:$N$1000)</f>
        <v>1</v>
      </c>
      <c r="F1170" s="1" t="str">
        <f>_xlfn.XLOOKUP(D1170,消耗中转!$D$8:$D$33,消耗中转!$T$8:$T$33)</f>
        <v>[{"ItemId":70003,"Num":50}]</v>
      </c>
      <c r="G1170" s="1" t="str" cm="1">
        <f t="array" ref="G1170">IF(D1170=0,"{}",_xlfn.XLOOKUP(D1170,属性中转!$D$20:$D$44,_xlfn.XLOOKUP($E1170,属性中转!$AG$18:$AX$18,属性中转!$AG$20:$AX$44)))</f>
        <v>{"HpRate":0.4375,"AtkRate":0.504,"AtkSpeed":0.186,"Cri":0.1592,"DefBreak":0.2187}</v>
      </c>
      <c r="H1170" s="1" t="s">
        <v>28</v>
      </c>
      <c r="I1170" s="1">
        <f t="shared" si="165"/>
        <v>4</v>
      </c>
      <c r="J1170" s="1">
        <f t="shared" si="164"/>
        <v>4</v>
      </c>
    </row>
    <row r="1171" spans="1:10">
      <c r="A1171" s="1">
        <f t="shared" si="166"/>
        <v>5000522</v>
      </c>
      <c r="B1171" s="1">
        <f t="shared" si="167"/>
        <v>5000522</v>
      </c>
      <c r="C1171" s="1">
        <f t="shared" si="154"/>
        <v>50005</v>
      </c>
      <c r="D1171" s="1">
        <f t="shared" si="155"/>
        <v>22</v>
      </c>
      <c r="E1171" s="1">
        <f>_xlfn.XLOOKUP(C1171,[1]配置!$B$5:$B$1000,[1]配置!$N$5:$N$1000)</f>
        <v>1</v>
      </c>
      <c r="F1171" s="1" t="str">
        <f>_xlfn.XLOOKUP(D1171,消耗中转!$D$8:$D$33,消耗中转!$T$8:$T$33)</f>
        <v>[{"ItemId":70003,"Num":75}]</v>
      </c>
      <c r="G1171" s="1" t="str" cm="1">
        <f t="array" ref="G1171">IF(D1171=0,"{}",_xlfn.XLOOKUP(D1171,属性中转!$D$20:$D$44,_xlfn.XLOOKUP($E1171,属性中转!$AG$18:$AX$18,属性中转!$AG$20:$AX$44)))</f>
        <v>{"HpRate":0.4562,"AtkRate":0.5256,"AtkSpeed":0.198,"Cri":0.1694,"DefBreak":0.2328}</v>
      </c>
      <c r="H1171" s="1" t="s">
        <v>28</v>
      </c>
      <c r="I1171" s="1">
        <f t="shared" si="165"/>
        <v>4</v>
      </c>
      <c r="J1171" s="1">
        <f t="shared" si="164"/>
        <v>4</v>
      </c>
    </row>
    <row r="1172" spans="1:10">
      <c r="A1172" s="1">
        <f t="shared" si="166"/>
        <v>5000523</v>
      </c>
      <c r="B1172" s="1">
        <f t="shared" si="167"/>
        <v>5000523</v>
      </c>
      <c r="C1172" s="1">
        <f t="shared" si="154"/>
        <v>50005</v>
      </c>
      <c r="D1172" s="1">
        <f t="shared" si="155"/>
        <v>23</v>
      </c>
      <c r="E1172" s="1">
        <f>_xlfn.XLOOKUP(C1172,[1]配置!$B$5:$B$1000,[1]配置!$N$5:$N$1000)</f>
        <v>1</v>
      </c>
      <c r="F1172" s="1" t="str">
        <f>_xlfn.XLOOKUP(D1172,消耗中转!$D$8:$D$33,消耗中转!$T$8:$T$33)</f>
        <v>[{"ItemId":70003,"Num":100}]</v>
      </c>
      <c r="G1172" s="1" t="str" cm="1">
        <f t="array" ref="G1172">IF(D1172=0,"{}",_xlfn.XLOOKUP(D1172,属性中转!$D$20:$D$44,_xlfn.XLOOKUP($E1172,属性中转!$AG$18:$AX$18,属性中转!$AG$20:$AX$44)))</f>
        <v>{"HpRate":0.475,"AtkRate":0.5472,"AtkSpeed":0.21,"Cri":0.1797,"DefBreak":0.2469}</v>
      </c>
      <c r="H1172" s="1" t="s">
        <v>28</v>
      </c>
      <c r="I1172" s="1">
        <f t="shared" si="165"/>
        <v>4</v>
      </c>
      <c r="J1172" s="1">
        <f t="shared" si="164"/>
        <v>4</v>
      </c>
    </row>
    <row r="1173" spans="1:10">
      <c r="A1173" s="1">
        <f t="shared" si="166"/>
        <v>5000524</v>
      </c>
      <c r="B1173" s="1">
        <f t="shared" si="167"/>
        <v>5000524</v>
      </c>
      <c r="C1173" s="1">
        <f t="shared" si="154"/>
        <v>50005</v>
      </c>
      <c r="D1173" s="1">
        <f t="shared" si="155"/>
        <v>24</v>
      </c>
      <c r="E1173" s="1">
        <f>_xlfn.XLOOKUP(C1173,[1]配置!$B$5:$B$1000,[1]配置!$N$5:$N$1000)</f>
        <v>1</v>
      </c>
      <c r="F1173" s="1" t="str">
        <f>_xlfn.XLOOKUP(D1173,消耗中转!$D$8:$D$33,消耗中转!$T$8:$T$33)</f>
        <v>[{"ItemId":70003,"Num":125}]</v>
      </c>
      <c r="G1173" s="1" t="str" cm="1">
        <f t="array" ref="G1173">IF(D1173=0,"{}",_xlfn.XLOOKUP(D1173,属性中转!$D$20:$D$44,_xlfn.XLOOKUP($E1173,属性中转!$AG$18:$AX$18,属性中转!$AG$20:$AX$44)))</f>
        <v>{"HpRate":0.4937,"AtkRate":0.5688,"AtkSpeed":0.222,"Cri":0.19,"DefBreak":0.261}</v>
      </c>
      <c r="H1173" s="1" t="s">
        <v>28</v>
      </c>
      <c r="I1173" s="1">
        <f t="shared" si="165"/>
        <v>4</v>
      </c>
      <c r="J1173" s="1">
        <f t="shared" si="164"/>
        <v>4</v>
      </c>
    </row>
    <row r="1174" spans="1:10">
      <c r="A1174" s="1">
        <f t="shared" si="166"/>
        <v>5000525</v>
      </c>
      <c r="B1174" s="1">
        <f t="shared" si="167"/>
        <v>5000525</v>
      </c>
      <c r="C1174" s="1">
        <f t="shared" si="154"/>
        <v>50005</v>
      </c>
      <c r="D1174" s="1">
        <f t="shared" si="155"/>
        <v>25</v>
      </c>
      <c r="E1174" s="1">
        <f>_xlfn.XLOOKUP(C1174,[1]配置!$B$5:$B$1000,[1]配置!$N$5:$N$1000)</f>
        <v>1</v>
      </c>
      <c r="F1174" s="1" t="str">
        <f>_xlfn.XLOOKUP(D1174,消耗中转!$D$8:$D$33,消耗中转!$T$8:$T$33)</f>
        <v>[{"ItemId":70003,"Num":150}]</v>
      </c>
      <c r="G1174" s="1" t="str" cm="1">
        <f t="array" ref="G1174">IF(D1174=0,"{}",_xlfn.XLOOKUP(D1174,属性中转!$D$20:$D$44,_xlfn.XLOOKUP($E1174,属性中转!$AG$18:$AX$18,属性中转!$AG$20:$AX$44)))</f>
        <v>{"HpRate":0.5125,"AtkRate":0.5904,"AtkSpeed":0.234,"Cri":0.2003,"DefBreak":0.2751}</v>
      </c>
      <c r="H1174" s="1" t="s">
        <v>28</v>
      </c>
      <c r="I1174" s="1">
        <f t="shared" si="165"/>
        <v>4</v>
      </c>
      <c r="J1174" s="1">
        <f t="shared" si="164"/>
        <v>4</v>
      </c>
    </row>
    <row r="1175" spans="1:10">
      <c r="A1175" s="1">
        <f t="shared" si="166"/>
        <v>5000600</v>
      </c>
      <c r="B1175" s="1">
        <f t="shared" si="167"/>
        <v>5000600</v>
      </c>
      <c r="C1175" s="1">
        <f>C1149+1</f>
        <v>50006</v>
      </c>
      <c r="D1175" s="1">
        <f>D1149</f>
        <v>0</v>
      </c>
      <c r="E1175" s="1">
        <f>_xlfn.XLOOKUP(C1175,[1]配置!$B$5:$B$1000,[1]配置!$N$5:$N$1000)</f>
        <v>2</v>
      </c>
      <c r="F1175" s="1" t="str">
        <f>_xlfn.XLOOKUP(D1175,消耗中转!$D$8:$D$33,消耗中转!$T$8:$T$33)</f>
        <v>[]</v>
      </c>
      <c r="G1175" s="1" t="str" cm="1">
        <f t="array" ref="G1175">IF(D1175=0,"{}",_xlfn.XLOOKUP(D1175,属性中转!$D$20:$D$44,_xlfn.XLOOKUP($E1175,属性中转!$AG$18:$AX$18,属性中转!$AG$20:$AX$44)))</f>
        <v>{}</v>
      </c>
      <c r="H1175" s="1" t="s">
        <v>28</v>
      </c>
      <c r="I1175" s="1">
        <f t="shared" si="165"/>
        <v>0</v>
      </c>
      <c r="J1175" s="1">
        <f t="shared" si="164"/>
        <v>0</v>
      </c>
    </row>
    <row r="1176" spans="1:10">
      <c r="A1176" s="1">
        <f t="shared" si="166"/>
        <v>5000601</v>
      </c>
      <c r="B1176" s="1">
        <f t="shared" si="167"/>
        <v>5000601</v>
      </c>
      <c r="C1176" s="1">
        <f t="shared" si="154"/>
        <v>50006</v>
      </c>
      <c r="D1176" s="1">
        <f t="shared" si="155"/>
        <v>1</v>
      </c>
      <c r="E1176" s="1">
        <f>_xlfn.XLOOKUP(C1176,[1]配置!$B$5:$B$1000,[1]配置!$N$5:$N$1000)</f>
        <v>2</v>
      </c>
      <c r="F1176" s="1" t="str">
        <f>_xlfn.XLOOKUP(D1176,消耗中转!$D$8:$D$33,消耗中转!$T$8:$T$33)</f>
        <v>[{"ItemId":70001,"Num":10}]</v>
      </c>
      <c r="G1176" s="1" t="str" cm="1">
        <f t="array" ref="G1176">IF(D1176=0,"{}",_xlfn.XLOOKUP(D1176,属性中转!$D$20:$D$44,_xlfn.XLOOKUP($E1176,属性中转!$AG$18:$AX$18,属性中转!$AG$20:$AX$44)))</f>
        <v>{"HpRate":0.11,"AtkRate":0.0585,"PhysDefRate":0.045,"MagicDefRate":0.04,"OnHealInc":0.051}</v>
      </c>
      <c r="H1176" s="1" t="s">
        <v>28</v>
      </c>
      <c r="I1176" s="1">
        <f t="shared" si="165"/>
        <v>1</v>
      </c>
      <c r="J1176" s="1">
        <f t="shared" si="164"/>
        <v>1</v>
      </c>
    </row>
    <row r="1177" spans="1:10">
      <c r="A1177" s="1">
        <f t="shared" si="166"/>
        <v>5000602</v>
      </c>
      <c r="B1177" s="1">
        <f t="shared" si="167"/>
        <v>5000602</v>
      </c>
      <c r="C1177" s="1">
        <f t="shared" si="154"/>
        <v>50006</v>
      </c>
      <c r="D1177" s="1">
        <f t="shared" si="155"/>
        <v>2</v>
      </c>
      <c r="E1177" s="1">
        <f>_xlfn.XLOOKUP(C1177,[1]配置!$B$5:$B$1000,[1]配置!$N$5:$N$1000)</f>
        <v>2</v>
      </c>
      <c r="F1177" s="1" t="str">
        <f>_xlfn.XLOOKUP(D1177,消耗中转!$D$8:$D$33,消耗中转!$T$8:$T$33)</f>
        <v>[{"ItemId":70001,"Num":20}]</v>
      </c>
      <c r="G1177" s="1" t="str" cm="1">
        <f t="array" ref="G1177">IF(D1177=0,"{}",_xlfn.XLOOKUP(D1177,属性中转!$D$20:$D$44,_xlfn.XLOOKUP($E1177,属性中转!$AG$18:$AX$18,属性中转!$AG$20:$AX$44)))</f>
        <v>{"HpRate":0.143,"AtkRate":0.076,"PhysDefRate":0.0585,"MagicDefRate":0.052,"OnHealInc":0.0714}</v>
      </c>
      <c r="H1177" s="1" t="s">
        <v>28</v>
      </c>
      <c r="I1177" s="1">
        <f t="shared" si="165"/>
        <v>1</v>
      </c>
      <c r="J1177" s="1">
        <f t="shared" si="164"/>
        <v>1</v>
      </c>
    </row>
    <row r="1178" spans="1:10">
      <c r="A1178" s="1">
        <f t="shared" si="166"/>
        <v>5000603</v>
      </c>
      <c r="B1178" s="1">
        <f t="shared" si="167"/>
        <v>5000603</v>
      </c>
      <c r="C1178" s="1">
        <f t="shared" si="154"/>
        <v>50006</v>
      </c>
      <c r="D1178" s="1">
        <f t="shared" si="155"/>
        <v>3</v>
      </c>
      <c r="E1178" s="1">
        <f>_xlfn.XLOOKUP(C1178,[1]配置!$B$5:$B$1000,[1]配置!$N$5:$N$1000)</f>
        <v>2</v>
      </c>
      <c r="F1178" s="1" t="str">
        <f>_xlfn.XLOOKUP(D1178,消耗中转!$D$8:$D$33,消耗中转!$T$8:$T$33)</f>
        <v>[{"ItemId":70001,"Num":30}]</v>
      </c>
      <c r="G1178" s="1" t="str" cm="1">
        <f t="array" ref="G1178">IF(D1178=0,"{}",_xlfn.XLOOKUP(D1178,属性中转!$D$20:$D$44,_xlfn.XLOOKUP($E1178,属性中转!$AG$18:$AX$18,属性中转!$AG$20:$AX$44)))</f>
        <v>{"HpRate":0.176,"AtkRate":0.0936,"PhysDefRate":0.072,"MagicDefRate":0.064,"OnHealInc":0.0918}</v>
      </c>
      <c r="H1178" s="1" t="s">
        <v>28</v>
      </c>
      <c r="I1178" s="1">
        <f t="shared" si="165"/>
        <v>1</v>
      </c>
      <c r="J1178" s="1">
        <f t="shared" si="164"/>
        <v>1</v>
      </c>
    </row>
    <row r="1179" spans="1:10">
      <c r="A1179" s="1">
        <f t="shared" si="166"/>
        <v>5000604</v>
      </c>
      <c r="B1179" s="1">
        <f t="shared" si="167"/>
        <v>5000604</v>
      </c>
      <c r="C1179" s="1">
        <f t="shared" si="154"/>
        <v>50006</v>
      </c>
      <c r="D1179" s="1">
        <f t="shared" si="155"/>
        <v>4</v>
      </c>
      <c r="E1179" s="1">
        <f>_xlfn.XLOOKUP(C1179,[1]配置!$B$5:$B$1000,[1]配置!$N$5:$N$1000)</f>
        <v>2</v>
      </c>
      <c r="F1179" s="1" t="str">
        <f>_xlfn.XLOOKUP(D1179,消耗中转!$D$8:$D$33,消耗中转!$T$8:$T$33)</f>
        <v>[{"ItemId":70001,"Num":40}]</v>
      </c>
      <c r="G1179" s="1" t="str" cm="1">
        <f t="array" ref="G1179">IF(D1179=0,"{}",_xlfn.XLOOKUP(D1179,属性中转!$D$20:$D$44,_xlfn.XLOOKUP($E1179,属性中转!$AG$18:$AX$18,属性中转!$AG$20:$AX$44)))</f>
        <v>{"HpRate":0.209,"AtkRate":0.1111,"PhysDefRate":0.0855,"MagicDefRate":0.076,"OnHealInc":0.1122}</v>
      </c>
      <c r="H1179" s="1" t="s">
        <v>28</v>
      </c>
      <c r="I1179" s="1">
        <f t="shared" si="165"/>
        <v>1</v>
      </c>
      <c r="J1179" s="1">
        <f t="shared" si="164"/>
        <v>1</v>
      </c>
    </row>
    <row r="1180" spans="1:10">
      <c r="A1180" s="1">
        <f t="shared" si="166"/>
        <v>5000605</v>
      </c>
      <c r="B1180" s="1">
        <f t="shared" si="167"/>
        <v>5000605</v>
      </c>
      <c r="C1180" s="1">
        <f t="shared" si="154"/>
        <v>50006</v>
      </c>
      <c r="D1180" s="1">
        <f t="shared" si="155"/>
        <v>5</v>
      </c>
      <c r="E1180" s="1">
        <f>_xlfn.XLOOKUP(C1180,[1]配置!$B$5:$B$1000,[1]配置!$N$5:$N$1000)</f>
        <v>2</v>
      </c>
      <c r="F1180" s="1" t="str">
        <f>_xlfn.XLOOKUP(D1180,消耗中转!$D$8:$D$33,消耗中转!$T$8:$T$33)</f>
        <v>[{"ItemId":70001,"Num":50}]</v>
      </c>
      <c r="G1180" s="1" t="str" cm="1">
        <f t="array" ref="G1180">IF(D1180=0,"{}",_xlfn.XLOOKUP(D1180,属性中转!$D$20:$D$44,_xlfn.XLOOKUP($E1180,属性中转!$AG$18:$AX$18,属性中转!$AG$20:$AX$44)))</f>
        <v>{"HpRate":0.242,"AtkRate":0.1287,"PhysDefRate":0.099,"MagicDefRate":0.088,"OnHealInc":0.1326}</v>
      </c>
      <c r="H1180" s="1" t="s">
        <v>28</v>
      </c>
      <c r="I1180" s="1">
        <f t="shared" si="165"/>
        <v>2</v>
      </c>
      <c r="J1180" s="1">
        <f t="shared" si="164"/>
        <v>2</v>
      </c>
    </row>
    <row r="1181" spans="1:10">
      <c r="A1181" s="1">
        <f t="shared" si="166"/>
        <v>5000606</v>
      </c>
      <c r="B1181" s="1">
        <f t="shared" si="167"/>
        <v>5000606</v>
      </c>
      <c r="C1181" s="1">
        <f t="shared" si="154"/>
        <v>50006</v>
      </c>
      <c r="D1181" s="1">
        <f t="shared" si="155"/>
        <v>6</v>
      </c>
      <c r="E1181" s="1">
        <f>_xlfn.XLOOKUP(C1181,[1]配置!$B$5:$B$1000,[1]配置!$N$5:$N$1000)</f>
        <v>2</v>
      </c>
      <c r="F1181" s="1" t="str">
        <f>_xlfn.XLOOKUP(D1181,消耗中转!$D$8:$D$33,消耗中转!$T$8:$T$33)</f>
        <v>[{"ItemId":70002,"Num":5}]</v>
      </c>
      <c r="G1181" s="1" t="str" cm="1">
        <f t="array" ref="G1181">IF(D1181=0,"{}",_xlfn.XLOOKUP(D1181,属性中转!$D$20:$D$44,_xlfn.XLOOKUP($E1181,属性中转!$AG$18:$AX$18,属性中转!$AG$20:$AX$44)))</f>
        <v>{"HpRate":0.275,"AtkRate":0.1462,"PhysDefRate":0.1125,"MagicDefRate":0.1,"OnHealInc":0.153}</v>
      </c>
      <c r="H1181" s="1" t="s">
        <v>28</v>
      </c>
      <c r="I1181" s="1">
        <f t="shared" si="165"/>
        <v>2</v>
      </c>
      <c r="J1181" s="1">
        <f t="shared" si="164"/>
        <v>2</v>
      </c>
    </row>
    <row r="1182" spans="1:10">
      <c r="A1182" s="1">
        <f t="shared" si="166"/>
        <v>5000607</v>
      </c>
      <c r="B1182" s="1">
        <f t="shared" si="167"/>
        <v>5000607</v>
      </c>
      <c r="C1182" s="1">
        <f t="shared" si="154"/>
        <v>50006</v>
      </c>
      <c r="D1182" s="1">
        <f t="shared" si="155"/>
        <v>7</v>
      </c>
      <c r="E1182" s="1">
        <f>_xlfn.XLOOKUP(C1182,[1]配置!$B$5:$B$1000,[1]配置!$N$5:$N$1000)</f>
        <v>2</v>
      </c>
      <c r="F1182" s="1" t="str">
        <f>_xlfn.XLOOKUP(D1182,消耗中转!$D$8:$D$33,消耗中转!$T$8:$T$33)</f>
        <v>[{"ItemId":70002,"Num":10}]</v>
      </c>
      <c r="G1182" s="1" t="str" cm="1">
        <f t="array" ref="G1182">IF(D1182=0,"{}",_xlfn.XLOOKUP(D1182,属性中转!$D$20:$D$44,_xlfn.XLOOKUP($E1182,属性中转!$AG$18:$AX$18,属性中转!$AG$20:$AX$44)))</f>
        <v>{"HpRate":0.308,"AtkRate":0.1638,"PhysDefRate":0.126,"MagicDefRate":0.112,"OnHealInc":0.1734}</v>
      </c>
      <c r="H1182" s="1" t="s">
        <v>28</v>
      </c>
      <c r="I1182" s="1">
        <f t="shared" si="165"/>
        <v>2</v>
      </c>
      <c r="J1182" s="1">
        <f t="shared" si="164"/>
        <v>2</v>
      </c>
    </row>
    <row r="1183" spans="1:10">
      <c r="A1183" s="1">
        <f t="shared" si="166"/>
        <v>5000608</v>
      </c>
      <c r="B1183" s="1">
        <f t="shared" si="167"/>
        <v>5000608</v>
      </c>
      <c r="C1183" s="1">
        <f t="shared" si="154"/>
        <v>50006</v>
      </c>
      <c r="D1183" s="1">
        <f t="shared" si="155"/>
        <v>8</v>
      </c>
      <c r="E1183" s="1">
        <f>_xlfn.XLOOKUP(C1183,[1]配置!$B$5:$B$1000,[1]配置!$N$5:$N$1000)</f>
        <v>2</v>
      </c>
      <c r="F1183" s="1" t="str">
        <f>_xlfn.XLOOKUP(D1183,消耗中转!$D$8:$D$33,消耗中转!$T$8:$T$33)</f>
        <v>[{"ItemId":70002,"Num":15}]</v>
      </c>
      <c r="G1183" s="1" t="str" cm="1">
        <f t="array" ref="G1183">IF(D1183=0,"{}",_xlfn.XLOOKUP(D1183,属性中转!$D$20:$D$44,_xlfn.XLOOKUP($E1183,属性中转!$AG$18:$AX$18,属性中转!$AG$20:$AX$44)))</f>
        <v>{"HpRate":0.341,"AtkRate":0.1813,"PhysDefRate":0.1395,"MagicDefRate":0.124,"OnHealInc":0.1938}</v>
      </c>
      <c r="H1183" s="1" t="s">
        <v>28</v>
      </c>
      <c r="I1183" s="1">
        <f t="shared" si="165"/>
        <v>2</v>
      </c>
      <c r="J1183" s="1">
        <f t="shared" ref="J1183:J1246" si="168">J1157</f>
        <v>2</v>
      </c>
    </row>
    <row r="1184" spans="1:10">
      <c r="A1184" s="1">
        <f t="shared" si="166"/>
        <v>5000609</v>
      </c>
      <c r="B1184" s="1">
        <f t="shared" si="167"/>
        <v>5000609</v>
      </c>
      <c r="C1184" s="1">
        <f t="shared" si="154"/>
        <v>50006</v>
      </c>
      <c r="D1184" s="1">
        <f t="shared" si="155"/>
        <v>9</v>
      </c>
      <c r="E1184" s="1">
        <f>_xlfn.XLOOKUP(C1184,[1]配置!$B$5:$B$1000,[1]配置!$N$5:$N$1000)</f>
        <v>2</v>
      </c>
      <c r="F1184" s="1" t="str">
        <f>_xlfn.XLOOKUP(D1184,消耗中转!$D$8:$D$33,消耗中转!$T$8:$T$33)</f>
        <v>[{"ItemId":70002,"Num":20}]</v>
      </c>
      <c r="G1184" s="1" t="str" cm="1">
        <f t="array" ref="G1184">IF(D1184=0,"{}",_xlfn.XLOOKUP(D1184,属性中转!$D$20:$D$44,_xlfn.XLOOKUP($E1184,属性中转!$AG$18:$AX$18,属性中转!$AG$20:$AX$44)))</f>
        <v>{"HpRate":0.374,"AtkRate":0.1989,"PhysDefRate":0.153,"MagicDefRate":0.136,"OnHealInc":0.1938}</v>
      </c>
      <c r="H1184" s="1" t="s">
        <v>28</v>
      </c>
      <c r="I1184" s="1">
        <f t="shared" ref="I1184:I1247" si="169">I1158</f>
        <v>2</v>
      </c>
      <c r="J1184" s="1">
        <f t="shared" si="168"/>
        <v>2</v>
      </c>
    </row>
    <row r="1185" spans="1:10">
      <c r="A1185" s="1">
        <f t="shared" si="166"/>
        <v>5000610</v>
      </c>
      <c r="B1185" s="1">
        <f t="shared" si="167"/>
        <v>5000610</v>
      </c>
      <c r="C1185" s="1">
        <f t="shared" si="154"/>
        <v>50006</v>
      </c>
      <c r="D1185" s="1">
        <f t="shared" si="155"/>
        <v>10</v>
      </c>
      <c r="E1185" s="1">
        <f>_xlfn.XLOOKUP(C1185,[1]配置!$B$5:$B$1000,[1]配置!$N$5:$N$1000)</f>
        <v>2</v>
      </c>
      <c r="F1185" s="1" t="str">
        <f>_xlfn.XLOOKUP(D1185,消耗中转!$D$8:$D$33,消耗中转!$T$8:$T$33)</f>
        <v>[{"ItemId":70002,"Num":25}]</v>
      </c>
      <c r="G1185" s="1" t="str" cm="1">
        <f t="array" ref="G1185">IF(D1185=0,"{}",_xlfn.XLOOKUP(D1185,属性中转!$D$20:$D$44,_xlfn.XLOOKUP($E1185,属性中转!$AG$18:$AX$18,属性中转!$AG$20:$AX$44)))</f>
        <v>{"HpRate":0.407,"AtkRate":0.2164,"PhysDefRate":0.1665,"MagicDefRate":0.148,"OnHealInc":0.1938}</v>
      </c>
      <c r="H1185" s="1" t="s">
        <v>28</v>
      </c>
      <c r="I1185" s="1">
        <f t="shared" si="169"/>
        <v>3</v>
      </c>
      <c r="J1185" s="1">
        <f t="shared" si="168"/>
        <v>3</v>
      </c>
    </row>
    <row r="1186" spans="1:10">
      <c r="A1186" s="1">
        <f t="shared" si="166"/>
        <v>5000611</v>
      </c>
      <c r="B1186" s="1">
        <f t="shared" si="167"/>
        <v>5000611</v>
      </c>
      <c r="C1186" s="1">
        <f t="shared" si="154"/>
        <v>50006</v>
      </c>
      <c r="D1186" s="1">
        <f t="shared" si="155"/>
        <v>11</v>
      </c>
      <c r="E1186" s="1">
        <f>_xlfn.XLOOKUP(C1186,[1]配置!$B$5:$B$1000,[1]配置!$N$5:$N$1000)</f>
        <v>2</v>
      </c>
      <c r="F1186" s="1" t="str">
        <f>_xlfn.XLOOKUP(D1186,消耗中转!$D$8:$D$33,消耗中转!$T$8:$T$33)</f>
        <v>[{"ItemId":70002,"Num":30}]</v>
      </c>
      <c r="G1186" s="1" t="str" cm="1">
        <f t="array" ref="G1186">IF(D1186=0,"{}",_xlfn.XLOOKUP(D1186,属性中转!$D$20:$D$44,_xlfn.XLOOKUP($E1186,属性中转!$AG$18:$AX$18,属性中转!$AG$20:$AX$44)))</f>
        <v>{"HpRate":0.44,"AtkRate":0.234,"PhysDefRate":0.18,"MagicDefRate":0.16,"OnHealInc":0.1938}</v>
      </c>
      <c r="H1186" s="1" t="s">
        <v>28</v>
      </c>
      <c r="I1186" s="1">
        <f t="shared" si="169"/>
        <v>3</v>
      </c>
      <c r="J1186" s="1">
        <f t="shared" si="168"/>
        <v>3</v>
      </c>
    </row>
    <row r="1187" spans="1:10">
      <c r="A1187" s="1">
        <f t="shared" si="166"/>
        <v>5000612</v>
      </c>
      <c r="B1187" s="1">
        <f t="shared" si="167"/>
        <v>5000612</v>
      </c>
      <c r="C1187" s="1">
        <f t="shared" si="154"/>
        <v>50006</v>
      </c>
      <c r="D1187" s="1">
        <f t="shared" si="155"/>
        <v>12</v>
      </c>
      <c r="E1187" s="1">
        <f>_xlfn.XLOOKUP(C1187,[1]配置!$B$5:$B$1000,[1]配置!$N$5:$N$1000)</f>
        <v>2</v>
      </c>
      <c r="F1187" s="1" t="str">
        <f>_xlfn.XLOOKUP(D1187,消耗中转!$D$8:$D$33,消耗中转!$T$8:$T$33)</f>
        <v>[{"ItemId":70002,"Num":35}]</v>
      </c>
      <c r="G1187" s="1" t="str" cm="1">
        <f t="array" ref="G1187">IF(D1187=0,"{}",_xlfn.XLOOKUP(D1187,属性中转!$D$20:$D$44,_xlfn.XLOOKUP($E1187,属性中转!$AG$18:$AX$18,属性中转!$AG$20:$AX$44)))</f>
        <v>{"HpRate":0.473,"AtkRate":0.2515,"PhysDefRate":0.1935,"MagicDefRate":0.172,"OnHealInc":0.1938}</v>
      </c>
      <c r="H1187" s="1" t="s">
        <v>28</v>
      </c>
      <c r="I1187" s="1">
        <f t="shared" si="169"/>
        <v>3</v>
      </c>
      <c r="J1187" s="1">
        <f t="shared" si="168"/>
        <v>3</v>
      </c>
    </row>
    <row r="1188" spans="1:10">
      <c r="A1188" s="1">
        <f t="shared" si="166"/>
        <v>5000613</v>
      </c>
      <c r="B1188" s="1">
        <f t="shared" si="167"/>
        <v>5000613</v>
      </c>
      <c r="C1188" s="1">
        <f t="shared" si="154"/>
        <v>50006</v>
      </c>
      <c r="D1188" s="1">
        <f t="shared" si="155"/>
        <v>13</v>
      </c>
      <c r="E1188" s="1">
        <f>_xlfn.XLOOKUP(C1188,[1]配置!$B$5:$B$1000,[1]配置!$N$5:$N$1000)</f>
        <v>2</v>
      </c>
      <c r="F1188" s="1" t="str">
        <f>_xlfn.XLOOKUP(D1188,消耗中转!$D$8:$D$33,消耗中转!$T$8:$T$33)</f>
        <v>[{"ItemId":70002,"Num":40}]</v>
      </c>
      <c r="G1188" s="1" t="str" cm="1">
        <f t="array" ref="G1188">IF(D1188=0,"{}",_xlfn.XLOOKUP(D1188,属性中转!$D$20:$D$44,_xlfn.XLOOKUP($E1188,属性中转!$AG$18:$AX$18,属性中转!$AG$20:$AX$44)))</f>
        <v>{"HpRate":0.506,"AtkRate":0.2691,"PhysDefRate":0.207,"MagicDefRate":0.184,"OnHealInc":0.1938}</v>
      </c>
      <c r="H1188" s="1" t="s">
        <v>28</v>
      </c>
      <c r="I1188" s="1">
        <f t="shared" si="169"/>
        <v>3</v>
      </c>
      <c r="J1188" s="1">
        <f t="shared" si="168"/>
        <v>3</v>
      </c>
    </row>
    <row r="1189" spans="1:10">
      <c r="A1189" s="1">
        <f t="shared" si="166"/>
        <v>5000614</v>
      </c>
      <c r="B1189" s="1">
        <f t="shared" si="167"/>
        <v>5000614</v>
      </c>
      <c r="C1189" s="1">
        <f t="shared" si="154"/>
        <v>50006</v>
      </c>
      <c r="D1189" s="1">
        <f t="shared" si="155"/>
        <v>14</v>
      </c>
      <c r="E1189" s="1">
        <f>_xlfn.XLOOKUP(C1189,[1]配置!$B$5:$B$1000,[1]配置!$N$5:$N$1000)</f>
        <v>2</v>
      </c>
      <c r="F1189" s="1" t="str">
        <f>_xlfn.XLOOKUP(D1189,消耗中转!$D$8:$D$33,消耗中转!$T$8:$T$33)</f>
        <v>[{"ItemId":70002,"Num":45}]</v>
      </c>
      <c r="G1189" s="1" t="str" cm="1">
        <f t="array" ref="G1189">IF(D1189=0,"{}",_xlfn.XLOOKUP(D1189,属性中转!$D$20:$D$44,_xlfn.XLOOKUP($E1189,属性中转!$AG$18:$AX$18,属性中转!$AG$20:$AX$44)))</f>
        <v>{"HpRate":0.539,"AtkRate":0.2866,"PhysDefRate":0.2205,"MagicDefRate":0.196,"OnHealInc":0.1938}</v>
      </c>
      <c r="H1189" s="1" t="s">
        <v>28</v>
      </c>
      <c r="I1189" s="1">
        <f t="shared" si="169"/>
        <v>3</v>
      </c>
      <c r="J1189" s="1">
        <f t="shared" si="168"/>
        <v>3</v>
      </c>
    </row>
    <row r="1190" spans="1:10">
      <c r="A1190" s="1">
        <f t="shared" si="166"/>
        <v>5000615</v>
      </c>
      <c r="B1190" s="1">
        <f t="shared" si="167"/>
        <v>5000615</v>
      </c>
      <c r="C1190" s="1">
        <f t="shared" si="154"/>
        <v>50006</v>
      </c>
      <c r="D1190" s="1">
        <f t="shared" si="155"/>
        <v>15</v>
      </c>
      <c r="E1190" s="1">
        <f>_xlfn.XLOOKUP(C1190,[1]配置!$B$5:$B$1000,[1]配置!$N$5:$N$1000)</f>
        <v>2</v>
      </c>
      <c r="F1190" s="1" t="str">
        <f>_xlfn.XLOOKUP(D1190,消耗中转!$D$8:$D$33,消耗中转!$T$8:$T$33)</f>
        <v>[{"ItemId":70002,"Num":50}]</v>
      </c>
      <c r="G1190" s="1" t="str" cm="1">
        <f t="array" ref="G1190">IF(D1190=0,"{}",_xlfn.XLOOKUP(D1190,属性中转!$D$20:$D$44,_xlfn.XLOOKUP($E1190,属性中转!$AG$18:$AX$18,属性中转!$AG$20:$AX$44)))</f>
        <v>{"HpRate":0.572,"AtkRate":0.3042,"PhysDefRate":0.234,"MagicDefRate":0.208,"OnHealInc":0.1938}</v>
      </c>
      <c r="H1190" s="1" t="s">
        <v>28</v>
      </c>
      <c r="I1190" s="1">
        <f t="shared" si="169"/>
        <v>4</v>
      </c>
      <c r="J1190" s="1">
        <f t="shared" si="168"/>
        <v>4</v>
      </c>
    </row>
    <row r="1191" spans="1:10">
      <c r="A1191" s="1">
        <f t="shared" si="166"/>
        <v>5000616</v>
      </c>
      <c r="B1191" s="1">
        <f t="shared" si="167"/>
        <v>5000616</v>
      </c>
      <c r="C1191" s="1">
        <f t="shared" si="154"/>
        <v>50006</v>
      </c>
      <c r="D1191" s="1">
        <f t="shared" si="155"/>
        <v>16</v>
      </c>
      <c r="E1191" s="1">
        <f>_xlfn.XLOOKUP(C1191,[1]配置!$B$5:$B$1000,[1]配置!$N$5:$N$1000)</f>
        <v>2</v>
      </c>
      <c r="F1191" s="1" t="str">
        <f>_xlfn.XLOOKUP(D1191,消耗中转!$D$8:$D$33,消耗中转!$T$8:$T$33)</f>
        <v>[{"ItemId":70003,"Num":25}]</v>
      </c>
      <c r="G1191" s="1" t="str" cm="1">
        <f t="array" ref="G1191">IF(D1191=0,"{}",_xlfn.XLOOKUP(D1191,属性中转!$D$20:$D$44,_xlfn.XLOOKUP($E1191,属性中转!$AG$18:$AX$18,属性中转!$AG$20:$AX$44)))</f>
        <v>{"HpRate":0.605,"AtkRate":0.3217,"PhysDefRate":0.2475,"MagicDefRate":0.22,"OnHealInc":0.2142}</v>
      </c>
      <c r="H1191" s="1" t="s">
        <v>28</v>
      </c>
      <c r="I1191" s="1">
        <f t="shared" si="169"/>
        <v>4</v>
      </c>
      <c r="J1191" s="1">
        <f t="shared" si="168"/>
        <v>4</v>
      </c>
    </row>
    <row r="1192" spans="1:10">
      <c r="A1192" s="1">
        <f t="shared" si="166"/>
        <v>5000617</v>
      </c>
      <c r="B1192" s="1">
        <f t="shared" si="167"/>
        <v>5000617</v>
      </c>
      <c r="C1192" s="1">
        <f t="shared" si="154"/>
        <v>50006</v>
      </c>
      <c r="D1192" s="1">
        <f t="shared" si="155"/>
        <v>17</v>
      </c>
      <c r="E1192" s="1">
        <f>_xlfn.XLOOKUP(C1192,[1]配置!$B$5:$B$1000,[1]配置!$N$5:$N$1000)</f>
        <v>2</v>
      </c>
      <c r="F1192" s="1" t="str">
        <f>_xlfn.XLOOKUP(D1192,消耗中转!$D$8:$D$33,消耗中转!$T$8:$T$33)</f>
        <v>[{"ItemId":70003,"Num":25}]</v>
      </c>
      <c r="G1192" s="1" t="str" cm="1">
        <f t="array" ref="G1192">IF(D1192=0,"{}",_xlfn.XLOOKUP(D1192,属性中转!$D$20:$D$44,_xlfn.XLOOKUP($E1192,属性中转!$AG$18:$AX$18,属性中转!$AG$20:$AX$44)))</f>
        <v>{"HpRate":0.638,"AtkRate":0.3393,"PhysDefRate":0.261,"MagicDefRate":0.232,"OnHealInc":0.2346}</v>
      </c>
      <c r="H1192" s="1" t="s">
        <v>28</v>
      </c>
      <c r="I1192" s="1">
        <f t="shared" si="169"/>
        <v>4</v>
      </c>
      <c r="J1192" s="1">
        <f t="shared" si="168"/>
        <v>4</v>
      </c>
    </row>
    <row r="1193" spans="1:10">
      <c r="A1193" s="1">
        <f t="shared" si="166"/>
        <v>5000618</v>
      </c>
      <c r="B1193" s="1">
        <f t="shared" si="167"/>
        <v>5000618</v>
      </c>
      <c r="C1193" s="1">
        <f t="shared" si="154"/>
        <v>50006</v>
      </c>
      <c r="D1193" s="1">
        <f t="shared" si="155"/>
        <v>18</v>
      </c>
      <c r="E1193" s="1">
        <f>_xlfn.XLOOKUP(C1193,[1]配置!$B$5:$B$1000,[1]配置!$N$5:$N$1000)</f>
        <v>2</v>
      </c>
      <c r="F1193" s="1" t="str">
        <f>_xlfn.XLOOKUP(D1193,消耗中转!$D$8:$D$33,消耗中转!$T$8:$T$33)</f>
        <v>[{"ItemId":70003,"Num":25}]</v>
      </c>
      <c r="G1193" s="1" t="str" cm="1">
        <f t="array" ref="G1193">IF(D1193=0,"{}",_xlfn.XLOOKUP(D1193,属性中转!$D$20:$D$44,_xlfn.XLOOKUP($E1193,属性中转!$AG$18:$AX$18,属性中转!$AG$20:$AX$44)))</f>
        <v>{"HpRate":0.671,"AtkRate":0.3568,"PhysDefRate":0.2745,"MagicDefRate":0.244,"OnHealInc":0.255}</v>
      </c>
      <c r="H1193" s="1" t="s">
        <v>28</v>
      </c>
      <c r="I1193" s="1">
        <f t="shared" si="169"/>
        <v>4</v>
      </c>
      <c r="J1193" s="1">
        <f t="shared" si="168"/>
        <v>4</v>
      </c>
    </row>
    <row r="1194" spans="1:10">
      <c r="A1194" s="1">
        <f t="shared" si="166"/>
        <v>5000619</v>
      </c>
      <c r="B1194" s="1">
        <f t="shared" si="167"/>
        <v>5000619</v>
      </c>
      <c r="C1194" s="1">
        <f t="shared" si="154"/>
        <v>50006</v>
      </c>
      <c r="D1194" s="1">
        <f t="shared" si="155"/>
        <v>19</v>
      </c>
      <c r="E1194" s="1">
        <f>_xlfn.XLOOKUP(C1194,[1]配置!$B$5:$B$1000,[1]配置!$N$5:$N$1000)</f>
        <v>2</v>
      </c>
      <c r="F1194" s="1" t="str">
        <f>_xlfn.XLOOKUP(D1194,消耗中转!$D$8:$D$33,消耗中转!$T$8:$T$33)</f>
        <v>[{"ItemId":70003,"Num":25}]</v>
      </c>
      <c r="G1194" s="1" t="str" cm="1">
        <f t="array" ref="G1194">IF(D1194=0,"{}",_xlfn.XLOOKUP(D1194,属性中转!$D$20:$D$44,_xlfn.XLOOKUP($E1194,属性中转!$AG$18:$AX$18,属性中转!$AG$20:$AX$44)))</f>
        <v>{"HpRate":0.704,"AtkRate":0.3744,"PhysDefRate":0.288,"MagicDefRate":0.256,"OnHealInc":0.2754}</v>
      </c>
      <c r="H1194" s="1" t="s">
        <v>28</v>
      </c>
      <c r="I1194" s="1">
        <f t="shared" si="169"/>
        <v>4</v>
      </c>
      <c r="J1194" s="1">
        <f t="shared" si="168"/>
        <v>4</v>
      </c>
    </row>
    <row r="1195" spans="1:10">
      <c r="A1195" s="1">
        <f t="shared" si="166"/>
        <v>5000620</v>
      </c>
      <c r="B1195" s="1">
        <f t="shared" si="167"/>
        <v>5000620</v>
      </c>
      <c r="C1195" s="1">
        <f t="shared" si="154"/>
        <v>50006</v>
      </c>
      <c r="D1195" s="1">
        <f t="shared" si="155"/>
        <v>20</v>
      </c>
      <c r="E1195" s="1">
        <f>_xlfn.XLOOKUP(C1195,[1]配置!$B$5:$B$1000,[1]配置!$N$5:$N$1000)</f>
        <v>2</v>
      </c>
      <c r="F1195" s="1" t="str">
        <f>_xlfn.XLOOKUP(D1195,消耗中转!$D$8:$D$33,消耗中转!$T$8:$T$33)</f>
        <v>[{"ItemId":70003,"Num":25}]</v>
      </c>
      <c r="G1195" s="1" t="str" cm="1">
        <f t="array" ref="G1195">IF(D1195=0,"{}",_xlfn.XLOOKUP(D1195,属性中转!$D$20:$D$44,_xlfn.XLOOKUP($E1195,属性中转!$AG$18:$AX$18,属性中转!$AG$20:$AX$44)))</f>
        <v>{"HpRate":0.737,"AtkRate":0.3919,"PhysDefRate":0.3015,"MagicDefRate":0.268,"OnHealInc":0.2958}</v>
      </c>
      <c r="H1195" s="1" t="s">
        <v>28</v>
      </c>
      <c r="I1195" s="1">
        <f t="shared" si="169"/>
        <v>4</v>
      </c>
      <c r="J1195" s="1">
        <f t="shared" si="168"/>
        <v>4</v>
      </c>
    </row>
    <row r="1196" spans="1:10">
      <c r="A1196" s="1">
        <f t="shared" si="166"/>
        <v>5000621</v>
      </c>
      <c r="B1196" s="1">
        <f t="shared" si="167"/>
        <v>5000621</v>
      </c>
      <c r="C1196" s="1">
        <f t="shared" si="154"/>
        <v>50006</v>
      </c>
      <c r="D1196" s="1">
        <f t="shared" si="155"/>
        <v>21</v>
      </c>
      <c r="E1196" s="1">
        <f>_xlfn.XLOOKUP(C1196,[1]配置!$B$5:$B$1000,[1]配置!$N$5:$N$1000)</f>
        <v>2</v>
      </c>
      <c r="F1196" s="1" t="str">
        <f>_xlfn.XLOOKUP(D1196,消耗中转!$D$8:$D$33,消耗中转!$T$8:$T$33)</f>
        <v>[{"ItemId":70003,"Num":50}]</v>
      </c>
      <c r="G1196" s="1" t="str" cm="1">
        <f t="array" ref="G1196">IF(D1196=0,"{}",_xlfn.XLOOKUP(D1196,属性中转!$D$20:$D$44,_xlfn.XLOOKUP($E1196,属性中转!$AG$18:$AX$18,属性中转!$AG$20:$AX$44)))</f>
        <v>{"HpRate":0.77,"AtkRate":0.4095,"PhysDefRate":0.315,"MagicDefRate":0.28,"OnHealInc":0.3162}</v>
      </c>
      <c r="H1196" s="1" t="s">
        <v>28</v>
      </c>
      <c r="I1196" s="1">
        <f t="shared" si="169"/>
        <v>4</v>
      </c>
      <c r="J1196" s="1">
        <f t="shared" si="168"/>
        <v>4</v>
      </c>
    </row>
    <row r="1197" spans="1:10">
      <c r="A1197" s="1">
        <f t="shared" si="166"/>
        <v>5000622</v>
      </c>
      <c r="B1197" s="1">
        <f t="shared" si="167"/>
        <v>5000622</v>
      </c>
      <c r="C1197" s="1">
        <f t="shared" si="154"/>
        <v>50006</v>
      </c>
      <c r="D1197" s="1">
        <f t="shared" si="155"/>
        <v>22</v>
      </c>
      <c r="E1197" s="1">
        <f>_xlfn.XLOOKUP(C1197,[1]配置!$B$5:$B$1000,[1]配置!$N$5:$N$1000)</f>
        <v>2</v>
      </c>
      <c r="F1197" s="1" t="str">
        <f>_xlfn.XLOOKUP(D1197,消耗中转!$D$8:$D$33,消耗中转!$T$8:$T$33)</f>
        <v>[{"ItemId":70003,"Num":75}]</v>
      </c>
      <c r="G1197" s="1" t="str" cm="1">
        <f t="array" ref="G1197">IF(D1197=0,"{}",_xlfn.XLOOKUP(D1197,属性中转!$D$20:$D$44,_xlfn.XLOOKUP($E1197,属性中转!$AG$18:$AX$18,属性中转!$AG$20:$AX$44)))</f>
        <v>{"HpRate":0.803,"AtkRate":0.427,"PhysDefRate":0.3285,"MagicDefRate":0.292,"OnHealInc":0.3366}</v>
      </c>
      <c r="H1197" s="1" t="s">
        <v>28</v>
      </c>
      <c r="I1197" s="1">
        <f t="shared" si="169"/>
        <v>4</v>
      </c>
      <c r="J1197" s="1">
        <f t="shared" si="168"/>
        <v>4</v>
      </c>
    </row>
    <row r="1198" spans="1:10">
      <c r="A1198" s="1">
        <f t="shared" si="166"/>
        <v>5000623</v>
      </c>
      <c r="B1198" s="1">
        <f t="shared" si="167"/>
        <v>5000623</v>
      </c>
      <c r="C1198" s="1">
        <f t="shared" si="154"/>
        <v>50006</v>
      </c>
      <c r="D1198" s="1">
        <f t="shared" si="155"/>
        <v>23</v>
      </c>
      <c r="E1198" s="1">
        <f>_xlfn.XLOOKUP(C1198,[1]配置!$B$5:$B$1000,[1]配置!$N$5:$N$1000)</f>
        <v>2</v>
      </c>
      <c r="F1198" s="1" t="str">
        <f>_xlfn.XLOOKUP(D1198,消耗中转!$D$8:$D$33,消耗中转!$T$8:$T$33)</f>
        <v>[{"ItemId":70003,"Num":100}]</v>
      </c>
      <c r="G1198" s="1" t="str" cm="1">
        <f t="array" ref="G1198">IF(D1198=0,"{}",_xlfn.XLOOKUP(D1198,属性中转!$D$20:$D$44,_xlfn.XLOOKUP($E1198,属性中转!$AG$18:$AX$18,属性中转!$AG$20:$AX$44)))</f>
        <v>{"HpRate":0.836,"AtkRate":0.4446,"PhysDefRate":0.342,"MagicDefRate":0.304,"OnHealInc":0.357}</v>
      </c>
      <c r="H1198" s="1" t="s">
        <v>28</v>
      </c>
      <c r="I1198" s="1">
        <f t="shared" si="169"/>
        <v>4</v>
      </c>
      <c r="J1198" s="1">
        <f t="shared" si="168"/>
        <v>4</v>
      </c>
    </row>
    <row r="1199" spans="1:10">
      <c r="A1199" s="1">
        <f t="shared" si="166"/>
        <v>5000624</v>
      </c>
      <c r="B1199" s="1">
        <f t="shared" si="167"/>
        <v>5000624</v>
      </c>
      <c r="C1199" s="1">
        <f t="shared" si="154"/>
        <v>50006</v>
      </c>
      <c r="D1199" s="1">
        <f t="shared" si="155"/>
        <v>24</v>
      </c>
      <c r="E1199" s="1">
        <f>_xlfn.XLOOKUP(C1199,[1]配置!$B$5:$B$1000,[1]配置!$N$5:$N$1000)</f>
        <v>2</v>
      </c>
      <c r="F1199" s="1" t="str">
        <f>_xlfn.XLOOKUP(D1199,消耗中转!$D$8:$D$33,消耗中转!$T$8:$T$33)</f>
        <v>[{"ItemId":70003,"Num":125}]</v>
      </c>
      <c r="G1199" s="1" t="str" cm="1">
        <f t="array" ref="G1199">IF(D1199=0,"{}",_xlfn.XLOOKUP(D1199,属性中转!$D$20:$D$44,_xlfn.XLOOKUP($E1199,属性中转!$AG$18:$AX$18,属性中转!$AG$20:$AX$44)))</f>
        <v>{"HpRate":0.869,"AtkRate":0.4621,"PhysDefRate":0.3555,"MagicDefRate":0.316,"OnHealInc":0.3774}</v>
      </c>
      <c r="H1199" s="1" t="s">
        <v>28</v>
      </c>
      <c r="I1199" s="1">
        <f t="shared" si="169"/>
        <v>4</v>
      </c>
      <c r="J1199" s="1">
        <f t="shared" si="168"/>
        <v>4</v>
      </c>
    </row>
    <row r="1200" spans="1:10">
      <c r="A1200" s="1">
        <f t="shared" si="166"/>
        <v>5000625</v>
      </c>
      <c r="B1200" s="1">
        <f t="shared" si="167"/>
        <v>5000625</v>
      </c>
      <c r="C1200" s="1">
        <f t="shared" si="154"/>
        <v>50006</v>
      </c>
      <c r="D1200" s="1">
        <f t="shared" si="155"/>
        <v>25</v>
      </c>
      <c r="E1200" s="1">
        <f>_xlfn.XLOOKUP(C1200,[1]配置!$B$5:$B$1000,[1]配置!$N$5:$N$1000)</f>
        <v>2</v>
      </c>
      <c r="F1200" s="1" t="str">
        <f>_xlfn.XLOOKUP(D1200,消耗中转!$D$8:$D$33,消耗中转!$T$8:$T$33)</f>
        <v>[{"ItemId":70003,"Num":150}]</v>
      </c>
      <c r="G1200" s="1" t="str" cm="1">
        <f t="array" ref="G1200">IF(D1200=0,"{}",_xlfn.XLOOKUP(D1200,属性中转!$D$20:$D$44,_xlfn.XLOOKUP($E1200,属性中转!$AG$18:$AX$18,属性中转!$AG$20:$AX$44)))</f>
        <v>{"HpRate":0.902,"AtkRate":0.4797,"PhysDefRate":0.369,"MagicDefRate":0.328,"OnHealInc":0.3978}</v>
      </c>
      <c r="H1200" s="1" t="s">
        <v>28</v>
      </c>
      <c r="I1200" s="1">
        <f t="shared" si="169"/>
        <v>4</v>
      </c>
      <c r="J1200" s="1">
        <f t="shared" si="168"/>
        <v>4</v>
      </c>
    </row>
    <row r="1201" spans="1:10">
      <c r="A1201" s="1">
        <f t="shared" si="166"/>
        <v>5000700</v>
      </c>
      <c r="B1201" s="1">
        <f t="shared" si="167"/>
        <v>5000700</v>
      </c>
      <c r="C1201" s="1">
        <f>C1175+1</f>
        <v>50007</v>
      </c>
      <c r="D1201" s="1">
        <f>D1175</f>
        <v>0</v>
      </c>
      <c r="E1201" s="1">
        <f>_xlfn.XLOOKUP(C1201,[1]配置!$B$5:$B$1000,[1]配置!$N$5:$N$1000)</f>
        <v>3</v>
      </c>
      <c r="F1201" s="1" t="str">
        <f>_xlfn.XLOOKUP(D1201,消耗中转!$D$8:$D$33,消耗中转!$T$8:$T$33)</f>
        <v>[]</v>
      </c>
      <c r="G1201" s="1" t="str" cm="1">
        <f t="array" ref="G1201">IF(D1201=0,"{}",_xlfn.XLOOKUP(D1201,属性中转!$D$20:$D$44,_xlfn.XLOOKUP($E1201,属性中转!$AG$18:$AX$18,属性中转!$AG$20:$AX$44)))</f>
        <v>{}</v>
      </c>
      <c r="H1201" s="1" t="s">
        <v>28</v>
      </c>
      <c r="I1201" s="1">
        <f t="shared" si="169"/>
        <v>0</v>
      </c>
      <c r="J1201" s="1">
        <f t="shared" si="168"/>
        <v>0</v>
      </c>
    </row>
    <row r="1202" spans="1:10">
      <c r="A1202" s="1">
        <f t="shared" si="166"/>
        <v>5000701</v>
      </c>
      <c r="B1202" s="1">
        <f t="shared" si="167"/>
        <v>5000701</v>
      </c>
      <c r="C1202" s="1">
        <f t="shared" si="154"/>
        <v>50007</v>
      </c>
      <c r="D1202" s="1">
        <f t="shared" si="155"/>
        <v>1</v>
      </c>
      <c r="E1202" s="1">
        <f>_xlfn.XLOOKUP(C1202,[1]配置!$B$5:$B$1000,[1]配置!$N$5:$N$1000)</f>
        <v>3</v>
      </c>
      <c r="F1202" s="1" t="str">
        <f>_xlfn.XLOOKUP(D1202,消耗中转!$D$8:$D$33,消耗中转!$T$8:$T$33)</f>
        <v>[{"ItemId":70001,"Num":10}]</v>
      </c>
      <c r="G1202" s="1" t="str" cm="1">
        <f t="array" ref="G1202">IF(D1202=0,"{}",_xlfn.XLOOKUP(D1202,属性中转!$D$20:$D$44,_xlfn.XLOOKUP($E1202,属性中转!$AG$18:$AX$18,属性中转!$AG$20:$AX$44)))</f>
        <v>{"HpRate":0.065,"AtkRate":0.0652,"PhysDefRate":0.0325,"MagicDefRate":0.0475,"HealInc":0.0535}</v>
      </c>
      <c r="H1202" s="1" t="s">
        <v>28</v>
      </c>
      <c r="I1202" s="1">
        <f t="shared" si="169"/>
        <v>1</v>
      </c>
      <c r="J1202" s="1">
        <f t="shared" si="168"/>
        <v>1</v>
      </c>
    </row>
    <row r="1203" spans="1:10">
      <c r="A1203" s="1">
        <f t="shared" si="166"/>
        <v>5000702</v>
      </c>
      <c r="B1203" s="1">
        <f t="shared" si="167"/>
        <v>5000702</v>
      </c>
      <c r="C1203" s="1">
        <f t="shared" si="154"/>
        <v>50007</v>
      </c>
      <c r="D1203" s="1">
        <f t="shared" si="155"/>
        <v>2</v>
      </c>
      <c r="E1203" s="1">
        <f>_xlfn.XLOOKUP(C1203,[1]配置!$B$5:$B$1000,[1]配置!$N$5:$N$1000)</f>
        <v>3</v>
      </c>
      <c r="F1203" s="1" t="str">
        <f>_xlfn.XLOOKUP(D1203,消耗中转!$D$8:$D$33,消耗中转!$T$8:$T$33)</f>
        <v>[{"ItemId":70001,"Num":20}]</v>
      </c>
      <c r="G1203" s="1" t="str" cm="1">
        <f t="array" ref="G1203">IF(D1203=0,"{}",_xlfn.XLOOKUP(D1203,属性中转!$D$20:$D$44,_xlfn.XLOOKUP($E1203,属性中转!$AG$18:$AX$18,属性中转!$AG$20:$AX$44)))</f>
        <v>{"HpRate":0.0845,"AtkRate":0.0848,"PhysDefRate":0.0422,"MagicDefRate":0.0617,"HealInc":0.0749}</v>
      </c>
      <c r="H1203" s="1" t="s">
        <v>28</v>
      </c>
      <c r="I1203" s="1">
        <f t="shared" si="169"/>
        <v>1</v>
      </c>
      <c r="J1203" s="1">
        <f t="shared" si="168"/>
        <v>1</v>
      </c>
    </row>
    <row r="1204" spans="1:10">
      <c r="A1204" s="1">
        <f t="shared" si="166"/>
        <v>5000703</v>
      </c>
      <c r="B1204" s="1">
        <f t="shared" si="167"/>
        <v>5000703</v>
      </c>
      <c r="C1204" s="1">
        <f t="shared" si="154"/>
        <v>50007</v>
      </c>
      <c r="D1204" s="1">
        <f t="shared" si="155"/>
        <v>3</v>
      </c>
      <c r="E1204" s="1">
        <f>_xlfn.XLOOKUP(C1204,[1]配置!$B$5:$B$1000,[1]配置!$N$5:$N$1000)</f>
        <v>3</v>
      </c>
      <c r="F1204" s="1" t="str">
        <f>_xlfn.XLOOKUP(D1204,消耗中转!$D$8:$D$33,消耗中转!$T$8:$T$33)</f>
        <v>[{"ItemId":70001,"Num":30}]</v>
      </c>
      <c r="G1204" s="1" t="str" cm="1">
        <f t="array" ref="G1204">IF(D1204=0,"{}",_xlfn.XLOOKUP(D1204,属性中转!$D$20:$D$44,_xlfn.XLOOKUP($E1204,属性中转!$AG$18:$AX$18,属性中转!$AG$20:$AX$44)))</f>
        <v>{"HpRate":0.104,"AtkRate":0.1044,"PhysDefRate":0.052,"MagicDefRate":0.076,"HealInc":0.0963}</v>
      </c>
      <c r="H1204" s="1" t="s">
        <v>28</v>
      </c>
      <c r="I1204" s="1">
        <f t="shared" si="169"/>
        <v>1</v>
      </c>
      <c r="J1204" s="1">
        <f t="shared" si="168"/>
        <v>1</v>
      </c>
    </row>
    <row r="1205" spans="1:10">
      <c r="A1205" s="1">
        <f t="shared" si="166"/>
        <v>5000704</v>
      </c>
      <c r="B1205" s="1">
        <f t="shared" si="167"/>
        <v>5000704</v>
      </c>
      <c r="C1205" s="1">
        <f t="shared" si="154"/>
        <v>50007</v>
      </c>
      <c r="D1205" s="1">
        <f t="shared" si="155"/>
        <v>4</v>
      </c>
      <c r="E1205" s="1">
        <f>_xlfn.XLOOKUP(C1205,[1]配置!$B$5:$B$1000,[1]配置!$N$5:$N$1000)</f>
        <v>3</v>
      </c>
      <c r="F1205" s="1" t="str">
        <f>_xlfn.XLOOKUP(D1205,消耗中转!$D$8:$D$33,消耗中转!$T$8:$T$33)</f>
        <v>[{"ItemId":70001,"Num":40}]</v>
      </c>
      <c r="G1205" s="1" t="str" cm="1">
        <f t="array" ref="G1205">IF(D1205=0,"{}",_xlfn.XLOOKUP(D1205,属性中转!$D$20:$D$44,_xlfn.XLOOKUP($E1205,属性中转!$AG$18:$AX$18,属性中转!$AG$20:$AX$44)))</f>
        <v>{"HpRate":0.1235,"AtkRate":0.1239,"PhysDefRate":0.0617,"MagicDefRate":0.0902,"HealInc":0.1178}</v>
      </c>
      <c r="H1205" s="1" t="s">
        <v>28</v>
      </c>
      <c r="I1205" s="1">
        <f t="shared" si="169"/>
        <v>1</v>
      </c>
      <c r="J1205" s="1">
        <f t="shared" si="168"/>
        <v>1</v>
      </c>
    </row>
    <row r="1206" spans="1:10">
      <c r="A1206" s="1">
        <f t="shared" si="166"/>
        <v>5000705</v>
      </c>
      <c r="B1206" s="1">
        <f t="shared" si="167"/>
        <v>5000705</v>
      </c>
      <c r="C1206" s="1">
        <f t="shared" si="154"/>
        <v>50007</v>
      </c>
      <c r="D1206" s="1">
        <f t="shared" si="155"/>
        <v>5</v>
      </c>
      <c r="E1206" s="1">
        <f>_xlfn.XLOOKUP(C1206,[1]配置!$B$5:$B$1000,[1]配置!$N$5:$N$1000)</f>
        <v>3</v>
      </c>
      <c r="F1206" s="1" t="str">
        <f>_xlfn.XLOOKUP(D1206,消耗中转!$D$8:$D$33,消耗中转!$T$8:$T$33)</f>
        <v>[{"ItemId":70001,"Num":50}]</v>
      </c>
      <c r="G1206" s="1" t="str" cm="1">
        <f t="array" ref="G1206">IF(D1206=0,"{}",_xlfn.XLOOKUP(D1206,属性中转!$D$20:$D$44,_xlfn.XLOOKUP($E1206,属性中转!$AG$18:$AX$18,属性中转!$AG$20:$AX$44)))</f>
        <v>{"HpRate":0.143,"AtkRate":0.1435,"PhysDefRate":0.0715,"MagicDefRate":0.1045,"HealInc":0.1392}</v>
      </c>
      <c r="H1206" s="1" t="s">
        <v>28</v>
      </c>
      <c r="I1206" s="1">
        <f t="shared" si="169"/>
        <v>2</v>
      </c>
      <c r="J1206" s="1">
        <f t="shared" si="168"/>
        <v>2</v>
      </c>
    </row>
    <row r="1207" spans="1:10">
      <c r="A1207" s="1">
        <f t="shared" si="166"/>
        <v>5000706</v>
      </c>
      <c r="B1207" s="1">
        <f t="shared" si="167"/>
        <v>5000706</v>
      </c>
      <c r="C1207" s="1">
        <f t="shared" si="154"/>
        <v>50007</v>
      </c>
      <c r="D1207" s="1">
        <f t="shared" si="155"/>
        <v>6</v>
      </c>
      <c r="E1207" s="1">
        <f>_xlfn.XLOOKUP(C1207,[1]配置!$B$5:$B$1000,[1]配置!$N$5:$N$1000)</f>
        <v>3</v>
      </c>
      <c r="F1207" s="1" t="str">
        <f>_xlfn.XLOOKUP(D1207,消耗中转!$D$8:$D$33,消耗中转!$T$8:$T$33)</f>
        <v>[{"ItemId":70002,"Num":5}]</v>
      </c>
      <c r="G1207" s="1" t="str" cm="1">
        <f t="array" ref="G1207">IF(D1207=0,"{}",_xlfn.XLOOKUP(D1207,属性中转!$D$20:$D$44,_xlfn.XLOOKUP($E1207,属性中转!$AG$18:$AX$18,属性中转!$AG$20:$AX$44)))</f>
        <v>{"HpRate":0.1625,"AtkRate":0.1631,"PhysDefRate":0.0812,"MagicDefRate":0.1187,"HealInc":0.1606}</v>
      </c>
      <c r="H1207" s="1" t="s">
        <v>28</v>
      </c>
      <c r="I1207" s="1">
        <f t="shared" si="169"/>
        <v>2</v>
      </c>
      <c r="J1207" s="1">
        <f t="shared" si="168"/>
        <v>2</v>
      </c>
    </row>
    <row r="1208" spans="1:10">
      <c r="A1208" s="1">
        <f t="shared" si="166"/>
        <v>5000707</v>
      </c>
      <c r="B1208" s="1">
        <f t="shared" si="167"/>
        <v>5000707</v>
      </c>
      <c r="C1208" s="1">
        <f t="shared" si="154"/>
        <v>50007</v>
      </c>
      <c r="D1208" s="1">
        <f t="shared" si="155"/>
        <v>7</v>
      </c>
      <c r="E1208" s="1">
        <f>_xlfn.XLOOKUP(C1208,[1]配置!$B$5:$B$1000,[1]配置!$N$5:$N$1000)</f>
        <v>3</v>
      </c>
      <c r="F1208" s="1" t="str">
        <f>_xlfn.XLOOKUP(D1208,消耗中转!$D$8:$D$33,消耗中转!$T$8:$T$33)</f>
        <v>[{"ItemId":70002,"Num":10}]</v>
      </c>
      <c r="G1208" s="1" t="str" cm="1">
        <f t="array" ref="G1208">IF(D1208=0,"{}",_xlfn.XLOOKUP(D1208,属性中转!$D$20:$D$44,_xlfn.XLOOKUP($E1208,属性中转!$AG$18:$AX$18,属性中转!$AG$20:$AX$44)))</f>
        <v>{"HpRate":0.182,"AtkRate":0.1827,"PhysDefRate":0.091,"MagicDefRate":0.133,"HealInc":0.182}</v>
      </c>
      <c r="H1208" s="1" t="s">
        <v>28</v>
      </c>
      <c r="I1208" s="1">
        <f t="shared" si="169"/>
        <v>2</v>
      </c>
      <c r="J1208" s="1">
        <f t="shared" si="168"/>
        <v>2</v>
      </c>
    </row>
    <row r="1209" spans="1:10">
      <c r="A1209" s="1">
        <f t="shared" si="166"/>
        <v>5000708</v>
      </c>
      <c r="B1209" s="1">
        <f t="shared" si="167"/>
        <v>5000708</v>
      </c>
      <c r="C1209" s="1">
        <f t="shared" si="154"/>
        <v>50007</v>
      </c>
      <c r="D1209" s="1">
        <f t="shared" si="155"/>
        <v>8</v>
      </c>
      <c r="E1209" s="1">
        <f>_xlfn.XLOOKUP(C1209,[1]配置!$B$5:$B$1000,[1]配置!$N$5:$N$1000)</f>
        <v>3</v>
      </c>
      <c r="F1209" s="1" t="str">
        <f>_xlfn.XLOOKUP(D1209,消耗中转!$D$8:$D$33,消耗中转!$T$8:$T$33)</f>
        <v>[{"ItemId":70002,"Num":15}]</v>
      </c>
      <c r="G1209" s="1" t="str" cm="1">
        <f t="array" ref="G1209">IF(D1209=0,"{}",_xlfn.XLOOKUP(D1209,属性中转!$D$20:$D$44,_xlfn.XLOOKUP($E1209,属性中转!$AG$18:$AX$18,属性中转!$AG$20:$AX$44)))</f>
        <v>{"HpRate":0.2015,"AtkRate":0.2022,"PhysDefRate":0.1007,"MagicDefRate":0.1472,"HealInc":0.2034}</v>
      </c>
      <c r="H1209" s="1" t="s">
        <v>28</v>
      </c>
      <c r="I1209" s="1">
        <f t="shared" si="169"/>
        <v>2</v>
      </c>
      <c r="J1209" s="1">
        <f t="shared" si="168"/>
        <v>2</v>
      </c>
    </row>
    <row r="1210" spans="1:10">
      <c r="A1210" s="1">
        <f t="shared" si="166"/>
        <v>5000709</v>
      </c>
      <c r="B1210" s="1">
        <f t="shared" si="167"/>
        <v>5000709</v>
      </c>
      <c r="C1210" s="1">
        <f t="shared" si="154"/>
        <v>50007</v>
      </c>
      <c r="D1210" s="1">
        <f t="shared" si="155"/>
        <v>9</v>
      </c>
      <c r="E1210" s="1">
        <f>_xlfn.XLOOKUP(C1210,[1]配置!$B$5:$B$1000,[1]配置!$N$5:$N$1000)</f>
        <v>3</v>
      </c>
      <c r="F1210" s="1" t="str">
        <f>_xlfn.XLOOKUP(D1210,消耗中转!$D$8:$D$33,消耗中转!$T$8:$T$33)</f>
        <v>[{"ItemId":70002,"Num":20}]</v>
      </c>
      <c r="G1210" s="1" t="str" cm="1">
        <f t="array" ref="G1210">IF(D1210=0,"{}",_xlfn.XLOOKUP(D1210,属性中转!$D$20:$D$44,_xlfn.XLOOKUP($E1210,属性中转!$AG$18:$AX$18,属性中转!$AG$20:$AX$44)))</f>
        <v>{"HpRate":0.221,"AtkRate":0.2218,"PhysDefRate":0.1105,"MagicDefRate":0.1615,"HealInc":0.2034}</v>
      </c>
      <c r="H1210" s="1" t="s">
        <v>28</v>
      </c>
      <c r="I1210" s="1">
        <f t="shared" si="169"/>
        <v>2</v>
      </c>
      <c r="J1210" s="1">
        <f t="shared" si="168"/>
        <v>2</v>
      </c>
    </row>
    <row r="1211" spans="1:10">
      <c r="A1211" s="1">
        <f t="shared" si="166"/>
        <v>5000710</v>
      </c>
      <c r="B1211" s="1">
        <f t="shared" si="167"/>
        <v>5000710</v>
      </c>
      <c r="C1211" s="1">
        <f t="shared" si="154"/>
        <v>50007</v>
      </c>
      <c r="D1211" s="1">
        <f t="shared" si="155"/>
        <v>10</v>
      </c>
      <c r="E1211" s="1">
        <f>_xlfn.XLOOKUP(C1211,[1]配置!$B$5:$B$1000,[1]配置!$N$5:$N$1000)</f>
        <v>3</v>
      </c>
      <c r="F1211" s="1" t="str">
        <f>_xlfn.XLOOKUP(D1211,消耗中转!$D$8:$D$33,消耗中转!$T$8:$T$33)</f>
        <v>[{"ItemId":70002,"Num":25}]</v>
      </c>
      <c r="G1211" s="1" t="str" cm="1">
        <f t="array" ref="G1211">IF(D1211=0,"{}",_xlfn.XLOOKUP(D1211,属性中转!$D$20:$D$44,_xlfn.XLOOKUP($E1211,属性中转!$AG$18:$AX$18,属性中转!$AG$20:$AX$44)))</f>
        <v>{"HpRate":0.2405,"AtkRate":0.2414,"PhysDefRate":0.1202,"MagicDefRate":0.1757,"HealInc":0.2034}</v>
      </c>
      <c r="H1211" s="1" t="s">
        <v>28</v>
      </c>
      <c r="I1211" s="1">
        <f t="shared" si="169"/>
        <v>3</v>
      </c>
      <c r="J1211" s="1">
        <f t="shared" si="168"/>
        <v>3</v>
      </c>
    </row>
    <row r="1212" spans="1:10">
      <c r="A1212" s="1">
        <f t="shared" si="166"/>
        <v>5000711</v>
      </c>
      <c r="B1212" s="1">
        <f t="shared" si="167"/>
        <v>5000711</v>
      </c>
      <c r="C1212" s="1">
        <f t="shared" si="154"/>
        <v>50007</v>
      </c>
      <c r="D1212" s="1">
        <f t="shared" si="155"/>
        <v>11</v>
      </c>
      <c r="E1212" s="1">
        <f>_xlfn.XLOOKUP(C1212,[1]配置!$B$5:$B$1000,[1]配置!$N$5:$N$1000)</f>
        <v>3</v>
      </c>
      <c r="F1212" s="1" t="str">
        <f>_xlfn.XLOOKUP(D1212,消耗中转!$D$8:$D$33,消耗中转!$T$8:$T$33)</f>
        <v>[{"ItemId":70002,"Num":30}]</v>
      </c>
      <c r="G1212" s="1" t="str" cm="1">
        <f t="array" ref="G1212">IF(D1212=0,"{}",_xlfn.XLOOKUP(D1212,属性中转!$D$20:$D$44,_xlfn.XLOOKUP($E1212,属性中转!$AG$18:$AX$18,属性中转!$AG$20:$AX$44)))</f>
        <v>{"HpRate":0.26,"AtkRate":0.261,"PhysDefRate":0.13,"MagicDefRate":0.19,"HealInc":0.2034}</v>
      </c>
      <c r="H1212" s="1" t="s">
        <v>28</v>
      </c>
      <c r="I1212" s="1">
        <f t="shared" si="169"/>
        <v>3</v>
      </c>
      <c r="J1212" s="1">
        <f t="shared" si="168"/>
        <v>3</v>
      </c>
    </row>
    <row r="1213" spans="1:10">
      <c r="A1213" s="1">
        <f t="shared" si="166"/>
        <v>5000712</v>
      </c>
      <c r="B1213" s="1">
        <f t="shared" si="167"/>
        <v>5000712</v>
      </c>
      <c r="C1213" s="1">
        <f t="shared" si="154"/>
        <v>50007</v>
      </c>
      <c r="D1213" s="1">
        <f t="shared" si="155"/>
        <v>12</v>
      </c>
      <c r="E1213" s="1">
        <f>_xlfn.XLOOKUP(C1213,[1]配置!$B$5:$B$1000,[1]配置!$N$5:$N$1000)</f>
        <v>3</v>
      </c>
      <c r="F1213" s="1" t="str">
        <f>_xlfn.XLOOKUP(D1213,消耗中转!$D$8:$D$33,消耗中转!$T$8:$T$33)</f>
        <v>[{"ItemId":70002,"Num":35}]</v>
      </c>
      <c r="G1213" s="1" t="str" cm="1">
        <f t="array" ref="G1213">IF(D1213=0,"{}",_xlfn.XLOOKUP(D1213,属性中转!$D$20:$D$44,_xlfn.XLOOKUP($E1213,属性中转!$AG$18:$AX$18,属性中转!$AG$20:$AX$44)))</f>
        <v>{"HpRate":0.2795,"AtkRate":0.2805,"PhysDefRate":0.1397,"MagicDefRate":0.2042,"HealInc":0.2034}</v>
      </c>
      <c r="H1213" s="1" t="s">
        <v>28</v>
      </c>
      <c r="I1213" s="1">
        <f t="shared" si="169"/>
        <v>3</v>
      </c>
      <c r="J1213" s="1">
        <f t="shared" si="168"/>
        <v>3</v>
      </c>
    </row>
    <row r="1214" spans="1:10">
      <c r="A1214" s="1">
        <f t="shared" si="166"/>
        <v>5000713</v>
      </c>
      <c r="B1214" s="1">
        <f t="shared" si="167"/>
        <v>5000713</v>
      </c>
      <c r="C1214" s="1">
        <f t="shared" si="154"/>
        <v>50007</v>
      </c>
      <c r="D1214" s="1">
        <f t="shared" si="155"/>
        <v>13</v>
      </c>
      <c r="E1214" s="1">
        <f>_xlfn.XLOOKUP(C1214,[1]配置!$B$5:$B$1000,[1]配置!$N$5:$N$1000)</f>
        <v>3</v>
      </c>
      <c r="F1214" s="1" t="str">
        <f>_xlfn.XLOOKUP(D1214,消耗中转!$D$8:$D$33,消耗中转!$T$8:$T$33)</f>
        <v>[{"ItemId":70002,"Num":40}]</v>
      </c>
      <c r="G1214" s="1" t="str" cm="1">
        <f t="array" ref="G1214">IF(D1214=0,"{}",_xlfn.XLOOKUP(D1214,属性中转!$D$20:$D$44,_xlfn.XLOOKUP($E1214,属性中转!$AG$18:$AX$18,属性中转!$AG$20:$AX$44)))</f>
        <v>{"HpRate":0.299,"AtkRate":0.3001,"PhysDefRate":0.1495,"MagicDefRate":0.2185,"HealInc":0.2034}</v>
      </c>
      <c r="H1214" s="1" t="s">
        <v>28</v>
      </c>
      <c r="I1214" s="1">
        <f t="shared" si="169"/>
        <v>3</v>
      </c>
      <c r="J1214" s="1">
        <f t="shared" si="168"/>
        <v>3</v>
      </c>
    </row>
    <row r="1215" spans="1:10">
      <c r="A1215" s="1">
        <f t="shared" si="166"/>
        <v>5000714</v>
      </c>
      <c r="B1215" s="1">
        <f t="shared" si="167"/>
        <v>5000714</v>
      </c>
      <c r="C1215" s="1">
        <f t="shared" si="154"/>
        <v>50007</v>
      </c>
      <c r="D1215" s="1">
        <f t="shared" si="155"/>
        <v>14</v>
      </c>
      <c r="E1215" s="1">
        <f>_xlfn.XLOOKUP(C1215,[1]配置!$B$5:$B$1000,[1]配置!$N$5:$N$1000)</f>
        <v>3</v>
      </c>
      <c r="F1215" s="1" t="str">
        <f>_xlfn.XLOOKUP(D1215,消耗中转!$D$8:$D$33,消耗中转!$T$8:$T$33)</f>
        <v>[{"ItemId":70002,"Num":45}]</v>
      </c>
      <c r="G1215" s="1" t="str" cm="1">
        <f t="array" ref="G1215">IF(D1215=0,"{}",_xlfn.XLOOKUP(D1215,属性中转!$D$20:$D$44,_xlfn.XLOOKUP($E1215,属性中转!$AG$18:$AX$18,属性中转!$AG$20:$AX$44)))</f>
        <v>{"HpRate":0.3185,"AtkRate":0.3197,"PhysDefRate":0.1592,"MagicDefRate":0.2327,"HealInc":0.2034}</v>
      </c>
      <c r="H1215" s="1" t="s">
        <v>28</v>
      </c>
      <c r="I1215" s="1">
        <f t="shared" si="169"/>
        <v>3</v>
      </c>
      <c r="J1215" s="1">
        <f t="shared" si="168"/>
        <v>3</v>
      </c>
    </row>
    <row r="1216" spans="1:10">
      <c r="A1216" s="1">
        <f t="shared" si="166"/>
        <v>5000715</v>
      </c>
      <c r="B1216" s="1">
        <f t="shared" si="167"/>
        <v>5000715</v>
      </c>
      <c r="C1216" s="1">
        <f t="shared" si="154"/>
        <v>50007</v>
      </c>
      <c r="D1216" s="1">
        <f t="shared" si="155"/>
        <v>15</v>
      </c>
      <c r="E1216" s="1">
        <f>_xlfn.XLOOKUP(C1216,[1]配置!$B$5:$B$1000,[1]配置!$N$5:$N$1000)</f>
        <v>3</v>
      </c>
      <c r="F1216" s="1" t="str">
        <f>_xlfn.XLOOKUP(D1216,消耗中转!$D$8:$D$33,消耗中转!$T$8:$T$33)</f>
        <v>[{"ItemId":70002,"Num":50}]</v>
      </c>
      <c r="G1216" s="1" t="str" cm="1">
        <f t="array" ref="G1216">IF(D1216=0,"{}",_xlfn.XLOOKUP(D1216,属性中转!$D$20:$D$44,_xlfn.XLOOKUP($E1216,属性中转!$AG$18:$AX$18,属性中转!$AG$20:$AX$44)))</f>
        <v>{"HpRate":0.338,"AtkRate":0.3393,"PhysDefRate":0.169,"MagicDefRate":0.247,"HealInc":0.2034}</v>
      </c>
      <c r="H1216" s="1" t="s">
        <v>28</v>
      </c>
      <c r="I1216" s="1">
        <f t="shared" si="169"/>
        <v>4</v>
      </c>
      <c r="J1216" s="1">
        <f t="shared" si="168"/>
        <v>4</v>
      </c>
    </row>
    <row r="1217" spans="1:10">
      <c r="A1217" s="1">
        <f t="shared" si="166"/>
        <v>5000716</v>
      </c>
      <c r="B1217" s="1">
        <f t="shared" si="167"/>
        <v>5000716</v>
      </c>
      <c r="C1217" s="1">
        <f t="shared" si="154"/>
        <v>50007</v>
      </c>
      <c r="D1217" s="1">
        <f t="shared" si="155"/>
        <v>16</v>
      </c>
      <c r="E1217" s="1">
        <f>_xlfn.XLOOKUP(C1217,[1]配置!$B$5:$B$1000,[1]配置!$N$5:$N$1000)</f>
        <v>3</v>
      </c>
      <c r="F1217" s="1" t="str">
        <f>_xlfn.XLOOKUP(D1217,消耗中转!$D$8:$D$33,消耗中转!$T$8:$T$33)</f>
        <v>[{"ItemId":70003,"Num":25}]</v>
      </c>
      <c r="G1217" s="1" t="str" cm="1">
        <f t="array" ref="G1217">IF(D1217=0,"{}",_xlfn.XLOOKUP(D1217,属性中转!$D$20:$D$44,_xlfn.XLOOKUP($E1217,属性中转!$AG$18:$AX$18,属性中转!$AG$20:$AX$44)))</f>
        <v>{"HpRate":0.3575,"AtkRate":0.3588,"PhysDefRate":0.1787,"MagicDefRate":0.2612,"HealInc":0.2249}</v>
      </c>
      <c r="H1217" s="1" t="s">
        <v>28</v>
      </c>
      <c r="I1217" s="1">
        <f t="shared" si="169"/>
        <v>4</v>
      </c>
      <c r="J1217" s="1">
        <f t="shared" si="168"/>
        <v>4</v>
      </c>
    </row>
    <row r="1218" spans="1:10">
      <c r="A1218" s="1">
        <f t="shared" si="166"/>
        <v>5000717</v>
      </c>
      <c r="B1218" s="1">
        <f t="shared" si="167"/>
        <v>5000717</v>
      </c>
      <c r="C1218" s="1">
        <f t="shared" si="154"/>
        <v>50007</v>
      </c>
      <c r="D1218" s="1">
        <f t="shared" si="155"/>
        <v>17</v>
      </c>
      <c r="E1218" s="1">
        <f>_xlfn.XLOOKUP(C1218,[1]配置!$B$5:$B$1000,[1]配置!$N$5:$N$1000)</f>
        <v>3</v>
      </c>
      <c r="F1218" s="1" t="str">
        <f>_xlfn.XLOOKUP(D1218,消耗中转!$D$8:$D$33,消耗中转!$T$8:$T$33)</f>
        <v>[{"ItemId":70003,"Num":25}]</v>
      </c>
      <c r="G1218" s="1" t="str" cm="1">
        <f t="array" ref="G1218">IF(D1218=0,"{}",_xlfn.XLOOKUP(D1218,属性中转!$D$20:$D$44,_xlfn.XLOOKUP($E1218,属性中转!$AG$18:$AX$18,属性中转!$AG$20:$AX$44)))</f>
        <v>{"HpRate":0.377,"AtkRate":0.3784,"PhysDefRate":0.1885,"MagicDefRate":0.2755,"HealInc":0.2463}</v>
      </c>
      <c r="H1218" s="1" t="s">
        <v>28</v>
      </c>
      <c r="I1218" s="1">
        <f t="shared" si="169"/>
        <v>4</v>
      </c>
      <c r="J1218" s="1">
        <f t="shared" si="168"/>
        <v>4</v>
      </c>
    </row>
    <row r="1219" spans="1:10">
      <c r="A1219" s="1">
        <f t="shared" si="166"/>
        <v>5000718</v>
      </c>
      <c r="B1219" s="1">
        <f t="shared" si="167"/>
        <v>5000718</v>
      </c>
      <c r="C1219" s="1">
        <f t="shared" si="154"/>
        <v>50007</v>
      </c>
      <c r="D1219" s="1">
        <f t="shared" si="155"/>
        <v>18</v>
      </c>
      <c r="E1219" s="1">
        <f>_xlfn.XLOOKUP(C1219,[1]配置!$B$5:$B$1000,[1]配置!$N$5:$N$1000)</f>
        <v>3</v>
      </c>
      <c r="F1219" s="1" t="str">
        <f>_xlfn.XLOOKUP(D1219,消耗中转!$D$8:$D$33,消耗中转!$T$8:$T$33)</f>
        <v>[{"ItemId":70003,"Num":25}]</v>
      </c>
      <c r="G1219" s="1" t="str" cm="1">
        <f t="array" ref="G1219">IF(D1219=0,"{}",_xlfn.XLOOKUP(D1219,属性中转!$D$20:$D$44,_xlfn.XLOOKUP($E1219,属性中转!$AG$18:$AX$18,属性中转!$AG$20:$AX$44)))</f>
        <v>{"HpRate":0.3965,"AtkRate":0.398,"PhysDefRate":0.1982,"MagicDefRate":0.2897,"HealInc":0.2677}</v>
      </c>
      <c r="H1219" s="1" t="s">
        <v>28</v>
      </c>
      <c r="I1219" s="1">
        <f t="shared" si="169"/>
        <v>4</v>
      </c>
      <c r="J1219" s="1">
        <f t="shared" si="168"/>
        <v>4</v>
      </c>
    </row>
    <row r="1220" spans="1:10">
      <c r="A1220" s="1">
        <f t="shared" si="166"/>
        <v>5000719</v>
      </c>
      <c r="B1220" s="1">
        <f t="shared" si="167"/>
        <v>5000719</v>
      </c>
      <c r="C1220" s="1">
        <f t="shared" si="154"/>
        <v>50007</v>
      </c>
      <c r="D1220" s="1">
        <f t="shared" si="155"/>
        <v>19</v>
      </c>
      <c r="E1220" s="1">
        <f>_xlfn.XLOOKUP(C1220,[1]配置!$B$5:$B$1000,[1]配置!$N$5:$N$1000)</f>
        <v>3</v>
      </c>
      <c r="F1220" s="1" t="str">
        <f>_xlfn.XLOOKUP(D1220,消耗中转!$D$8:$D$33,消耗中转!$T$8:$T$33)</f>
        <v>[{"ItemId":70003,"Num":25}]</v>
      </c>
      <c r="G1220" s="1" t="str" cm="1">
        <f t="array" ref="G1220">IF(D1220=0,"{}",_xlfn.XLOOKUP(D1220,属性中转!$D$20:$D$44,_xlfn.XLOOKUP($E1220,属性中转!$AG$18:$AX$18,属性中转!$AG$20:$AX$44)))</f>
        <v>{"HpRate":0.416,"AtkRate":0.4176,"PhysDefRate":0.208,"MagicDefRate":0.304,"HealInc":0.2891}</v>
      </c>
      <c r="H1220" s="1" t="s">
        <v>28</v>
      </c>
      <c r="I1220" s="1">
        <f t="shared" si="169"/>
        <v>4</v>
      </c>
      <c r="J1220" s="1">
        <f t="shared" si="168"/>
        <v>4</v>
      </c>
    </row>
    <row r="1221" spans="1:10">
      <c r="A1221" s="1">
        <f t="shared" si="166"/>
        <v>5000720</v>
      </c>
      <c r="B1221" s="1">
        <f t="shared" si="167"/>
        <v>5000720</v>
      </c>
      <c r="C1221" s="1">
        <f t="shared" si="154"/>
        <v>50007</v>
      </c>
      <c r="D1221" s="1">
        <f t="shared" si="155"/>
        <v>20</v>
      </c>
      <c r="E1221" s="1">
        <f>_xlfn.XLOOKUP(C1221,[1]配置!$B$5:$B$1000,[1]配置!$N$5:$N$1000)</f>
        <v>3</v>
      </c>
      <c r="F1221" s="1" t="str">
        <f>_xlfn.XLOOKUP(D1221,消耗中转!$D$8:$D$33,消耗中转!$T$8:$T$33)</f>
        <v>[{"ItemId":70003,"Num":25}]</v>
      </c>
      <c r="G1221" s="1" t="str" cm="1">
        <f t="array" ref="G1221">IF(D1221=0,"{}",_xlfn.XLOOKUP(D1221,属性中转!$D$20:$D$44,_xlfn.XLOOKUP($E1221,属性中转!$AG$18:$AX$18,属性中转!$AG$20:$AX$44)))</f>
        <v>{"HpRate":0.4355,"AtkRate":0.4371,"PhysDefRate":0.2177,"MagicDefRate":0.3182,"HealInc":0.3105}</v>
      </c>
      <c r="H1221" s="1" t="s">
        <v>28</v>
      </c>
      <c r="I1221" s="1">
        <f t="shared" si="169"/>
        <v>4</v>
      </c>
      <c r="J1221" s="1">
        <f t="shared" si="168"/>
        <v>4</v>
      </c>
    </row>
    <row r="1222" spans="1:10">
      <c r="A1222" s="1">
        <f t="shared" si="166"/>
        <v>5000721</v>
      </c>
      <c r="B1222" s="1">
        <f t="shared" si="167"/>
        <v>5000721</v>
      </c>
      <c r="C1222" s="1">
        <f t="shared" si="154"/>
        <v>50007</v>
      </c>
      <c r="D1222" s="1">
        <f t="shared" si="155"/>
        <v>21</v>
      </c>
      <c r="E1222" s="1">
        <f>_xlfn.XLOOKUP(C1222,[1]配置!$B$5:$B$1000,[1]配置!$N$5:$N$1000)</f>
        <v>3</v>
      </c>
      <c r="F1222" s="1" t="str">
        <f>_xlfn.XLOOKUP(D1222,消耗中转!$D$8:$D$33,消耗中转!$T$8:$T$33)</f>
        <v>[{"ItemId":70003,"Num":50}]</v>
      </c>
      <c r="G1222" s="1" t="str" cm="1">
        <f t="array" ref="G1222">IF(D1222=0,"{}",_xlfn.XLOOKUP(D1222,属性中转!$D$20:$D$44,_xlfn.XLOOKUP($E1222,属性中转!$AG$18:$AX$18,属性中转!$AG$20:$AX$44)))</f>
        <v>{"HpRate":0.455,"AtkRate":0.4567,"PhysDefRate":0.2275,"MagicDefRate":0.3325,"HealInc":0.332}</v>
      </c>
      <c r="H1222" s="1" t="s">
        <v>28</v>
      </c>
      <c r="I1222" s="1">
        <f t="shared" si="169"/>
        <v>4</v>
      </c>
      <c r="J1222" s="1">
        <f t="shared" si="168"/>
        <v>4</v>
      </c>
    </row>
    <row r="1223" spans="1:10">
      <c r="A1223" s="1">
        <f t="shared" si="166"/>
        <v>5000722</v>
      </c>
      <c r="B1223" s="1">
        <f t="shared" si="167"/>
        <v>5000722</v>
      </c>
      <c r="C1223" s="1">
        <f t="shared" si="154"/>
        <v>50007</v>
      </c>
      <c r="D1223" s="1">
        <f t="shared" si="155"/>
        <v>22</v>
      </c>
      <c r="E1223" s="1">
        <f>_xlfn.XLOOKUP(C1223,[1]配置!$B$5:$B$1000,[1]配置!$N$5:$N$1000)</f>
        <v>3</v>
      </c>
      <c r="F1223" s="1" t="str">
        <f>_xlfn.XLOOKUP(D1223,消耗中转!$D$8:$D$33,消耗中转!$T$8:$T$33)</f>
        <v>[{"ItemId":70003,"Num":75}]</v>
      </c>
      <c r="G1223" s="1" t="str" cm="1">
        <f t="array" ref="G1223">IF(D1223=0,"{}",_xlfn.XLOOKUP(D1223,属性中转!$D$20:$D$44,_xlfn.XLOOKUP($E1223,属性中转!$AG$18:$AX$18,属性中转!$AG$20:$AX$44)))</f>
        <v>{"HpRate":0.4745,"AtkRate":0.4763,"PhysDefRate":0.2372,"MagicDefRate":0.3467,"HealInc":0.3534}</v>
      </c>
      <c r="H1223" s="1" t="s">
        <v>28</v>
      </c>
      <c r="I1223" s="1">
        <f t="shared" si="169"/>
        <v>4</v>
      </c>
      <c r="J1223" s="1">
        <f t="shared" si="168"/>
        <v>4</v>
      </c>
    </row>
    <row r="1224" spans="1:10">
      <c r="A1224" s="1">
        <f t="shared" si="166"/>
        <v>5000723</v>
      </c>
      <c r="B1224" s="1">
        <f t="shared" si="167"/>
        <v>5000723</v>
      </c>
      <c r="C1224" s="1">
        <f t="shared" si="154"/>
        <v>50007</v>
      </c>
      <c r="D1224" s="1">
        <f t="shared" si="155"/>
        <v>23</v>
      </c>
      <c r="E1224" s="1">
        <f>_xlfn.XLOOKUP(C1224,[1]配置!$B$5:$B$1000,[1]配置!$N$5:$N$1000)</f>
        <v>3</v>
      </c>
      <c r="F1224" s="1" t="str">
        <f>_xlfn.XLOOKUP(D1224,消耗中转!$D$8:$D$33,消耗中转!$T$8:$T$33)</f>
        <v>[{"ItemId":70003,"Num":100}]</v>
      </c>
      <c r="G1224" s="1" t="str" cm="1">
        <f t="array" ref="G1224">IF(D1224=0,"{}",_xlfn.XLOOKUP(D1224,属性中转!$D$20:$D$44,_xlfn.XLOOKUP($E1224,属性中转!$AG$18:$AX$18,属性中转!$AG$20:$AX$44)))</f>
        <v>{"HpRate":0.494,"AtkRate":0.4959,"PhysDefRate":0.247,"MagicDefRate":0.361,"HealInc":0.3748}</v>
      </c>
      <c r="H1224" s="1" t="s">
        <v>28</v>
      </c>
      <c r="I1224" s="1">
        <f t="shared" si="169"/>
        <v>4</v>
      </c>
      <c r="J1224" s="1">
        <f t="shared" si="168"/>
        <v>4</v>
      </c>
    </row>
    <row r="1225" spans="1:10">
      <c r="A1225" s="1">
        <f t="shared" si="166"/>
        <v>5000724</v>
      </c>
      <c r="B1225" s="1">
        <f t="shared" si="167"/>
        <v>5000724</v>
      </c>
      <c r="C1225" s="1">
        <f t="shared" si="154"/>
        <v>50007</v>
      </c>
      <c r="D1225" s="1">
        <f t="shared" si="155"/>
        <v>24</v>
      </c>
      <c r="E1225" s="1">
        <f>_xlfn.XLOOKUP(C1225,[1]配置!$B$5:$B$1000,[1]配置!$N$5:$N$1000)</f>
        <v>3</v>
      </c>
      <c r="F1225" s="1" t="str">
        <f>_xlfn.XLOOKUP(D1225,消耗中转!$D$8:$D$33,消耗中转!$T$8:$T$33)</f>
        <v>[{"ItemId":70003,"Num":125}]</v>
      </c>
      <c r="G1225" s="1" t="str" cm="1">
        <f t="array" ref="G1225">IF(D1225=0,"{}",_xlfn.XLOOKUP(D1225,属性中转!$D$20:$D$44,_xlfn.XLOOKUP($E1225,属性中转!$AG$18:$AX$18,属性中转!$AG$20:$AX$44)))</f>
        <v>{"HpRate":0.5135,"AtkRate":0.5154,"PhysDefRate":0.2567,"MagicDefRate":0.3752,"HealInc":0.3962}</v>
      </c>
      <c r="H1225" s="1" t="s">
        <v>28</v>
      </c>
      <c r="I1225" s="1">
        <f t="shared" si="169"/>
        <v>4</v>
      </c>
      <c r="J1225" s="1">
        <f t="shared" si="168"/>
        <v>4</v>
      </c>
    </row>
    <row r="1226" spans="1:10">
      <c r="A1226" s="1">
        <f t="shared" si="166"/>
        <v>5000725</v>
      </c>
      <c r="B1226" s="1">
        <f t="shared" si="167"/>
        <v>5000725</v>
      </c>
      <c r="C1226" s="1">
        <f t="shared" si="154"/>
        <v>50007</v>
      </c>
      <c r="D1226" s="1">
        <f t="shared" si="155"/>
        <v>25</v>
      </c>
      <c r="E1226" s="1">
        <f>_xlfn.XLOOKUP(C1226,[1]配置!$B$5:$B$1000,[1]配置!$N$5:$N$1000)</f>
        <v>3</v>
      </c>
      <c r="F1226" s="1" t="str">
        <f>_xlfn.XLOOKUP(D1226,消耗中转!$D$8:$D$33,消耗中转!$T$8:$T$33)</f>
        <v>[{"ItemId":70003,"Num":150}]</v>
      </c>
      <c r="G1226" s="1" t="str" cm="1">
        <f t="array" ref="G1226">IF(D1226=0,"{}",_xlfn.XLOOKUP(D1226,属性中转!$D$20:$D$44,_xlfn.XLOOKUP($E1226,属性中转!$AG$18:$AX$18,属性中转!$AG$20:$AX$44)))</f>
        <v>{"HpRate":0.533,"AtkRate":0.535,"PhysDefRate":0.2665,"MagicDefRate":0.3895,"HealInc":0.4176}</v>
      </c>
      <c r="H1226" s="1" t="s">
        <v>28</v>
      </c>
      <c r="I1226" s="1">
        <f t="shared" si="169"/>
        <v>4</v>
      </c>
      <c r="J1226" s="1">
        <f t="shared" si="168"/>
        <v>4</v>
      </c>
    </row>
    <row r="1227" spans="1:10">
      <c r="A1227" s="1">
        <f t="shared" si="166"/>
        <v>5000800</v>
      </c>
      <c r="B1227" s="1">
        <f t="shared" si="167"/>
        <v>5000800</v>
      </c>
      <c r="C1227" s="1">
        <f>C1201+1</f>
        <v>50008</v>
      </c>
      <c r="D1227" s="1">
        <f>D1201</f>
        <v>0</v>
      </c>
      <c r="E1227" s="1">
        <f>_xlfn.XLOOKUP(C1227,[1]配置!$B$5:$B$1000,[1]配置!$N$5:$N$1000)</f>
        <v>1</v>
      </c>
      <c r="F1227" s="1" t="str">
        <f>_xlfn.XLOOKUP(D1227,消耗中转!$D$8:$D$33,消耗中转!$T$8:$T$33)</f>
        <v>[]</v>
      </c>
      <c r="G1227" s="1" t="str" cm="1">
        <f t="array" ref="G1227">IF(D1227=0,"{}",_xlfn.XLOOKUP(D1227,属性中转!$D$20:$D$44,_xlfn.XLOOKUP($E1227,属性中转!$AG$18:$AX$18,属性中转!$AG$20:$AX$44)))</f>
        <v>{}</v>
      </c>
      <c r="H1227" s="1" t="s">
        <v>28</v>
      </c>
      <c r="I1227" s="1">
        <f t="shared" si="169"/>
        <v>0</v>
      </c>
      <c r="J1227" s="1">
        <f t="shared" si="168"/>
        <v>0</v>
      </c>
    </row>
    <row r="1228" spans="1:10">
      <c r="A1228" s="1">
        <f t="shared" si="166"/>
        <v>5000801</v>
      </c>
      <c r="B1228" s="1">
        <f t="shared" si="167"/>
        <v>5000801</v>
      </c>
      <c r="C1228" s="1">
        <f t="shared" si="154"/>
        <v>50008</v>
      </c>
      <c r="D1228" s="1">
        <f t="shared" si="155"/>
        <v>1</v>
      </c>
      <c r="E1228" s="1">
        <f>_xlfn.XLOOKUP(C1228,[1]配置!$B$5:$B$1000,[1]配置!$N$5:$N$1000)</f>
        <v>1</v>
      </c>
      <c r="F1228" s="1" t="str">
        <f>_xlfn.XLOOKUP(D1228,消耗中转!$D$8:$D$33,消耗中转!$T$8:$T$33)</f>
        <v>[{"ItemId":70001,"Num":10}]</v>
      </c>
      <c r="G1228" s="1" t="str" cm="1">
        <f t="array" ref="G1228">IF(D1228=0,"{}",_xlfn.XLOOKUP(D1228,属性中转!$D$20:$D$44,_xlfn.XLOOKUP($E1228,属性中转!$AG$18:$AX$18,属性中转!$AG$20:$AX$44)))</f>
        <v>{"HpRate":0.0625,"AtkRate":0.072,"AtkSpeed":0.03,"Cri":0.0256,"DefBreak":0.0352}</v>
      </c>
      <c r="H1228" s="1" t="s">
        <v>28</v>
      </c>
      <c r="I1228" s="1">
        <f t="shared" si="169"/>
        <v>1</v>
      </c>
      <c r="J1228" s="1">
        <f t="shared" si="168"/>
        <v>1</v>
      </c>
    </row>
    <row r="1229" spans="1:10">
      <c r="A1229" s="1">
        <f t="shared" si="166"/>
        <v>5000802</v>
      </c>
      <c r="B1229" s="1">
        <f t="shared" si="167"/>
        <v>5000802</v>
      </c>
      <c r="C1229" s="1">
        <f t="shared" si="154"/>
        <v>50008</v>
      </c>
      <c r="D1229" s="1">
        <f t="shared" si="155"/>
        <v>2</v>
      </c>
      <c r="E1229" s="1">
        <f>_xlfn.XLOOKUP(C1229,[1]配置!$B$5:$B$1000,[1]配置!$N$5:$N$1000)</f>
        <v>1</v>
      </c>
      <c r="F1229" s="1" t="str">
        <f>_xlfn.XLOOKUP(D1229,消耗中转!$D$8:$D$33,消耗中转!$T$8:$T$33)</f>
        <v>[{"ItemId":70001,"Num":20}]</v>
      </c>
      <c r="G1229" s="1" t="str" cm="1">
        <f t="array" ref="G1229">IF(D1229=0,"{}",_xlfn.XLOOKUP(D1229,属性中转!$D$20:$D$44,_xlfn.XLOOKUP($E1229,属性中转!$AG$18:$AX$18,属性中转!$AG$20:$AX$44)))</f>
        <v>{"HpRate":0.0812,"AtkRate":0.0936,"AtkSpeed":0.042,"Cri":0.0359,"DefBreak":0.0493}</v>
      </c>
      <c r="H1229" s="1" t="s">
        <v>28</v>
      </c>
      <c r="I1229" s="1">
        <f t="shared" si="169"/>
        <v>1</v>
      </c>
      <c r="J1229" s="1">
        <f t="shared" si="168"/>
        <v>1</v>
      </c>
    </row>
    <row r="1230" spans="1:10">
      <c r="A1230" s="1">
        <f t="shared" si="166"/>
        <v>5000803</v>
      </c>
      <c r="B1230" s="1">
        <f t="shared" si="167"/>
        <v>5000803</v>
      </c>
      <c r="C1230" s="1">
        <f t="shared" si="154"/>
        <v>50008</v>
      </c>
      <c r="D1230" s="1">
        <f t="shared" si="155"/>
        <v>3</v>
      </c>
      <c r="E1230" s="1">
        <f>_xlfn.XLOOKUP(C1230,[1]配置!$B$5:$B$1000,[1]配置!$N$5:$N$1000)</f>
        <v>1</v>
      </c>
      <c r="F1230" s="1" t="str">
        <f>_xlfn.XLOOKUP(D1230,消耗中转!$D$8:$D$33,消耗中转!$T$8:$T$33)</f>
        <v>[{"ItemId":70001,"Num":30}]</v>
      </c>
      <c r="G1230" s="1" t="str" cm="1">
        <f t="array" ref="G1230">IF(D1230=0,"{}",_xlfn.XLOOKUP(D1230,属性中转!$D$20:$D$44,_xlfn.XLOOKUP($E1230,属性中转!$AG$18:$AX$18,属性中转!$AG$20:$AX$44)))</f>
        <v>{"HpRate":0.1,"AtkRate":0.1152,"AtkSpeed":0.054,"Cri":0.0462,"DefBreak":0.0635}</v>
      </c>
      <c r="H1230" s="1" t="s">
        <v>28</v>
      </c>
      <c r="I1230" s="1">
        <f t="shared" si="169"/>
        <v>1</v>
      </c>
      <c r="J1230" s="1">
        <f t="shared" si="168"/>
        <v>1</v>
      </c>
    </row>
    <row r="1231" spans="1:10">
      <c r="A1231" s="1">
        <f t="shared" si="166"/>
        <v>5000804</v>
      </c>
      <c r="B1231" s="1">
        <f t="shared" si="167"/>
        <v>5000804</v>
      </c>
      <c r="C1231" s="1">
        <f t="shared" si="154"/>
        <v>50008</v>
      </c>
      <c r="D1231" s="1">
        <f t="shared" si="155"/>
        <v>4</v>
      </c>
      <c r="E1231" s="1">
        <f>_xlfn.XLOOKUP(C1231,[1]配置!$B$5:$B$1000,[1]配置!$N$5:$N$1000)</f>
        <v>1</v>
      </c>
      <c r="F1231" s="1" t="str">
        <f>_xlfn.XLOOKUP(D1231,消耗中转!$D$8:$D$33,消耗中转!$T$8:$T$33)</f>
        <v>[{"ItemId":70001,"Num":40}]</v>
      </c>
      <c r="G1231" s="1" t="str" cm="1">
        <f t="array" ref="G1231">IF(D1231=0,"{}",_xlfn.XLOOKUP(D1231,属性中转!$D$20:$D$44,_xlfn.XLOOKUP($E1231,属性中转!$AG$18:$AX$18,属性中转!$AG$20:$AX$44)))</f>
        <v>{"HpRate":0.1187,"AtkRate":0.1368,"AtkSpeed":0.066,"Cri":0.0564,"DefBreak":0.0776}</v>
      </c>
      <c r="H1231" s="1" t="s">
        <v>28</v>
      </c>
      <c r="I1231" s="1">
        <f t="shared" si="169"/>
        <v>1</v>
      </c>
      <c r="J1231" s="1">
        <f t="shared" si="168"/>
        <v>1</v>
      </c>
    </row>
    <row r="1232" spans="1:10">
      <c r="A1232" s="1">
        <f t="shared" si="166"/>
        <v>5000805</v>
      </c>
      <c r="B1232" s="1">
        <f t="shared" si="167"/>
        <v>5000805</v>
      </c>
      <c r="C1232" s="1">
        <f t="shared" si="154"/>
        <v>50008</v>
      </c>
      <c r="D1232" s="1">
        <f t="shared" si="155"/>
        <v>5</v>
      </c>
      <c r="E1232" s="1">
        <f>_xlfn.XLOOKUP(C1232,[1]配置!$B$5:$B$1000,[1]配置!$N$5:$N$1000)</f>
        <v>1</v>
      </c>
      <c r="F1232" s="1" t="str">
        <f>_xlfn.XLOOKUP(D1232,消耗中转!$D$8:$D$33,消耗中转!$T$8:$T$33)</f>
        <v>[{"ItemId":70001,"Num":50}]</v>
      </c>
      <c r="G1232" s="1" t="str" cm="1">
        <f t="array" ref="G1232">IF(D1232=0,"{}",_xlfn.XLOOKUP(D1232,属性中转!$D$20:$D$44,_xlfn.XLOOKUP($E1232,属性中转!$AG$18:$AX$18,属性中转!$AG$20:$AX$44)))</f>
        <v>{"HpRate":0.1375,"AtkRate":0.1584,"AtkSpeed":0.078,"Cri":0.0667,"DefBreak":0.0917}</v>
      </c>
      <c r="H1232" s="1" t="s">
        <v>28</v>
      </c>
      <c r="I1232" s="1">
        <f t="shared" si="169"/>
        <v>2</v>
      </c>
      <c r="J1232" s="1">
        <f t="shared" si="168"/>
        <v>2</v>
      </c>
    </row>
    <row r="1233" spans="1:10">
      <c r="A1233" s="1">
        <f t="shared" si="166"/>
        <v>5000806</v>
      </c>
      <c r="B1233" s="1">
        <f t="shared" si="167"/>
        <v>5000806</v>
      </c>
      <c r="C1233" s="1">
        <f t="shared" si="154"/>
        <v>50008</v>
      </c>
      <c r="D1233" s="1">
        <f t="shared" si="155"/>
        <v>6</v>
      </c>
      <c r="E1233" s="1">
        <f>_xlfn.XLOOKUP(C1233,[1]配置!$B$5:$B$1000,[1]配置!$N$5:$N$1000)</f>
        <v>1</v>
      </c>
      <c r="F1233" s="1" t="str">
        <f>_xlfn.XLOOKUP(D1233,消耗中转!$D$8:$D$33,消耗中转!$T$8:$T$33)</f>
        <v>[{"ItemId":70002,"Num":5}]</v>
      </c>
      <c r="G1233" s="1" t="str" cm="1">
        <f t="array" ref="G1233">IF(D1233=0,"{}",_xlfn.XLOOKUP(D1233,属性中转!$D$20:$D$44,_xlfn.XLOOKUP($E1233,属性中转!$AG$18:$AX$18,属性中转!$AG$20:$AX$44)))</f>
        <v>{"HpRate":0.1562,"AtkRate":0.18,"AtkSpeed":0.09,"Cri":0.077,"DefBreak":0.1058}</v>
      </c>
      <c r="H1233" s="1" t="s">
        <v>28</v>
      </c>
      <c r="I1233" s="1">
        <f t="shared" si="169"/>
        <v>2</v>
      </c>
      <c r="J1233" s="1">
        <f t="shared" si="168"/>
        <v>2</v>
      </c>
    </row>
    <row r="1234" spans="1:10">
      <c r="A1234" s="1">
        <f t="shared" ref="A1234:A1297" si="170">B1234</f>
        <v>5000807</v>
      </c>
      <c r="B1234" s="1">
        <f t="shared" ref="B1234:B1297" si="171">C1234*100+D1234</f>
        <v>5000807</v>
      </c>
      <c r="C1234" s="1">
        <f t="shared" si="154"/>
        <v>50008</v>
      </c>
      <c r="D1234" s="1">
        <f t="shared" si="155"/>
        <v>7</v>
      </c>
      <c r="E1234" s="1">
        <f>_xlfn.XLOOKUP(C1234,[1]配置!$B$5:$B$1000,[1]配置!$N$5:$N$1000)</f>
        <v>1</v>
      </c>
      <c r="F1234" s="1" t="str">
        <f>_xlfn.XLOOKUP(D1234,消耗中转!$D$8:$D$33,消耗中转!$T$8:$T$33)</f>
        <v>[{"ItemId":70002,"Num":10}]</v>
      </c>
      <c r="G1234" s="1" t="str" cm="1">
        <f t="array" ref="G1234">IF(D1234=0,"{}",_xlfn.XLOOKUP(D1234,属性中转!$D$20:$D$44,_xlfn.XLOOKUP($E1234,属性中转!$AG$18:$AX$18,属性中转!$AG$20:$AX$44)))</f>
        <v>{"HpRate":0.175,"AtkRate":0.2016,"AtkSpeed":0.102,"Cri":0.0873,"DefBreak":0.1199}</v>
      </c>
      <c r="H1234" s="1" t="s">
        <v>28</v>
      </c>
      <c r="I1234" s="1">
        <f t="shared" si="169"/>
        <v>2</v>
      </c>
      <c r="J1234" s="1">
        <f t="shared" si="168"/>
        <v>2</v>
      </c>
    </row>
    <row r="1235" spans="1:10">
      <c r="A1235" s="1">
        <f t="shared" si="170"/>
        <v>5000808</v>
      </c>
      <c r="B1235" s="1">
        <f t="shared" si="171"/>
        <v>5000808</v>
      </c>
      <c r="C1235" s="1">
        <f t="shared" si="154"/>
        <v>50008</v>
      </c>
      <c r="D1235" s="1">
        <f t="shared" si="155"/>
        <v>8</v>
      </c>
      <c r="E1235" s="1">
        <f>_xlfn.XLOOKUP(C1235,[1]配置!$B$5:$B$1000,[1]配置!$N$5:$N$1000)</f>
        <v>1</v>
      </c>
      <c r="F1235" s="1" t="str">
        <f>_xlfn.XLOOKUP(D1235,消耗中转!$D$8:$D$33,消耗中转!$T$8:$T$33)</f>
        <v>[{"ItemId":70002,"Num":15}]</v>
      </c>
      <c r="G1235" s="1" t="str" cm="1">
        <f t="array" ref="G1235">IF(D1235=0,"{}",_xlfn.XLOOKUP(D1235,属性中转!$D$20:$D$44,_xlfn.XLOOKUP($E1235,属性中转!$AG$18:$AX$18,属性中转!$AG$20:$AX$44)))</f>
        <v>{"HpRate":0.1937,"AtkRate":0.2232,"AtkSpeed":0.114,"Cri":0.0975,"DefBreak":0.134}</v>
      </c>
      <c r="H1235" s="1" t="s">
        <v>28</v>
      </c>
      <c r="I1235" s="1">
        <f t="shared" si="169"/>
        <v>2</v>
      </c>
      <c r="J1235" s="1">
        <f t="shared" si="168"/>
        <v>2</v>
      </c>
    </row>
    <row r="1236" spans="1:10">
      <c r="A1236" s="1">
        <f t="shared" si="170"/>
        <v>5000809</v>
      </c>
      <c r="B1236" s="1">
        <f t="shared" si="171"/>
        <v>5000809</v>
      </c>
      <c r="C1236" s="1">
        <f t="shared" si="154"/>
        <v>50008</v>
      </c>
      <c r="D1236" s="1">
        <f t="shared" si="155"/>
        <v>9</v>
      </c>
      <c r="E1236" s="1">
        <f>_xlfn.XLOOKUP(C1236,[1]配置!$B$5:$B$1000,[1]配置!$N$5:$N$1000)</f>
        <v>1</v>
      </c>
      <c r="F1236" s="1" t="str">
        <f>_xlfn.XLOOKUP(D1236,消耗中转!$D$8:$D$33,消耗中转!$T$8:$T$33)</f>
        <v>[{"ItemId":70002,"Num":20}]</v>
      </c>
      <c r="G1236" s="1" t="str" cm="1">
        <f t="array" ref="G1236">IF(D1236=0,"{}",_xlfn.XLOOKUP(D1236,属性中转!$D$20:$D$44,_xlfn.XLOOKUP($E1236,属性中转!$AG$18:$AX$18,属性中转!$AG$20:$AX$44)))</f>
        <v>{"HpRate":0.2125,"AtkRate":0.2448,"AtkSpeed":0.114,"Cri":0.0975,"DefBreak":0.134}</v>
      </c>
      <c r="H1236" s="1" t="s">
        <v>28</v>
      </c>
      <c r="I1236" s="1">
        <f t="shared" si="169"/>
        <v>2</v>
      </c>
      <c r="J1236" s="1">
        <f t="shared" si="168"/>
        <v>2</v>
      </c>
    </row>
    <row r="1237" spans="1:10">
      <c r="A1237" s="1">
        <f t="shared" si="170"/>
        <v>5000810</v>
      </c>
      <c r="B1237" s="1">
        <f t="shared" si="171"/>
        <v>5000810</v>
      </c>
      <c r="C1237" s="1">
        <f t="shared" si="154"/>
        <v>50008</v>
      </c>
      <c r="D1237" s="1">
        <f t="shared" si="155"/>
        <v>10</v>
      </c>
      <c r="E1237" s="1">
        <f>_xlfn.XLOOKUP(C1237,[1]配置!$B$5:$B$1000,[1]配置!$N$5:$N$1000)</f>
        <v>1</v>
      </c>
      <c r="F1237" s="1" t="str">
        <f>_xlfn.XLOOKUP(D1237,消耗中转!$D$8:$D$33,消耗中转!$T$8:$T$33)</f>
        <v>[{"ItemId":70002,"Num":25}]</v>
      </c>
      <c r="G1237" s="1" t="str" cm="1">
        <f t="array" ref="G1237">IF(D1237=0,"{}",_xlfn.XLOOKUP(D1237,属性中转!$D$20:$D$44,_xlfn.XLOOKUP($E1237,属性中转!$AG$18:$AX$18,属性中转!$AG$20:$AX$44)))</f>
        <v>{"HpRate":0.2312,"AtkRate":0.2664,"AtkSpeed":0.114,"Cri":0.0975,"DefBreak":0.134}</v>
      </c>
      <c r="H1237" s="1" t="s">
        <v>28</v>
      </c>
      <c r="I1237" s="1">
        <f t="shared" si="169"/>
        <v>3</v>
      </c>
      <c r="J1237" s="1">
        <f t="shared" si="168"/>
        <v>3</v>
      </c>
    </row>
    <row r="1238" spans="1:10">
      <c r="A1238" s="1">
        <f t="shared" si="170"/>
        <v>5000811</v>
      </c>
      <c r="B1238" s="1">
        <f t="shared" si="171"/>
        <v>5000811</v>
      </c>
      <c r="C1238" s="1">
        <f t="shared" si="154"/>
        <v>50008</v>
      </c>
      <c r="D1238" s="1">
        <f t="shared" si="155"/>
        <v>11</v>
      </c>
      <c r="E1238" s="1">
        <f>_xlfn.XLOOKUP(C1238,[1]配置!$B$5:$B$1000,[1]配置!$N$5:$N$1000)</f>
        <v>1</v>
      </c>
      <c r="F1238" s="1" t="str">
        <f>_xlfn.XLOOKUP(D1238,消耗中转!$D$8:$D$33,消耗中转!$T$8:$T$33)</f>
        <v>[{"ItemId":70002,"Num":30}]</v>
      </c>
      <c r="G1238" s="1" t="str" cm="1">
        <f t="array" ref="G1238">IF(D1238=0,"{}",_xlfn.XLOOKUP(D1238,属性中转!$D$20:$D$44,_xlfn.XLOOKUP($E1238,属性中转!$AG$18:$AX$18,属性中转!$AG$20:$AX$44)))</f>
        <v>{"HpRate":0.25,"AtkRate":0.288,"AtkSpeed":0.114,"Cri":0.0975,"DefBreak":0.134}</v>
      </c>
      <c r="H1238" s="1" t="s">
        <v>28</v>
      </c>
      <c r="I1238" s="1">
        <f t="shared" si="169"/>
        <v>3</v>
      </c>
      <c r="J1238" s="1">
        <f t="shared" si="168"/>
        <v>3</v>
      </c>
    </row>
    <row r="1239" spans="1:10">
      <c r="A1239" s="1">
        <f t="shared" si="170"/>
        <v>5000812</v>
      </c>
      <c r="B1239" s="1">
        <f t="shared" si="171"/>
        <v>5000812</v>
      </c>
      <c r="C1239" s="1">
        <f t="shared" si="154"/>
        <v>50008</v>
      </c>
      <c r="D1239" s="1">
        <f t="shared" si="155"/>
        <v>12</v>
      </c>
      <c r="E1239" s="1">
        <f>_xlfn.XLOOKUP(C1239,[1]配置!$B$5:$B$1000,[1]配置!$N$5:$N$1000)</f>
        <v>1</v>
      </c>
      <c r="F1239" s="1" t="str">
        <f>_xlfn.XLOOKUP(D1239,消耗中转!$D$8:$D$33,消耗中转!$T$8:$T$33)</f>
        <v>[{"ItemId":70002,"Num":35}]</v>
      </c>
      <c r="G1239" s="1" t="str" cm="1">
        <f t="array" ref="G1239">IF(D1239=0,"{}",_xlfn.XLOOKUP(D1239,属性中转!$D$20:$D$44,_xlfn.XLOOKUP($E1239,属性中转!$AG$18:$AX$18,属性中转!$AG$20:$AX$44)))</f>
        <v>{"HpRate":0.2687,"AtkRate":0.3096,"AtkSpeed":0.114,"Cri":0.0975,"DefBreak":0.134}</v>
      </c>
      <c r="H1239" s="1" t="s">
        <v>28</v>
      </c>
      <c r="I1239" s="1">
        <f t="shared" si="169"/>
        <v>3</v>
      </c>
      <c r="J1239" s="1">
        <f t="shared" si="168"/>
        <v>3</v>
      </c>
    </row>
    <row r="1240" spans="1:10">
      <c r="A1240" s="1">
        <f t="shared" si="170"/>
        <v>5000813</v>
      </c>
      <c r="B1240" s="1">
        <f t="shared" si="171"/>
        <v>5000813</v>
      </c>
      <c r="C1240" s="1">
        <f t="shared" si="154"/>
        <v>50008</v>
      </c>
      <c r="D1240" s="1">
        <f t="shared" si="155"/>
        <v>13</v>
      </c>
      <c r="E1240" s="1">
        <f>_xlfn.XLOOKUP(C1240,[1]配置!$B$5:$B$1000,[1]配置!$N$5:$N$1000)</f>
        <v>1</v>
      </c>
      <c r="F1240" s="1" t="str">
        <f>_xlfn.XLOOKUP(D1240,消耗中转!$D$8:$D$33,消耗中转!$T$8:$T$33)</f>
        <v>[{"ItemId":70002,"Num":40}]</v>
      </c>
      <c r="G1240" s="1" t="str" cm="1">
        <f t="array" ref="G1240">IF(D1240=0,"{}",_xlfn.XLOOKUP(D1240,属性中转!$D$20:$D$44,_xlfn.XLOOKUP($E1240,属性中转!$AG$18:$AX$18,属性中转!$AG$20:$AX$44)))</f>
        <v>{"HpRate":0.2875,"AtkRate":0.3312,"AtkSpeed":0.114,"Cri":0.0975,"DefBreak":0.134}</v>
      </c>
      <c r="H1240" s="1" t="s">
        <v>28</v>
      </c>
      <c r="I1240" s="1">
        <f t="shared" si="169"/>
        <v>3</v>
      </c>
      <c r="J1240" s="1">
        <f t="shared" si="168"/>
        <v>3</v>
      </c>
    </row>
    <row r="1241" spans="1:10">
      <c r="A1241" s="1">
        <f t="shared" si="170"/>
        <v>5000814</v>
      </c>
      <c r="B1241" s="1">
        <f t="shared" si="171"/>
        <v>5000814</v>
      </c>
      <c r="C1241" s="1">
        <f t="shared" si="154"/>
        <v>50008</v>
      </c>
      <c r="D1241" s="1">
        <f t="shared" si="155"/>
        <v>14</v>
      </c>
      <c r="E1241" s="1">
        <f>_xlfn.XLOOKUP(C1241,[1]配置!$B$5:$B$1000,[1]配置!$N$5:$N$1000)</f>
        <v>1</v>
      </c>
      <c r="F1241" s="1" t="str">
        <f>_xlfn.XLOOKUP(D1241,消耗中转!$D$8:$D$33,消耗中转!$T$8:$T$33)</f>
        <v>[{"ItemId":70002,"Num":45}]</v>
      </c>
      <c r="G1241" s="1" t="str" cm="1">
        <f t="array" ref="G1241">IF(D1241=0,"{}",_xlfn.XLOOKUP(D1241,属性中转!$D$20:$D$44,_xlfn.XLOOKUP($E1241,属性中转!$AG$18:$AX$18,属性中转!$AG$20:$AX$44)))</f>
        <v>{"HpRate":0.3062,"AtkRate":0.3528,"AtkSpeed":0.114,"Cri":0.0975,"DefBreak":0.134}</v>
      </c>
      <c r="H1241" s="1" t="s">
        <v>28</v>
      </c>
      <c r="I1241" s="1">
        <f t="shared" si="169"/>
        <v>3</v>
      </c>
      <c r="J1241" s="1">
        <f t="shared" si="168"/>
        <v>3</v>
      </c>
    </row>
    <row r="1242" spans="1:10">
      <c r="A1242" s="1">
        <f t="shared" si="170"/>
        <v>5000815</v>
      </c>
      <c r="B1242" s="1">
        <f t="shared" si="171"/>
        <v>5000815</v>
      </c>
      <c r="C1242" s="1">
        <f t="shared" si="154"/>
        <v>50008</v>
      </c>
      <c r="D1242" s="1">
        <f t="shared" si="155"/>
        <v>15</v>
      </c>
      <c r="E1242" s="1">
        <f>_xlfn.XLOOKUP(C1242,[1]配置!$B$5:$B$1000,[1]配置!$N$5:$N$1000)</f>
        <v>1</v>
      </c>
      <c r="F1242" s="1" t="str">
        <f>_xlfn.XLOOKUP(D1242,消耗中转!$D$8:$D$33,消耗中转!$T$8:$T$33)</f>
        <v>[{"ItemId":70002,"Num":50}]</v>
      </c>
      <c r="G1242" s="1" t="str" cm="1">
        <f t="array" ref="G1242">IF(D1242=0,"{}",_xlfn.XLOOKUP(D1242,属性中转!$D$20:$D$44,_xlfn.XLOOKUP($E1242,属性中转!$AG$18:$AX$18,属性中转!$AG$20:$AX$44)))</f>
        <v>{"HpRate":0.325,"AtkRate":0.3744,"AtkSpeed":0.114,"Cri":0.0975,"DefBreak":0.134}</v>
      </c>
      <c r="H1242" s="1" t="s">
        <v>28</v>
      </c>
      <c r="I1242" s="1">
        <f t="shared" si="169"/>
        <v>4</v>
      </c>
      <c r="J1242" s="1">
        <f t="shared" si="168"/>
        <v>4</v>
      </c>
    </row>
    <row r="1243" spans="1:10">
      <c r="A1243" s="1">
        <f t="shared" si="170"/>
        <v>5000816</v>
      </c>
      <c r="B1243" s="1">
        <f t="shared" si="171"/>
        <v>5000816</v>
      </c>
      <c r="C1243" s="1">
        <f t="shared" si="154"/>
        <v>50008</v>
      </c>
      <c r="D1243" s="1">
        <f t="shared" si="155"/>
        <v>16</v>
      </c>
      <c r="E1243" s="1">
        <f>_xlfn.XLOOKUP(C1243,[1]配置!$B$5:$B$1000,[1]配置!$N$5:$N$1000)</f>
        <v>1</v>
      </c>
      <c r="F1243" s="1" t="str">
        <f>_xlfn.XLOOKUP(D1243,消耗中转!$D$8:$D$33,消耗中转!$T$8:$T$33)</f>
        <v>[{"ItemId":70003,"Num":25}]</v>
      </c>
      <c r="G1243" s="1" t="str" cm="1">
        <f t="array" ref="G1243">IF(D1243=0,"{}",_xlfn.XLOOKUP(D1243,属性中转!$D$20:$D$44,_xlfn.XLOOKUP($E1243,属性中转!$AG$18:$AX$18,属性中转!$AG$20:$AX$44)))</f>
        <v>{"HpRate":0.3437,"AtkRate":0.396,"AtkSpeed":0.126,"Cri":0.1078,"DefBreak":0.1481}</v>
      </c>
      <c r="H1243" s="1" t="s">
        <v>28</v>
      </c>
      <c r="I1243" s="1">
        <f t="shared" si="169"/>
        <v>4</v>
      </c>
      <c r="J1243" s="1">
        <f t="shared" si="168"/>
        <v>4</v>
      </c>
    </row>
    <row r="1244" spans="1:10">
      <c r="A1244" s="1">
        <f t="shared" si="170"/>
        <v>5000817</v>
      </c>
      <c r="B1244" s="1">
        <f t="shared" si="171"/>
        <v>5000817</v>
      </c>
      <c r="C1244" s="1">
        <f t="shared" si="154"/>
        <v>50008</v>
      </c>
      <c r="D1244" s="1">
        <f t="shared" si="155"/>
        <v>17</v>
      </c>
      <c r="E1244" s="1">
        <f>_xlfn.XLOOKUP(C1244,[1]配置!$B$5:$B$1000,[1]配置!$N$5:$N$1000)</f>
        <v>1</v>
      </c>
      <c r="F1244" s="1" t="str">
        <f>_xlfn.XLOOKUP(D1244,消耗中转!$D$8:$D$33,消耗中转!$T$8:$T$33)</f>
        <v>[{"ItemId":70003,"Num":25}]</v>
      </c>
      <c r="G1244" s="1" t="str" cm="1">
        <f t="array" ref="G1244">IF(D1244=0,"{}",_xlfn.XLOOKUP(D1244,属性中转!$D$20:$D$44,_xlfn.XLOOKUP($E1244,属性中转!$AG$18:$AX$18,属性中转!$AG$20:$AX$44)))</f>
        <v>{"HpRate":0.3625,"AtkRate":0.4176,"AtkSpeed":0.138,"Cri":0.1181,"DefBreak":0.1622}</v>
      </c>
      <c r="H1244" s="1" t="s">
        <v>28</v>
      </c>
      <c r="I1244" s="1">
        <f t="shared" si="169"/>
        <v>4</v>
      </c>
      <c r="J1244" s="1">
        <f t="shared" si="168"/>
        <v>4</v>
      </c>
    </row>
    <row r="1245" spans="1:10">
      <c r="A1245" s="1">
        <f t="shared" si="170"/>
        <v>5000818</v>
      </c>
      <c r="B1245" s="1">
        <f t="shared" si="171"/>
        <v>5000818</v>
      </c>
      <c r="C1245" s="1">
        <f t="shared" si="154"/>
        <v>50008</v>
      </c>
      <c r="D1245" s="1">
        <f t="shared" si="155"/>
        <v>18</v>
      </c>
      <c r="E1245" s="1">
        <f>_xlfn.XLOOKUP(C1245,[1]配置!$B$5:$B$1000,[1]配置!$N$5:$N$1000)</f>
        <v>1</v>
      </c>
      <c r="F1245" s="1" t="str">
        <f>_xlfn.XLOOKUP(D1245,消耗中转!$D$8:$D$33,消耗中转!$T$8:$T$33)</f>
        <v>[{"ItemId":70003,"Num":25}]</v>
      </c>
      <c r="G1245" s="1" t="str" cm="1">
        <f t="array" ref="G1245">IF(D1245=0,"{}",_xlfn.XLOOKUP(D1245,属性中转!$D$20:$D$44,_xlfn.XLOOKUP($E1245,属性中转!$AG$18:$AX$18,属性中转!$AG$20:$AX$44)))</f>
        <v>{"HpRate":0.3812,"AtkRate":0.4392,"AtkSpeed":0.15,"Cri":0.1284,"DefBreak":0.1764}</v>
      </c>
      <c r="H1245" s="1" t="s">
        <v>28</v>
      </c>
      <c r="I1245" s="1">
        <f t="shared" si="169"/>
        <v>4</v>
      </c>
      <c r="J1245" s="1">
        <f t="shared" si="168"/>
        <v>4</v>
      </c>
    </row>
    <row r="1246" spans="1:10">
      <c r="A1246" s="1">
        <f t="shared" si="170"/>
        <v>5000819</v>
      </c>
      <c r="B1246" s="1">
        <f t="shared" si="171"/>
        <v>5000819</v>
      </c>
      <c r="C1246" s="1">
        <f t="shared" si="154"/>
        <v>50008</v>
      </c>
      <c r="D1246" s="1">
        <f t="shared" si="155"/>
        <v>19</v>
      </c>
      <c r="E1246" s="1">
        <f>_xlfn.XLOOKUP(C1246,[1]配置!$B$5:$B$1000,[1]配置!$N$5:$N$1000)</f>
        <v>1</v>
      </c>
      <c r="F1246" s="1" t="str">
        <f>_xlfn.XLOOKUP(D1246,消耗中转!$D$8:$D$33,消耗中转!$T$8:$T$33)</f>
        <v>[{"ItemId":70003,"Num":25}]</v>
      </c>
      <c r="G1246" s="1" t="str" cm="1">
        <f t="array" ref="G1246">IF(D1246=0,"{}",_xlfn.XLOOKUP(D1246,属性中转!$D$20:$D$44,_xlfn.XLOOKUP($E1246,属性中转!$AG$18:$AX$18,属性中转!$AG$20:$AX$44)))</f>
        <v>{"HpRate":0.4,"AtkRate":0.4608,"AtkSpeed":0.162,"Cri":0.1386,"DefBreak":0.1905}</v>
      </c>
      <c r="H1246" s="1" t="s">
        <v>28</v>
      </c>
      <c r="I1246" s="1">
        <f t="shared" si="169"/>
        <v>4</v>
      </c>
      <c r="J1246" s="1">
        <f t="shared" si="168"/>
        <v>4</v>
      </c>
    </row>
    <row r="1247" spans="1:10">
      <c r="A1247" s="1">
        <f t="shared" si="170"/>
        <v>5000820</v>
      </c>
      <c r="B1247" s="1">
        <f t="shared" si="171"/>
        <v>5000820</v>
      </c>
      <c r="C1247" s="1">
        <f t="shared" si="154"/>
        <v>50008</v>
      </c>
      <c r="D1247" s="1">
        <f t="shared" si="155"/>
        <v>20</v>
      </c>
      <c r="E1247" s="1">
        <f>_xlfn.XLOOKUP(C1247,[1]配置!$B$5:$B$1000,[1]配置!$N$5:$N$1000)</f>
        <v>1</v>
      </c>
      <c r="F1247" s="1" t="str">
        <f>_xlfn.XLOOKUP(D1247,消耗中转!$D$8:$D$33,消耗中转!$T$8:$T$33)</f>
        <v>[{"ItemId":70003,"Num":25}]</v>
      </c>
      <c r="G1247" s="1" t="str" cm="1">
        <f t="array" ref="G1247">IF(D1247=0,"{}",_xlfn.XLOOKUP(D1247,属性中转!$D$20:$D$44,_xlfn.XLOOKUP($E1247,属性中转!$AG$18:$AX$18,属性中转!$AG$20:$AX$44)))</f>
        <v>{"HpRate":0.4187,"AtkRate":0.4824,"AtkSpeed":0.174,"Cri":0.1489,"DefBreak":0.2046}</v>
      </c>
      <c r="H1247" s="1" t="s">
        <v>28</v>
      </c>
      <c r="I1247" s="1">
        <f t="shared" si="169"/>
        <v>4</v>
      </c>
      <c r="J1247" s="1">
        <f t="shared" ref="J1247:J1310" si="172">J1221</f>
        <v>4</v>
      </c>
    </row>
    <row r="1248" spans="1:10">
      <c r="A1248" s="1">
        <f t="shared" si="170"/>
        <v>5000821</v>
      </c>
      <c r="B1248" s="1">
        <f t="shared" si="171"/>
        <v>5000821</v>
      </c>
      <c r="C1248" s="1">
        <f t="shared" si="154"/>
        <v>50008</v>
      </c>
      <c r="D1248" s="1">
        <f t="shared" si="155"/>
        <v>21</v>
      </c>
      <c r="E1248" s="1">
        <f>_xlfn.XLOOKUP(C1248,[1]配置!$B$5:$B$1000,[1]配置!$N$5:$N$1000)</f>
        <v>1</v>
      </c>
      <c r="F1248" s="1" t="str">
        <f>_xlfn.XLOOKUP(D1248,消耗中转!$D$8:$D$33,消耗中转!$T$8:$T$33)</f>
        <v>[{"ItemId":70003,"Num":50}]</v>
      </c>
      <c r="G1248" s="1" t="str" cm="1">
        <f t="array" ref="G1248">IF(D1248=0,"{}",_xlfn.XLOOKUP(D1248,属性中转!$D$20:$D$44,_xlfn.XLOOKUP($E1248,属性中转!$AG$18:$AX$18,属性中转!$AG$20:$AX$44)))</f>
        <v>{"HpRate":0.4375,"AtkRate":0.504,"AtkSpeed":0.186,"Cri":0.1592,"DefBreak":0.2187}</v>
      </c>
      <c r="H1248" s="1" t="s">
        <v>28</v>
      </c>
      <c r="I1248" s="1">
        <f t="shared" ref="I1248:I1311" si="173">I1222</f>
        <v>4</v>
      </c>
      <c r="J1248" s="1">
        <f t="shared" si="172"/>
        <v>4</v>
      </c>
    </row>
    <row r="1249" spans="1:10">
      <c r="A1249" s="1">
        <f t="shared" si="170"/>
        <v>5000822</v>
      </c>
      <c r="B1249" s="1">
        <f t="shared" si="171"/>
        <v>5000822</v>
      </c>
      <c r="C1249" s="1">
        <f t="shared" si="154"/>
        <v>50008</v>
      </c>
      <c r="D1249" s="1">
        <f t="shared" si="155"/>
        <v>22</v>
      </c>
      <c r="E1249" s="1">
        <f>_xlfn.XLOOKUP(C1249,[1]配置!$B$5:$B$1000,[1]配置!$N$5:$N$1000)</f>
        <v>1</v>
      </c>
      <c r="F1249" s="1" t="str">
        <f>_xlfn.XLOOKUP(D1249,消耗中转!$D$8:$D$33,消耗中转!$T$8:$T$33)</f>
        <v>[{"ItemId":70003,"Num":75}]</v>
      </c>
      <c r="G1249" s="1" t="str" cm="1">
        <f t="array" ref="G1249">IF(D1249=0,"{}",_xlfn.XLOOKUP(D1249,属性中转!$D$20:$D$44,_xlfn.XLOOKUP($E1249,属性中转!$AG$18:$AX$18,属性中转!$AG$20:$AX$44)))</f>
        <v>{"HpRate":0.4562,"AtkRate":0.5256,"AtkSpeed":0.198,"Cri":0.1694,"DefBreak":0.2328}</v>
      </c>
      <c r="H1249" s="1" t="s">
        <v>28</v>
      </c>
      <c r="I1249" s="1">
        <f t="shared" si="173"/>
        <v>4</v>
      </c>
      <c r="J1249" s="1">
        <f t="shared" si="172"/>
        <v>4</v>
      </c>
    </row>
    <row r="1250" spans="1:10">
      <c r="A1250" s="1">
        <f t="shared" si="170"/>
        <v>5000823</v>
      </c>
      <c r="B1250" s="1">
        <f t="shared" si="171"/>
        <v>5000823</v>
      </c>
      <c r="C1250" s="1">
        <f t="shared" si="154"/>
        <v>50008</v>
      </c>
      <c r="D1250" s="1">
        <f t="shared" si="155"/>
        <v>23</v>
      </c>
      <c r="E1250" s="1">
        <f>_xlfn.XLOOKUP(C1250,[1]配置!$B$5:$B$1000,[1]配置!$N$5:$N$1000)</f>
        <v>1</v>
      </c>
      <c r="F1250" s="1" t="str">
        <f>_xlfn.XLOOKUP(D1250,消耗中转!$D$8:$D$33,消耗中转!$T$8:$T$33)</f>
        <v>[{"ItemId":70003,"Num":100}]</v>
      </c>
      <c r="G1250" s="1" t="str" cm="1">
        <f t="array" ref="G1250">IF(D1250=0,"{}",_xlfn.XLOOKUP(D1250,属性中转!$D$20:$D$44,_xlfn.XLOOKUP($E1250,属性中转!$AG$18:$AX$18,属性中转!$AG$20:$AX$44)))</f>
        <v>{"HpRate":0.475,"AtkRate":0.5472,"AtkSpeed":0.21,"Cri":0.1797,"DefBreak":0.2469}</v>
      </c>
      <c r="H1250" s="1" t="s">
        <v>28</v>
      </c>
      <c r="I1250" s="1">
        <f t="shared" si="173"/>
        <v>4</v>
      </c>
      <c r="J1250" s="1">
        <f t="shared" si="172"/>
        <v>4</v>
      </c>
    </row>
    <row r="1251" spans="1:10">
      <c r="A1251" s="1">
        <f t="shared" si="170"/>
        <v>5000824</v>
      </c>
      <c r="B1251" s="1">
        <f t="shared" si="171"/>
        <v>5000824</v>
      </c>
      <c r="C1251" s="1">
        <f t="shared" si="154"/>
        <v>50008</v>
      </c>
      <c r="D1251" s="1">
        <f t="shared" si="155"/>
        <v>24</v>
      </c>
      <c r="E1251" s="1">
        <f>_xlfn.XLOOKUP(C1251,[1]配置!$B$5:$B$1000,[1]配置!$N$5:$N$1000)</f>
        <v>1</v>
      </c>
      <c r="F1251" s="1" t="str">
        <f>_xlfn.XLOOKUP(D1251,消耗中转!$D$8:$D$33,消耗中转!$T$8:$T$33)</f>
        <v>[{"ItemId":70003,"Num":125}]</v>
      </c>
      <c r="G1251" s="1" t="str" cm="1">
        <f t="array" ref="G1251">IF(D1251=0,"{}",_xlfn.XLOOKUP(D1251,属性中转!$D$20:$D$44,_xlfn.XLOOKUP($E1251,属性中转!$AG$18:$AX$18,属性中转!$AG$20:$AX$44)))</f>
        <v>{"HpRate":0.4937,"AtkRate":0.5688,"AtkSpeed":0.222,"Cri":0.19,"DefBreak":0.261}</v>
      </c>
      <c r="H1251" s="1" t="s">
        <v>28</v>
      </c>
      <c r="I1251" s="1">
        <f t="shared" si="173"/>
        <v>4</v>
      </c>
      <c r="J1251" s="1">
        <f t="shared" si="172"/>
        <v>4</v>
      </c>
    </row>
    <row r="1252" spans="1:10">
      <c r="A1252" s="1">
        <f t="shared" si="170"/>
        <v>5000825</v>
      </c>
      <c r="B1252" s="1">
        <f t="shared" si="171"/>
        <v>5000825</v>
      </c>
      <c r="C1252" s="1">
        <f t="shared" si="154"/>
        <v>50008</v>
      </c>
      <c r="D1252" s="1">
        <f t="shared" si="155"/>
        <v>25</v>
      </c>
      <c r="E1252" s="1">
        <f>_xlfn.XLOOKUP(C1252,[1]配置!$B$5:$B$1000,[1]配置!$N$5:$N$1000)</f>
        <v>1</v>
      </c>
      <c r="F1252" s="1" t="str">
        <f>_xlfn.XLOOKUP(D1252,消耗中转!$D$8:$D$33,消耗中转!$T$8:$T$33)</f>
        <v>[{"ItemId":70003,"Num":150}]</v>
      </c>
      <c r="G1252" s="1" t="str" cm="1">
        <f t="array" ref="G1252">IF(D1252=0,"{}",_xlfn.XLOOKUP(D1252,属性中转!$D$20:$D$44,_xlfn.XLOOKUP($E1252,属性中转!$AG$18:$AX$18,属性中转!$AG$20:$AX$44)))</f>
        <v>{"HpRate":0.5125,"AtkRate":0.5904,"AtkSpeed":0.234,"Cri":0.2003,"DefBreak":0.2751}</v>
      </c>
      <c r="H1252" s="1" t="s">
        <v>28</v>
      </c>
      <c r="I1252" s="1">
        <f t="shared" si="173"/>
        <v>4</v>
      </c>
      <c r="J1252" s="1">
        <f t="shared" si="172"/>
        <v>4</v>
      </c>
    </row>
    <row r="1253" spans="1:10">
      <c r="A1253" s="1">
        <f t="shared" si="170"/>
        <v>5000900</v>
      </c>
      <c r="B1253" s="1">
        <f t="shared" si="171"/>
        <v>5000900</v>
      </c>
      <c r="C1253" s="1">
        <f>C1227+1</f>
        <v>50009</v>
      </c>
      <c r="D1253" s="1">
        <f>D1227</f>
        <v>0</v>
      </c>
      <c r="E1253" s="1">
        <f>_xlfn.XLOOKUP(C1253,[1]配置!$B$5:$B$1000,[1]配置!$N$5:$N$1000)</f>
        <v>2</v>
      </c>
      <c r="F1253" s="1" t="str">
        <f>_xlfn.XLOOKUP(D1253,消耗中转!$D$8:$D$33,消耗中转!$T$8:$T$33)</f>
        <v>[]</v>
      </c>
      <c r="G1253" s="1" t="str" cm="1">
        <f t="array" ref="G1253">IF(D1253=0,"{}",_xlfn.XLOOKUP(D1253,属性中转!$D$20:$D$44,_xlfn.XLOOKUP($E1253,属性中转!$AG$18:$AX$18,属性中转!$AG$20:$AX$44)))</f>
        <v>{}</v>
      </c>
      <c r="H1253" s="1" t="s">
        <v>28</v>
      </c>
      <c r="I1253" s="1">
        <f t="shared" si="173"/>
        <v>0</v>
      </c>
      <c r="J1253" s="1">
        <f t="shared" si="172"/>
        <v>0</v>
      </c>
    </row>
    <row r="1254" spans="1:10">
      <c r="A1254" s="1">
        <f t="shared" si="170"/>
        <v>5000901</v>
      </c>
      <c r="B1254" s="1">
        <f t="shared" si="171"/>
        <v>5000901</v>
      </c>
      <c r="C1254" s="1">
        <f t="shared" si="154"/>
        <v>50009</v>
      </c>
      <c r="D1254" s="1">
        <f t="shared" si="155"/>
        <v>1</v>
      </c>
      <c r="E1254" s="1">
        <f>_xlfn.XLOOKUP(C1254,[1]配置!$B$5:$B$1000,[1]配置!$N$5:$N$1000)</f>
        <v>2</v>
      </c>
      <c r="F1254" s="1" t="str">
        <f>_xlfn.XLOOKUP(D1254,消耗中转!$D$8:$D$33,消耗中转!$T$8:$T$33)</f>
        <v>[{"ItemId":70001,"Num":10}]</v>
      </c>
      <c r="G1254" s="1" t="str" cm="1">
        <f t="array" ref="G1254">IF(D1254=0,"{}",_xlfn.XLOOKUP(D1254,属性中转!$D$20:$D$44,_xlfn.XLOOKUP($E1254,属性中转!$AG$18:$AX$18,属性中转!$AG$20:$AX$44)))</f>
        <v>{"HpRate":0.11,"AtkRate":0.0585,"PhysDefRate":0.045,"MagicDefRate":0.04,"OnHealInc":0.051}</v>
      </c>
      <c r="H1254" s="1" t="s">
        <v>28</v>
      </c>
      <c r="I1254" s="1">
        <f t="shared" si="173"/>
        <v>1</v>
      </c>
      <c r="J1254" s="1">
        <f t="shared" si="172"/>
        <v>1</v>
      </c>
    </row>
    <row r="1255" spans="1:10">
      <c r="A1255" s="1">
        <f t="shared" si="170"/>
        <v>5000902</v>
      </c>
      <c r="B1255" s="1">
        <f t="shared" si="171"/>
        <v>5000902</v>
      </c>
      <c r="C1255" s="1">
        <f t="shared" si="154"/>
        <v>50009</v>
      </c>
      <c r="D1255" s="1">
        <f t="shared" si="155"/>
        <v>2</v>
      </c>
      <c r="E1255" s="1">
        <f>_xlfn.XLOOKUP(C1255,[1]配置!$B$5:$B$1000,[1]配置!$N$5:$N$1000)</f>
        <v>2</v>
      </c>
      <c r="F1255" s="1" t="str">
        <f>_xlfn.XLOOKUP(D1255,消耗中转!$D$8:$D$33,消耗中转!$T$8:$T$33)</f>
        <v>[{"ItemId":70001,"Num":20}]</v>
      </c>
      <c r="G1255" s="1" t="str" cm="1">
        <f t="array" ref="G1255">IF(D1255=0,"{}",_xlfn.XLOOKUP(D1255,属性中转!$D$20:$D$44,_xlfn.XLOOKUP($E1255,属性中转!$AG$18:$AX$18,属性中转!$AG$20:$AX$44)))</f>
        <v>{"HpRate":0.143,"AtkRate":0.076,"PhysDefRate":0.0585,"MagicDefRate":0.052,"OnHealInc":0.0714}</v>
      </c>
      <c r="H1255" s="1" t="s">
        <v>28</v>
      </c>
      <c r="I1255" s="1">
        <f t="shared" si="173"/>
        <v>1</v>
      </c>
      <c r="J1255" s="1">
        <f t="shared" si="172"/>
        <v>1</v>
      </c>
    </row>
    <row r="1256" spans="1:10">
      <c r="A1256" s="1">
        <f t="shared" si="170"/>
        <v>5000903</v>
      </c>
      <c r="B1256" s="1">
        <f t="shared" si="171"/>
        <v>5000903</v>
      </c>
      <c r="C1256" s="1">
        <f t="shared" si="154"/>
        <v>50009</v>
      </c>
      <c r="D1256" s="1">
        <f t="shared" si="155"/>
        <v>3</v>
      </c>
      <c r="E1256" s="1">
        <f>_xlfn.XLOOKUP(C1256,[1]配置!$B$5:$B$1000,[1]配置!$N$5:$N$1000)</f>
        <v>2</v>
      </c>
      <c r="F1256" s="1" t="str">
        <f>_xlfn.XLOOKUP(D1256,消耗中转!$D$8:$D$33,消耗中转!$T$8:$T$33)</f>
        <v>[{"ItemId":70001,"Num":30}]</v>
      </c>
      <c r="G1256" s="1" t="str" cm="1">
        <f t="array" ref="G1256">IF(D1256=0,"{}",_xlfn.XLOOKUP(D1256,属性中转!$D$20:$D$44,_xlfn.XLOOKUP($E1256,属性中转!$AG$18:$AX$18,属性中转!$AG$20:$AX$44)))</f>
        <v>{"HpRate":0.176,"AtkRate":0.0936,"PhysDefRate":0.072,"MagicDefRate":0.064,"OnHealInc":0.0918}</v>
      </c>
      <c r="H1256" s="1" t="s">
        <v>28</v>
      </c>
      <c r="I1256" s="1">
        <f t="shared" si="173"/>
        <v>1</v>
      </c>
      <c r="J1256" s="1">
        <f t="shared" si="172"/>
        <v>1</v>
      </c>
    </row>
    <row r="1257" spans="1:10">
      <c r="A1257" s="1">
        <f t="shared" si="170"/>
        <v>5000904</v>
      </c>
      <c r="B1257" s="1">
        <f t="shared" si="171"/>
        <v>5000904</v>
      </c>
      <c r="C1257" s="1">
        <f t="shared" si="154"/>
        <v>50009</v>
      </c>
      <c r="D1257" s="1">
        <f t="shared" si="155"/>
        <v>4</v>
      </c>
      <c r="E1257" s="1">
        <f>_xlfn.XLOOKUP(C1257,[1]配置!$B$5:$B$1000,[1]配置!$N$5:$N$1000)</f>
        <v>2</v>
      </c>
      <c r="F1257" s="1" t="str">
        <f>_xlfn.XLOOKUP(D1257,消耗中转!$D$8:$D$33,消耗中转!$T$8:$T$33)</f>
        <v>[{"ItemId":70001,"Num":40}]</v>
      </c>
      <c r="G1257" s="1" t="str" cm="1">
        <f t="array" ref="G1257">IF(D1257=0,"{}",_xlfn.XLOOKUP(D1257,属性中转!$D$20:$D$44,_xlfn.XLOOKUP($E1257,属性中转!$AG$18:$AX$18,属性中转!$AG$20:$AX$44)))</f>
        <v>{"HpRate":0.209,"AtkRate":0.1111,"PhysDefRate":0.0855,"MagicDefRate":0.076,"OnHealInc":0.1122}</v>
      </c>
      <c r="H1257" s="1" t="s">
        <v>28</v>
      </c>
      <c r="I1257" s="1">
        <f t="shared" si="173"/>
        <v>1</v>
      </c>
      <c r="J1257" s="1">
        <f t="shared" si="172"/>
        <v>1</v>
      </c>
    </row>
    <row r="1258" spans="1:10">
      <c r="A1258" s="1">
        <f t="shared" si="170"/>
        <v>5000905</v>
      </c>
      <c r="B1258" s="1">
        <f t="shared" si="171"/>
        <v>5000905</v>
      </c>
      <c r="C1258" s="1">
        <f t="shared" si="154"/>
        <v>50009</v>
      </c>
      <c r="D1258" s="1">
        <f t="shared" si="155"/>
        <v>5</v>
      </c>
      <c r="E1258" s="1">
        <f>_xlfn.XLOOKUP(C1258,[1]配置!$B$5:$B$1000,[1]配置!$N$5:$N$1000)</f>
        <v>2</v>
      </c>
      <c r="F1258" s="1" t="str">
        <f>_xlfn.XLOOKUP(D1258,消耗中转!$D$8:$D$33,消耗中转!$T$8:$T$33)</f>
        <v>[{"ItemId":70001,"Num":50}]</v>
      </c>
      <c r="G1258" s="1" t="str" cm="1">
        <f t="array" ref="G1258">IF(D1258=0,"{}",_xlfn.XLOOKUP(D1258,属性中转!$D$20:$D$44,_xlfn.XLOOKUP($E1258,属性中转!$AG$18:$AX$18,属性中转!$AG$20:$AX$44)))</f>
        <v>{"HpRate":0.242,"AtkRate":0.1287,"PhysDefRate":0.099,"MagicDefRate":0.088,"OnHealInc":0.1326}</v>
      </c>
      <c r="H1258" s="1" t="s">
        <v>28</v>
      </c>
      <c r="I1258" s="1">
        <f t="shared" si="173"/>
        <v>2</v>
      </c>
      <c r="J1258" s="1">
        <f t="shared" si="172"/>
        <v>2</v>
      </c>
    </row>
    <row r="1259" spans="1:10">
      <c r="A1259" s="1">
        <f t="shared" si="170"/>
        <v>5000906</v>
      </c>
      <c r="B1259" s="1">
        <f t="shared" si="171"/>
        <v>5000906</v>
      </c>
      <c r="C1259" s="1">
        <f t="shared" si="154"/>
        <v>50009</v>
      </c>
      <c r="D1259" s="1">
        <f t="shared" si="155"/>
        <v>6</v>
      </c>
      <c r="E1259" s="1">
        <f>_xlfn.XLOOKUP(C1259,[1]配置!$B$5:$B$1000,[1]配置!$N$5:$N$1000)</f>
        <v>2</v>
      </c>
      <c r="F1259" s="1" t="str">
        <f>_xlfn.XLOOKUP(D1259,消耗中转!$D$8:$D$33,消耗中转!$T$8:$T$33)</f>
        <v>[{"ItemId":70002,"Num":5}]</v>
      </c>
      <c r="G1259" s="1" t="str" cm="1">
        <f t="array" ref="G1259">IF(D1259=0,"{}",_xlfn.XLOOKUP(D1259,属性中转!$D$20:$D$44,_xlfn.XLOOKUP($E1259,属性中转!$AG$18:$AX$18,属性中转!$AG$20:$AX$44)))</f>
        <v>{"HpRate":0.275,"AtkRate":0.1462,"PhysDefRate":0.1125,"MagicDefRate":0.1,"OnHealInc":0.153}</v>
      </c>
      <c r="H1259" s="1" t="s">
        <v>28</v>
      </c>
      <c r="I1259" s="1">
        <f t="shared" si="173"/>
        <v>2</v>
      </c>
      <c r="J1259" s="1">
        <f t="shared" si="172"/>
        <v>2</v>
      </c>
    </row>
    <row r="1260" spans="1:10">
      <c r="A1260" s="1">
        <f t="shared" si="170"/>
        <v>5000907</v>
      </c>
      <c r="B1260" s="1">
        <f t="shared" si="171"/>
        <v>5000907</v>
      </c>
      <c r="C1260" s="1">
        <f t="shared" si="154"/>
        <v>50009</v>
      </c>
      <c r="D1260" s="1">
        <f t="shared" si="155"/>
        <v>7</v>
      </c>
      <c r="E1260" s="1">
        <f>_xlfn.XLOOKUP(C1260,[1]配置!$B$5:$B$1000,[1]配置!$N$5:$N$1000)</f>
        <v>2</v>
      </c>
      <c r="F1260" s="1" t="str">
        <f>_xlfn.XLOOKUP(D1260,消耗中转!$D$8:$D$33,消耗中转!$T$8:$T$33)</f>
        <v>[{"ItemId":70002,"Num":10}]</v>
      </c>
      <c r="G1260" s="1" t="str" cm="1">
        <f t="array" ref="G1260">IF(D1260=0,"{}",_xlfn.XLOOKUP(D1260,属性中转!$D$20:$D$44,_xlfn.XLOOKUP($E1260,属性中转!$AG$18:$AX$18,属性中转!$AG$20:$AX$44)))</f>
        <v>{"HpRate":0.308,"AtkRate":0.1638,"PhysDefRate":0.126,"MagicDefRate":0.112,"OnHealInc":0.1734}</v>
      </c>
      <c r="H1260" s="1" t="s">
        <v>28</v>
      </c>
      <c r="I1260" s="1">
        <f t="shared" si="173"/>
        <v>2</v>
      </c>
      <c r="J1260" s="1">
        <f t="shared" si="172"/>
        <v>2</v>
      </c>
    </row>
    <row r="1261" spans="1:10">
      <c r="A1261" s="1">
        <f t="shared" si="170"/>
        <v>5000908</v>
      </c>
      <c r="B1261" s="1">
        <f t="shared" si="171"/>
        <v>5000908</v>
      </c>
      <c r="C1261" s="1">
        <f t="shared" si="154"/>
        <v>50009</v>
      </c>
      <c r="D1261" s="1">
        <f t="shared" si="155"/>
        <v>8</v>
      </c>
      <c r="E1261" s="1">
        <f>_xlfn.XLOOKUP(C1261,[1]配置!$B$5:$B$1000,[1]配置!$N$5:$N$1000)</f>
        <v>2</v>
      </c>
      <c r="F1261" s="1" t="str">
        <f>_xlfn.XLOOKUP(D1261,消耗中转!$D$8:$D$33,消耗中转!$T$8:$T$33)</f>
        <v>[{"ItemId":70002,"Num":15}]</v>
      </c>
      <c r="G1261" s="1" t="str" cm="1">
        <f t="array" ref="G1261">IF(D1261=0,"{}",_xlfn.XLOOKUP(D1261,属性中转!$D$20:$D$44,_xlfn.XLOOKUP($E1261,属性中转!$AG$18:$AX$18,属性中转!$AG$20:$AX$44)))</f>
        <v>{"HpRate":0.341,"AtkRate":0.1813,"PhysDefRate":0.1395,"MagicDefRate":0.124,"OnHealInc":0.1938}</v>
      </c>
      <c r="H1261" s="1" t="s">
        <v>28</v>
      </c>
      <c r="I1261" s="1">
        <f t="shared" si="173"/>
        <v>2</v>
      </c>
      <c r="J1261" s="1">
        <f t="shared" si="172"/>
        <v>2</v>
      </c>
    </row>
    <row r="1262" spans="1:10">
      <c r="A1262" s="1">
        <f t="shared" si="170"/>
        <v>5000909</v>
      </c>
      <c r="B1262" s="1">
        <f t="shared" si="171"/>
        <v>5000909</v>
      </c>
      <c r="C1262" s="1">
        <f t="shared" si="154"/>
        <v>50009</v>
      </c>
      <c r="D1262" s="1">
        <f t="shared" si="155"/>
        <v>9</v>
      </c>
      <c r="E1262" s="1">
        <f>_xlfn.XLOOKUP(C1262,[1]配置!$B$5:$B$1000,[1]配置!$N$5:$N$1000)</f>
        <v>2</v>
      </c>
      <c r="F1262" s="1" t="str">
        <f>_xlfn.XLOOKUP(D1262,消耗中转!$D$8:$D$33,消耗中转!$T$8:$T$33)</f>
        <v>[{"ItemId":70002,"Num":20}]</v>
      </c>
      <c r="G1262" s="1" t="str" cm="1">
        <f t="array" ref="G1262">IF(D1262=0,"{}",_xlfn.XLOOKUP(D1262,属性中转!$D$20:$D$44,_xlfn.XLOOKUP($E1262,属性中转!$AG$18:$AX$18,属性中转!$AG$20:$AX$44)))</f>
        <v>{"HpRate":0.374,"AtkRate":0.1989,"PhysDefRate":0.153,"MagicDefRate":0.136,"OnHealInc":0.1938}</v>
      </c>
      <c r="H1262" s="1" t="s">
        <v>28</v>
      </c>
      <c r="I1262" s="1">
        <f t="shared" si="173"/>
        <v>2</v>
      </c>
      <c r="J1262" s="1">
        <f t="shared" si="172"/>
        <v>2</v>
      </c>
    </row>
    <row r="1263" spans="1:10">
      <c r="A1263" s="1">
        <f t="shared" si="170"/>
        <v>5000910</v>
      </c>
      <c r="B1263" s="1">
        <f t="shared" si="171"/>
        <v>5000910</v>
      </c>
      <c r="C1263" s="1">
        <f t="shared" si="154"/>
        <v>50009</v>
      </c>
      <c r="D1263" s="1">
        <f t="shared" si="155"/>
        <v>10</v>
      </c>
      <c r="E1263" s="1">
        <f>_xlfn.XLOOKUP(C1263,[1]配置!$B$5:$B$1000,[1]配置!$N$5:$N$1000)</f>
        <v>2</v>
      </c>
      <c r="F1263" s="1" t="str">
        <f>_xlfn.XLOOKUP(D1263,消耗中转!$D$8:$D$33,消耗中转!$T$8:$T$33)</f>
        <v>[{"ItemId":70002,"Num":25}]</v>
      </c>
      <c r="G1263" s="1" t="str" cm="1">
        <f t="array" ref="G1263">IF(D1263=0,"{}",_xlfn.XLOOKUP(D1263,属性中转!$D$20:$D$44,_xlfn.XLOOKUP($E1263,属性中转!$AG$18:$AX$18,属性中转!$AG$20:$AX$44)))</f>
        <v>{"HpRate":0.407,"AtkRate":0.2164,"PhysDefRate":0.1665,"MagicDefRate":0.148,"OnHealInc":0.1938}</v>
      </c>
      <c r="H1263" s="1" t="s">
        <v>28</v>
      </c>
      <c r="I1263" s="1">
        <f t="shared" si="173"/>
        <v>3</v>
      </c>
      <c r="J1263" s="1">
        <f t="shared" si="172"/>
        <v>3</v>
      </c>
    </row>
    <row r="1264" spans="1:10">
      <c r="A1264" s="1">
        <f t="shared" si="170"/>
        <v>5000911</v>
      </c>
      <c r="B1264" s="1">
        <f t="shared" si="171"/>
        <v>5000911</v>
      </c>
      <c r="C1264" s="1">
        <f t="shared" si="154"/>
        <v>50009</v>
      </c>
      <c r="D1264" s="1">
        <f t="shared" si="155"/>
        <v>11</v>
      </c>
      <c r="E1264" s="1">
        <f>_xlfn.XLOOKUP(C1264,[1]配置!$B$5:$B$1000,[1]配置!$N$5:$N$1000)</f>
        <v>2</v>
      </c>
      <c r="F1264" s="1" t="str">
        <f>_xlfn.XLOOKUP(D1264,消耗中转!$D$8:$D$33,消耗中转!$T$8:$T$33)</f>
        <v>[{"ItemId":70002,"Num":30}]</v>
      </c>
      <c r="G1264" s="1" t="str" cm="1">
        <f t="array" ref="G1264">IF(D1264=0,"{}",_xlfn.XLOOKUP(D1264,属性中转!$D$20:$D$44,_xlfn.XLOOKUP($E1264,属性中转!$AG$18:$AX$18,属性中转!$AG$20:$AX$44)))</f>
        <v>{"HpRate":0.44,"AtkRate":0.234,"PhysDefRate":0.18,"MagicDefRate":0.16,"OnHealInc":0.1938}</v>
      </c>
      <c r="H1264" s="1" t="s">
        <v>28</v>
      </c>
      <c r="I1264" s="1">
        <f t="shared" si="173"/>
        <v>3</v>
      </c>
      <c r="J1264" s="1">
        <f t="shared" si="172"/>
        <v>3</v>
      </c>
    </row>
    <row r="1265" spans="1:10">
      <c r="A1265" s="1">
        <f t="shared" si="170"/>
        <v>5000912</v>
      </c>
      <c r="B1265" s="1">
        <f t="shared" si="171"/>
        <v>5000912</v>
      </c>
      <c r="C1265" s="1">
        <f t="shared" si="154"/>
        <v>50009</v>
      </c>
      <c r="D1265" s="1">
        <f t="shared" si="155"/>
        <v>12</v>
      </c>
      <c r="E1265" s="1">
        <f>_xlfn.XLOOKUP(C1265,[1]配置!$B$5:$B$1000,[1]配置!$N$5:$N$1000)</f>
        <v>2</v>
      </c>
      <c r="F1265" s="1" t="str">
        <f>_xlfn.XLOOKUP(D1265,消耗中转!$D$8:$D$33,消耗中转!$T$8:$T$33)</f>
        <v>[{"ItemId":70002,"Num":35}]</v>
      </c>
      <c r="G1265" s="1" t="str" cm="1">
        <f t="array" ref="G1265">IF(D1265=0,"{}",_xlfn.XLOOKUP(D1265,属性中转!$D$20:$D$44,_xlfn.XLOOKUP($E1265,属性中转!$AG$18:$AX$18,属性中转!$AG$20:$AX$44)))</f>
        <v>{"HpRate":0.473,"AtkRate":0.2515,"PhysDefRate":0.1935,"MagicDefRate":0.172,"OnHealInc":0.1938}</v>
      </c>
      <c r="H1265" s="1" t="s">
        <v>28</v>
      </c>
      <c r="I1265" s="1">
        <f t="shared" si="173"/>
        <v>3</v>
      </c>
      <c r="J1265" s="1">
        <f t="shared" si="172"/>
        <v>3</v>
      </c>
    </row>
    <row r="1266" spans="1:10">
      <c r="A1266" s="1">
        <f t="shared" si="170"/>
        <v>5000913</v>
      </c>
      <c r="B1266" s="1">
        <f t="shared" si="171"/>
        <v>5000913</v>
      </c>
      <c r="C1266" s="1">
        <f t="shared" si="154"/>
        <v>50009</v>
      </c>
      <c r="D1266" s="1">
        <f t="shared" si="155"/>
        <v>13</v>
      </c>
      <c r="E1266" s="1">
        <f>_xlfn.XLOOKUP(C1266,[1]配置!$B$5:$B$1000,[1]配置!$N$5:$N$1000)</f>
        <v>2</v>
      </c>
      <c r="F1266" s="1" t="str">
        <f>_xlfn.XLOOKUP(D1266,消耗中转!$D$8:$D$33,消耗中转!$T$8:$T$33)</f>
        <v>[{"ItemId":70002,"Num":40}]</v>
      </c>
      <c r="G1266" s="1" t="str" cm="1">
        <f t="array" ref="G1266">IF(D1266=0,"{}",_xlfn.XLOOKUP(D1266,属性中转!$D$20:$D$44,_xlfn.XLOOKUP($E1266,属性中转!$AG$18:$AX$18,属性中转!$AG$20:$AX$44)))</f>
        <v>{"HpRate":0.506,"AtkRate":0.2691,"PhysDefRate":0.207,"MagicDefRate":0.184,"OnHealInc":0.1938}</v>
      </c>
      <c r="H1266" s="1" t="s">
        <v>28</v>
      </c>
      <c r="I1266" s="1">
        <f t="shared" si="173"/>
        <v>3</v>
      </c>
      <c r="J1266" s="1">
        <f t="shared" si="172"/>
        <v>3</v>
      </c>
    </row>
    <row r="1267" spans="1:10">
      <c r="A1267" s="1">
        <f t="shared" si="170"/>
        <v>5000914</v>
      </c>
      <c r="B1267" s="1">
        <f t="shared" si="171"/>
        <v>5000914</v>
      </c>
      <c r="C1267" s="1">
        <f t="shared" si="154"/>
        <v>50009</v>
      </c>
      <c r="D1267" s="1">
        <f t="shared" si="155"/>
        <v>14</v>
      </c>
      <c r="E1267" s="1">
        <f>_xlfn.XLOOKUP(C1267,[1]配置!$B$5:$B$1000,[1]配置!$N$5:$N$1000)</f>
        <v>2</v>
      </c>
      <c r="F1267" s="1" t="str">
        <f>_xlfn.XLOOKUP(D1267,消耗中转!$D$8:$D$33,消耗中转!$T$8:$T$33)</f>
        <v>[{"ItemId":70002,"Num":45}]</v>
      </c>
      <c r="G1267" s="1" t="str" cm="1">
        <f t="array" ref="G1267">IF(D1267=0,"{}",_xlfn.XLOOKUP(D1267,属性中转!$D$20:$D$44,_xlfn.XLOOKUP($E1267,属性中转!$AG$18:$AX$18,属性中转!$AG$20:$AX$44)))</f>
        <v>{"HpRate":0.539,"AtkRate":0.2866,"PhysDefRate":0.2205,"MagicDefRate":0.196,"OnHealInc":0.1938}</v>
      </c>
      <c r="H1267" s="1" t="s">
        <v>28</v>
      </c>
      <c r="I1267" s="1">
        <f t="shared" si="173"/>
        <v>3</v>
      </c>
      <c r="J1267" s="1">
        <f t="shared" si="172"/>
        <v>3</v>
      </c>
    </row>
    <row r="1268" spans="1:10">
      <c r="A1268" s="1">
        <f t="shared" si="170"/>
        <v>5000915</v>
      </c>
      <c r="B1268" s="1">
        <f t="shared" si="171"/>
        <v>5000915</v>
      </c>
      <c r="C1268" s="1">
        <f t="shared" si="154"/>
        <v>50009</v>
      </c>
      <c r="D1268" s="1">
        <f t="shared" si="155"/>
        <v>15</v>
      </c>
      <c r="E1268" s="1">
        <f>_xlfn.XLOOKUP(C1268,[1]配置!$B$5:$B$1000,[1]配置!$N$5:$N$1000)</f>
        <v>2</v>
      </c>
      <c r="F1268" s="1" t="str">
        <f>_xlfn.XLOOKUP(D1268,消耗中转!$D$8:$D$33,消耗中转!$T$8:$T$33)</f>
        <v>[{"ItemId":70002,"Num":50}]</v>
      </c>
      <c r="G1268" s="1" t="str" cm="1">
        <f t="array" ref="G1268">IF(D1268=0,"{}",_xlfn.XLOOKUP(D1268,属性中转!$D$20:$D$44,_xlfn.XLOOKUP($E1268,属性中转!$AG$18:$AX$18,属性中转!$AG$20:$AX$44)))</f>
        <v>{"HpRate":0.572,"AtkRate":0.3042,"PhysDefRate":0.234,"MagicDefRate":0.208,"OnHealInc":0.1938}</v>
      </c>
      <c r="H1268" s="1" t="s">
        <v>28</v>
      </c>
      <c r="I1268" s="1">
        <f t="shared" si="173"/>
        <v>4</v>
      </c>
      <c r="J1268" s="1">
        <f t="shared" si="172"/>
        <v>4</v>
      </c>
    </row>
    <row r="1269" spans="1:10">
      <c r="A1269" s="1">
        <f t="shared" si="170"/>
        <v>5000916</v>
      </c>
      <c r="B1269" s="1">
        <f t="shared" si="171"/>
        <v>5000916</v>
      </c>
      <c r="C1269" s="1">
        <f t="shared" si="154"/>
        <v>50009</v>
      </c>
      <c r="D1269" s="1">
        <f t="shared" si="155"/>
        <v>16</v>
      </c>
      <c r="E1269" s="1">
        <f>_xlfn.XLOOKUP(C1269,[1]配置!$B$5:$B$1000,[1]配置!$N$5:$N$1000)</f>
        <v>2</v>
      </c>
      <c r="F1269" s="1" t="str">
        <f>_xlfn.XLOOKUP(D1269,消耗中转!$D$8:$D$33,消耗中转!$T$8:$T$33)</f>
        <v>[{"ItemId":70003,"Num":25}]</v>
      </c>
      <c r="G1269" s="1" t="str" cm="1">
        <f t="array" ref="G1269">IF(D1269=0,"{}",_xlfn.XLOOKUP(D1269,属性中转!$D$20:$D$44,_xlfn.XLOOKUP($E1269,属性中转!$AG$18:$AX$18,属性中转!$AG$20:$AX$44)))</f>
        <v>{"HpRate":0.605,"AtkRate":0.3217,"PhysDefRate":0.2475,"MagicDefRate":0.22,"OnHealInc":0.2142}</v>
      </c>
      <c r="H1269" s="1" t="s">
        <v>28</v>
      </c>
      <c r="I1269" s="1">
        <f t="shared" si="173"/>
        <v>4</v>
      </c>
      <c r="J1269" s="1">
        <f t="shared" si="172"/>
        <v>4</v>
      </c>
    </row>
    <row r="1270" spans="1:10">
      <c r="A1270" s="1">
        <f t="shared" si="170"/>
        <v>5000917</v>
      </c>
      <c r="B1270" s="1">
        <f t="shared" si="171"/>
        <v>5000917</v>
      </c>
      <c r="C1270" s="1">
        <f t="shared" si="154"/>
        <v>50009</v>
      </c>
      <c r="D1270" s="1">
        <f t="shared" si="155"/>
        <v>17</v>
      </c>
      <c r="E1270" s="1">
        <f>_xlfn.XLOOKUP(C1270,[1]配置!$B$5:$B$1000,[1]配置!$N$5:$N$1000)</f>
        <v>2</v>
      </c>
      <c r="F1270" s="1" t="str">
        <f>_xlfn.XLOOKUP(D1270,消耗中转!$D$8:$D$33,消耗中转!$T$8:$T$33)</f>
        <v>[{"ItemId":70003,"Num":25}]</v>
      </c>
      <c r="G1270" s="1" t="str" cm="1">
        <f t="array" ref="G1270">IF(D1270=0,"{}",_xlfn.XLOOKUP(D1270,属性中转!$D$20:$D$44,_xlfn.XLOOKUP($E1270,属性中转!$AG$18:$AX$18,属性中转!$AG$20:$AX$44)))</f>
        <v>{"HpRate":0.638,"AtkRate":0.3393,"PhysDefRate":0.261,"MagicDefRate":0.232,"OnHealInc":0.2346}</v>
      </c>
      <c r="H1270" s="1" t="s">
        <v>28</v>
      </c>
      <c r="I1270" s="1">
        <f t="shared" si="173"/>
        <v>4</v>
      </c>
      <c r="J1270" s="1">
        <f t="shared" si="172"/>
        <v>4</v>
      </c>
    </row>
    <row r="1271" spans="1:10">
      <c r="A1271" s="1">
        <f t="shared" si="170"/>
        <v>5000918</v>
      </c>
      <c r="B1271" s="1">
        <f t="shared" si="171"/>
        <v>5000918</v>
      </c>
      <c r="C1271" s="1">
        <f t="shared" si="154"/>
        <v>50009</v>
      </c>
      <c r="D1271" s="1">
        <f t="shared" si="155"/>
        <v>18</v>
      </c>
      <c r="E1271" s="1">
        <f>_xlfn.XLOOKUP(C1271,[1]配置!$B$5:$B$1000,[1]配置!$N$5:$N$1000)</f>
        <v>2</v>
      </c>
      <c r="F1271" s="1" t="str">
        <f>_xlfn.XLOOKUP(D1271,消耗中转!$D$8:$D$33,消耗中转!$T$8:$T$33)</f>
        <v>[{"ItemId":70003,"Num":25}]</v>
      </c>
      <c r="G1271" s="1" t="str" cm="1">
        <f t="array" ref="G1271">IF(D1271=0,"{}",_xlfn.XLOOKUP(D1271,属性中转!$D$20:$D$44,_xlfn.XLOOKUP($E1271,属性中转!$AG$18:$AX$18,属性中转!$AG$20:$AX$44)))</f>
        <v>{"HpRate":0.671,"AtkRate":0.3568,"PhysDefRate":0.2745,"MagicDefRate":0.244,"OnHealInc":0.255}</v>
      </c>
      <c r="H1271" s="1" t="s">
        <v>28</v>
      </c>
      <c r="I1271" s="1">
        <f t="shared" si="173"/>
        <v>4</v>
      </c>
      <c r="J1271" s="1">
        <f t="shared" si="172"/>
        <v>4</v>
      </c>
    </row>
    <row r="1272" spans="1:10">
      <c r="A1272" s="1">
        <f t="shared" si="170"/>
        <v>5000919</v>
      </c>
      <c r="B1272" s="1">
        <f t="shared" si="171"/>
        <v>5000919</v>
      </c>
      <c r="C1272" s="1">
        <f t="shared" si="154"/>
        <v>50009</v>
      </c>
      <c r="D1272" s="1">
        <f t="shared" si="155"/>
        <v>19</v>
      </c>
      <c r="E1272" s="1">
        <f>_xlfn.XLOOKUP(C1272,[1]配置!$B$5:$B$1000,[1]配置!$N$5:$N$1000)</f>
        <v>2</v>
      </c>
      <c r="F1272" s="1" t="str">
        <f>_xlfn.XLOOKUP(D1272,消耗中转!$D$8:$D$33,消耗中转!$T$8:$T$33)</f>
        <v>[{"ItemId":70003,"Num":25}]</v>
      </c>
      <c r="G1272" s="1" t="str" cm="1">
        <f t="array" ref="G1272">IF(D1272=0,"{}",_xlfn.XLOOKUP(D1272,属性中转!$D$20:$D$44,_xlfn.XLOOKUP($E1272,属性中转!$AG$18:$AX$18,属性中转!$AG$20:$AX$44)))</f>
        <v>{"HpRate":0.704,"AtkRate":0.3744,"PhysDefRate":0.288,"MagicDefRate":0.256,"OnHealInc":0.2754}</v>
      </c>
      <c r="H1272" s="1" t="s">
        <v>28</v>
      </c>
      <c r="I1272" s="1">
        <f t="shared" si="173"/>
        <v>4</v>
      </c>
      <c r="J1272" s="1">
        <f t="shared" si="172"/>
        <v>4</v>
      </c>
    </row>
    <row r="1273" spans="1:10">
      <c r="A1273" s="1">
        <f t="shared" si="170"/>
        <v>5000920</v>
      </c>
      <c r="B1273" s="1">
        <f t="shared" si="171"/>
        <v>5000920</v>
      </c>
      <c r="C1273" s="1">
        <f t="shared" si="154"/>
        <v>50009</v>
      </c>
      <c r="D1273" s="1">
        <f t="shared" si="155"/>
        <v>20</v>
      </c>
      <c r="E1273" s="1">
        <f>_xlfn.XLOOKUP(C1273,[1]配置!$B$5:$B$1000,[1]配置!$N$5:$N$1000)</f>
        <v>2</v>
      </c>
      <c r="F1273" s="1" t="str">
        <f>_xlfn.XLOOKUP(D1273,消耗中转!$D$8:$D$33,消耗中转!$T$8:$T$33)</f>
        <v>[{"ItemId":70003,"Num":25}]</v>
      </c>
      <c r="G1273" s="1" t="str" cm="1">
        <f t="array" ref="G1273">IF(D1273=0,"{}",_xlfn.XLOOKUP(D1273,属性中转!$D$20:$D$44,_xlfn.XLOOKUP($E1273,属性中转!$AG$18:$AX$18,属性中转!$AG$20:$AX$44)))</f>
        <v>{"HpRate":0.737,"AtkRate":0.3919,"PhysDefRate":0.3015,"MagicDefRate":0.268,"OnHealInc":0.2958}</v>
      </c>
      <c r="H1273" s="1" t="s">
        <v>28</v>
      </c>
      <c r="I1273" s="1">
        <f t="shared" si="173"/>
        <v>4</v>
      </c>
      <c r="J1273" s="1">
        <f t="shared" si="172"/>
        <v>4</v>
      </c>
    </row>
    <row r="1274" spans="1:10">
      <c r="A1274" s="1">
        <f t="shared" si="170"/>
        <v>5000921</v>
      </c>
      <c r="B1274" s="1">
        <f t="shared" si="171"/>
        <v>5000921</v>
      </c>
      <c r="C1274" s="1">
        <f t="shared" si="154"/>
        <v>50009</v>
      </c>
      <c r="D1274" s="1">
        <f t="shared" si="155"/>
        <v>21</v>
      </c>
      <c r="E1274" s="1">
        <f>_xlfn.XLOOKUP(C1274,[1]配置!$B$5:$B$1000,[1]配置!$N$5:$N$1000)</f>
        <v>2</v>
      </c>
      <c r="F1274" s="1" t="str">
        <f>_xlfn.XLOOKUP(D1274,消耗中转!$D$8:$D$33,消耗中转!$T$8:$T$33)</f>
        <v>[{"ItemId":70003,"Num":50}]</v>
      </c>
      <c r="G1274" s="1" t="str" cm="1">
        <f t="array" ref="G1274">IF(D1274=0,"{}",_xlfn.XLOOKUP(D1274,属性中转!$D$20:$D$44,_xlfn.XLOOKUP($E1274,属性中转!$AG$18:$AX$18,属性中转!$AG$20:$AX$44)))</f>
        <v>{"HpRate":0.77,"AtkRate":0.4095,"PhysDefRate":0.315,"MagicDefRate":0.28,"OnHealInc":0.3162}</v>
      </c>
      <c r="H1274" s="1" t="s">
        <v>28</v>
      </c>
      <c r="I1274" s="1">
        <f t="shared" si="173"/>
        <v>4</v>
      </c>
      <c r="J1274" s="1">
        <f t="shared" si="172"/>
        <v>4</v>
      </c>
    </row>
    <row r="1275" spans="1:10">
      <c r="A1275" s="1">
        <f t="shared" si="170"/>
        <v>5000922</v>
      </c>
      <c r="B1275" s="1">
        <f t="shared" si="171"/>
        <v>5000922</v>
      </c>
      <c r="C1275" s="1">
        <f t="shared" si="154"/>
        <v>50009</v>
      </c>
      <c r="D1275" s="1">
        <f t="shared" si="155"/>
        <v>22</v>
      </c>
      <c r="E1275" s="1">
        <f>_xlfn.XLOOKUP(C1275,[1]配置!$B$5:$B$1000,[1]配置!$N$5:$N$1000)</f>
        <v>2</v>
      </c>
      <c r="F1275" s="1" t="str">
        <f>_xlfn.XLOOKUP(D1275,消耗中转!$D$8:$D$33,消耗中转!$T$8:$T$33)</f>
        <v>[{"ItemId":70003,"Num":75}]</v>
      </c>
      <c r="G1275" s="1" t="str" cm="1">
        <f t="array" ref="G1275">IF(D1275=0,"{}",_xlfn.XLOOKUP(D1275,属性中转!$D$20:$D$44,_xlfn.XLOOKUP($E1275,属性中转!$AG$18:$AX$18,属性中转!$AG$20:$AX$44)))</f>
        <v>{"HpRate":0.803,"AtkRate":0.427,"PhysDefRate":0.3285,"MagicDefRate":0.292,"OnHealInc":0.3366}</v>
      </c>
      <c r="H1275" s="1" t="s">
        <v>28</v>
      </c>
      <c r="I1275" s="1">
        <f t="shared" si="173"/>
        <v>4</v>
      </c>
      <c r="J1275" s="1">
        <f t="shared" si="172"/>
        <v>4</v>
      </c>
    </row>
    <row r="1276" spans="1:10">
      <c r="A1276" s="1">
        <f t="shared" si="170"/>
        <v>5000923</v>
      </c>
      <c r="B1276" s="1">
        <f t="shared" si="171"/>
        <v>5000923</v>
      </c>
      <c r="C1276" s="1">
        <f t="shared" si="154"/>
        <v>50009</v>
      </c>
      <c r="D1276" s="1">
        <f t="shared" si="155"/>
        <v>23</v>
      </c>
      <c r="E1276" s="1">
        <f>_xlfn.XLOOKUP(C1276,[1]配置!$B$5:$B$1000,[1]配置!$N$5:$N$1000)</f>
        <v>2</v>
      </c>
      <c r="F1276" s="1" t="str">
        <f>_xlfn.XLOOKUP(D1276,消耗中转!$D$8:$D$33,消耗中转!$T$8:$T$33)</f>
        <v>[{"ItemId":70003,"Num":100}]</v>
      </c>
      <c r="G1276" s="1" t="str" cm="1">
        <f t="array" ref="G1276">IF(D1276=0,"{}",_xlfn.XLOOKUP(D1276,属性中转!$D$20:$D$44,_xlfn.XLOOKUP($E1276,属性中转!$AG$18:$AX$18,属性中转!$AG$20:$AX$44)))</f>
        <v>{"HpRate":0.836,"AtkRate":0.4446,"PhysDefRate":0.342,"MagicDefRate":0.304,"OnHealInc":0.357}</v>
      </c>
      <c r="H1276" s="1" t="s">
        <v>28</v>
      </c>
      <c r="I1276" s="1">
        <f t="shared" si="173"/>
        <v>4</v>
      </c>
      <c r="J1276" s="1">
        <f t="shared" si="172"/>
        <v>4</v>
      </c>
    </row>
    <row r="1277" spans="1:10">
      <c r="A1277" s="1">
        <f t="shared" si="170"/>
        <v>5000924</v>
      </c>
      <c r="B1277" s="1">
        <f t="shared" si="171"/>
        <v>5000924</v>
      </c>
      <c r="C1277" s="1">
        <f t="shared" si="154"/>
        <v>50009</v>
      </c>
      <c r="D1277" s="1">
        <f t="shared" si="155"/>
        <v>24</v>
      </c>
      <c r="E1277" s="1">
        <f>_xlfn.XLOOKUP(C1277,[1]配置!$B$5:$B$1000,[1]配置!$N$5:$N$1000)</f>
        <v>2</v>
      </c>
      <c r="F1277" s="1" t="str">
        <f>_xlfn.XLOOKUP(D1277,消耗中转!$D$8:$D$33,消耗中转!$T$8:$T$33)</f>
        <v>[{"ItemId":70003,"Num":125}]</v>
      </c>
      <c r="G1277" s="1" t="str" cm="1">
        <f t="array" ref="G1277">IF(D1277=0,"{}",_xlfn.XLOOKUP(D1277,属性中转!$D$20:$D$44,_xlfn.XLOOKUP($E1277,属性中转!$AG$18:$AX$18,属性中转!$AG$20:$AX$44)))</f>
        <v>{"HpRate":0.869,"AtkRate":0.4621,"PhysDefRate":0.3555,"MagicDefRate":0.316,"OnHealInc":0.3774}</v>
      </c>
      <c r="H1277" s="1" t="s">
        <v>28</v>
      </c>
      <c r="I1277" s="1">
        <f t="shared" si="173"/>
        <v>4</v>
      </c>
      <c r="J1277" s="1">
        <f t="shared" si="172"/>
        <v>4</v>
      </c>
    </row>
    <row r="1278" spans="1:10">
      <c r="A1278" s="1">
        <f t="shared" si="170"/>
        <v>5000925</v>
      </c>
      <c r="B1278" s="1">
        <f t="shared" si="171"/>
        <v>5000925</v>
      </c>
      <c r="C1278" s="1">
        <f t="shared" si="154"/>
        <v>50009</v>
      </c>
      <c r="D1278" s="1">
        <f t="shared" si="155"/>
        <v>25</v>
      </c>
      <c r="E1278" s="1">
        <f>_xlfn.XLOOKUP(C1278,[1]配置!$B$5:$B$1000,[1]配置!$N$5:$N$1000)</f>
        <v>2</v>
      </c>
      <c r="F1278" s="1" t="str">
        <f>_xlfn.XLOOKUP(D1278,消耗中转!$D$8:$D$33,消耗中转!$T$8:$T$33)</f>
        <v>[{"ItemId":70003,"Num":150}]</v>
      </c>
      <c r="G1278" s="1" t="str" cm="1">
        <f t="array" ref="G1278">IF(D1278=0,"{}",_xlfn.XLOOKUP(D1278,属性中转!$D$20:$D$44,_xlfn.XLOOKUP($E1278,属性中转!$AG$18:$AX$18,属性中转!$AG$20:$AX$44)))</f>
        <v>{"HpRate":0.902,"AtkRate":0.4797,"PhysDefRate":0.369,"MagicDefRate":0.328,"OnHealInc":0.3978}</v>
      </c>
      <c r="H1278" s="1" t="s">
        <v>28</v>
      </c>
      <c r="I1278" s="1">
        <f t="shared" si="173"/>
        <v>4</v>
      </c>
      <c r="J1278" s="1">
        <f t="shared" si="172"/>
        <v>4</v>
      </c>
    </row>
    <row r="1279" spans="1:10">
      <c r="A1279" s="1">
        <f t="shared" si="170"/>
        <v>5001000</v>
      </c>
      <c r="B1279" s="1">
        <f t="shared" si="171"/>
        <v>5001000</v>
      </c>
      <c r="C1279" s="1">
        <f>C1253+1</f>
        <v>50010</v>
      </c>
      <c r="D1279" s="1">
        <f>D1253</f>
        <v>0</v>
      </c>
      <c r="E1279" s="1">
        <f>_xlfn.XLOOKUP(C1279,[1]配置!$B$5:$B$1000,[1]配置!$N$5:$N$1000)</f>
        <v>3</v>
      </c>
      <c r="F1279" s="1" t="str">
        <f>_xlfn.XLOOKUP(D1279,消耗中转!$D$8:$D$33,消耗中转!$T$8:$T$33)</f>
        <v>[]</v>
      </c>
      <c r="G1279" s="1" t="str" cm="1">
        <f t="array" ref="G1279">IF(D1279=0,"{}",_xlfn.XLOOKUP(D1279,属性中转!$D$20:$D$44,_xlfn.XLOOKUP($E1279,属性中转!$AG$18:$AX$18,属性中转!$AG$20:$AX$44)))</f>
        <v>{}</v>
      </c>
      <c r="H1279" s="1" t="s">
        <v>28</v>
      </c>
      <c r="I1279" s="1">
        <f t="shared" si="173"/>
        <v>0</v>
      </c>
      <c r="J1279" s="1">
        <f t="shared" si="172"/>
        <v>0</v>
      </c>
    </row>
    <row r="1280" spans="1:10">
      <c r="A1280" s="1">
        <f t="shared" si="170"/>
        <v>5001001</v>
      </c>
      <c r="B1280" s="1">
        <f t="shared" si="171"/>
        <v>5001001</v>
      </c>
      <c r="C1280" s="1">
        <f t="shared" si="154"/>
        <v>50010</v>
      </c>
      <c r="D1280" s="1">
        <f t="shared" si="155"/>
        <v>1</v>
      </c>
      <c r="E1280" s="1">
        <f>_xlfn.XLOOKUP(C1280,[1]配置!$B$5:$B$1000,[1]配置!$N$5:$N$1000)</f>
        <v>3</v>
      </c>
      <c r="F1280" s="1" t="str">
        <f>_xlfn.XLOOKUP(D1280,消耗中转!$D$8:$D$33,消耗中转!$T$8:$T$33)</f>
        <v>[{"ItemId":70001,"Num":10}]</v>
      </c>
      <c r="G1280" s="1" t="str" cm="1">
        <f t="array" ref="G1280">IF(D1280=0,"{}",_xlfn.XLOOKUP(D1280,属性中转!$D$20:$D$44,_xlfn.XLOOKUP($E1280,属性中转!$AG$18:$AX$18,属性中转!$AG$20:$AX$44)))</f>
        <v>{"HpRate":0.065,"AtkRate":0.0652,"PhysDefRate":0.0325,"MagicDefRate":0.0475,"HealInc":0.0535}</v>
      </c>
      <c r="H1280" s="1" t="s">
        <v>28</v>
      </c>
      <c r="I1280" s="1">
        <f t="shared" si="173"/>
        <v>1</v>
      </c>
      <c r="J1280" s="1">
        <f t="shared" si="172"/>
        <v>1</v>
      </c>
    </row>
    <row r="1281" spans="1:10">
      <c r="A1281" s="1">
        <f t="shared" si="170"/>
        <v>5001002</v>
      </c>
      <c r="B1281" s="1">
        <f t="shared" si="171"/>
        <v>5001002</v>
      </c>
      <c r="C1281" s="1">
        <f t="shared" si="154"/>
        <v>50010</v>
      </c>
      <c r="D1281" s="1">
        <f t="shared" si="155"/>
        <v>2</v>
      </c>
      <c r="E1281" s="1">
        <f>_xlfn.XLOOKUP(C1281,[1]配置!$B$5:$B$1000,[1]配置!$N$5:$N$1000)</f>
        <v>3</v>
      </c>
      <c r="F1281" s="1" t="str">
        <f>_xlfn.XLOOKUP(D1281,消耗中转!$D$8:$D$33,消耗中转!$T$8:$T$33)</f>
        <v>[{"ItemId":70001,"Num":20}]</v>
      </c>
      <c r="G1281" s="1" t="str" cm="1">
        <f t="array" ref="G1281">IF(D1281=0,"{}",_xlfn.XLOOKUP(D1281,属性中转!$D$20:$D$44,_xlfn.XLOOKUP($E1281,属性中转!$AG$18:$AX$18,属性中转!$AG$20:$AX$44)))</f>
        <v>{"HpRate":0.0845,"AtkRate":0.0848,"PhysDefRate":0.0422,"MagicDefRate":0.0617,"HealInc":0.0749}</v>
      </c>
      <c r="H1281" s="1" t="s">
        <v>28</v>
      </c>
      <c r="I1281" s="1">
        <f t="shared" si="173"/>
        <v>1</v>
      </c>
      <c r="J1281" s="1">
        <f t="shared" si="172"/>
        <v>1</v>
      </c>
    </row>
    <row r="1282" spans="1:10">
      <c r="A1282" s="1">
        <f t="shared" si="170"/>
        <v>5001003</v>
      </c>
      <c r="B1282" s="1">
        <f t="shared" si="171"/>
        <v>5001003</v>
      </c>
      <c r="C1282" s="1">
        <f t="shared" si="154"/>
        <v>50010</v>
      </c>
      <c r="D1282" s="1">
        <f t="shared" si="155"/>
        <v>3</v>
      </c>
      <c r="E1282" s="1">
        <f>_xlfn.XLOOKUP(C1282,[1]配置!$B$5:$B$1000,[1]配置!$N$5:$N$1000)</f>
        <v>3</v>
      </c>
      <c r="F1282" s="1" t="str">
        <f>_xlfn.XLOOKUP(D1282,消耗中转!$D$8:$D$33,消耗中转!$T$8:$T$33)</f>
        <v>[{"ItemId":70001,"Num":30}]</v>
      </c>
      <c r="G1282" s="1" t="str" cm="1">
        <f t="array" ref="G1282">IF(D1282=0,"{}",_xlfn.XLOOKUP(D1282,属性中转!$D$20:$D$44,_xlfn.XLOOKUP($E1282,属性中转!$AG$18:$AX$18,属性中转!$AG$20:$AX$44)))</f>
        <v>{"HpRate":0.104,"AtkRate":0.1044,"PhysDefRate":0.052,"MagicDefRate":0.076,"HealInc":0.0963}</v>
      </c>
      <c r="H1282" s="1" t="s">
        <v>28</v>
      </c>
      <c r="I1282" s="1">
        <f t="shared" si="173"/>
        <v>1</v>
      </c>
      <c r="J1282" s="1">
        <f t="shared" si="172"/>
        <v>1</v>
      </c>
    </row>
    <row r="1283" spans="1:10">
      <c r="A1283" s="1">
        <f t="shared" si="170"/>
        <v>5001004</v>
      </c>
      <c r="B1283" s="1">
        <f t="shared" si="171"/>
        <v>5001004</v>
      </c>
      <c r="C1283" s="1">
        <f t="shared" si="154"/>
        <v>50010</v>
      </c>
      <c r="D1283" s="1">
        <f t="shared" si="155"/>
        <v>4</v>
      </c>
      <c r="E1283" s="1">
        <f>_xlfn.XLOOKUP(C1283,[1]配置!$B$5:$B$1000,[1]配置!$N$5:$N$1000)</f>
        <v>3</v>
      </c>
      <c r="F1283" s="1" t="str">
        <f>_xlfn.XLOOKUP(D1283,消耗中转!$D$8:$D$33,消耗中转!$T$8:$T$33)</f>
        <v>[{"ItemId":70001,"Num":40}]</v>
      </c>
      <c r="G1283" s="1" t="str" cm="1">
        <f t="array" ref="G1283">IF(D1283=0,"{}",_xlfn.XLOOKUP(D1283,属性中转!$D$20:$D$44,_xlfn.XLOOKUP($E1283,属性中转!$AG$18:$AX$18,属性中转!$AG$20:$AX$44)))</f>
        <v>{"HpRate":0.1235,"AtkRate":0.1239,"PhysDefRate":0.0617,"MagicDefRate":0.0902,"HealInc":0.1178}</v>
      </c>
      <c r="H1283" s="1" t="s">
        <v>28</v>
      </c>
      <c r="I1283" s="1">
        <f t="shared" si="173"/>
        <v>1</v>
      </c>
      <c r="J1283" s="1">
        <f t="shared" si="172"/>
        <v>1</v>
      </c>
    </row>
    <row r="1284" spans="1:10">
      <c r="A1284" s="1">
        <f t="shared" si="170"/>
        <v>5001005</v>
      </c>
      <c r="B1284" s="1">
        <f t="shared" si="171"/>
        <v>5001005</v>
      </c>
      <c r="C1284" s="1">
        <f t="shared" si="154"/>
        <v>50010</v>
      </c>
      <c r="D1284" s="1">
        <f t="shared" si="155"/>
        <v>5</v>
      </c>
      <c r="E1284" s="1">
        <f>_xlfn.XLOOKUP(C1284,[1]配置!$B$5:$B$1000,[1]配置!$N$5:$N$1000)</f>
        <v>3</v>
      </c>
      <c r="F1284" s="1" t="str">
        <f>_xlfn.XLOOKUP(D1284,消耗中转!$D$8:$D$33,消耗中转!$T$8:$T$33)</f>
        <v>[{"ItemId":70001,"Num":50}]</v>
      </c>
      <c r="G1284" s="1" t="str" cm="1">
        <f t="array" ref="G1284">IF(D1284=0,"{}",_xlfn.XLOOKUP(D1284,属性中转!$D$20:$D$44,_xlfn.XLOOKUP($E1284,属性中转!$AG$18:$AX$18,属性中转!$AG$20:$AX$44)))</f>
        <v>{"HpRate":0.143,"AtkRate":0.1435,"PhysDefRate":0.0715,"MagicDefRate":0.1045,"HealInc":0.1392}</v>
      </c>
      <c r="H1284" s="1" t="s">
        <v>28</v>
      </c>
      <c r="I1284" s="1">
        <f t="shared" si="173"/>
        <v>2</v>
      </c>
      <c r="J1284" s="1">
        <f t="shared" si="172"/>
        <v>2</v>
      </c>
    </row>
    <row r="1285" spans="1:10">
      <c r="A1285" s="1">
        <f t="shared" si="170"/>
        <v>5001006</v>
      </c>
      <c r="B1285" s="1">
        <f t="shared" si="171"/>
        <v>5001006</v>
      </c>
      <c r="C1285" s="1">
        <f t="shared" si="154"/>
        <v>50010</v>
      </c>
      <c r="D1285" s="1">
        <f t="shared" si="155"/>
        <v>6</v>
      </c>
      <c r="E1285" s="1">
        <f>_xlfn.XLOOKUP(C1285,[1]配置!$B$5:$B$1000,[1]配置!$N$5:$N$1000)</f>
        <v>3</v>
      </c>
      <c r="F1285" s="1" t="str">
        <f>_xlfn.XLOOKUP(D1285,消耗中转!$D$8:$D$33,消耗中转!$T$8:$T$33)</f>
        <v>[{"ItemId":70002,"Num":5}]</v>
      </c>
      <c r="G1285" s="1" t="str" cm="1">
        <f t="array" ref="G1285">IF(D1285=0,"{}",_xlfn.XLOOKUP(D1285,属性中转!$D$20:$D$44,_xlfn.XLOOKUP($E1285,属性中转!$AG$18:$AX$18,属性中转!$AG$20:$AX$44)))</f>
        <v>{"HpRate":0.1625,"AtkRate":0.1631,"PhysDefRate":0.0812,"MagicDefRate":0.1187,"HealInc":0.1606}</v>
      </c>
      <c r="H1285" s="1" t="s">
        <v>28</v>
      </c>
      <c r="I1285" s="1">
        <f t="shared" si="173"/>
        <v>2</v>
      </c>
      <c r="J1285" s="1">
        <f t="shared" si="172"/>
        <v>2</v>
      </c>
    </row>
    <row r="1286" spans="1:10">
      <c r="A1286" s="1">
        <f t="shared" si="170"/>
        <v>5001007</v>
      </c>
      <c r="B1286" s="1">
        <f t="shared" si="171"/>
        <v>5001007</v>
      </c>
      <c r="C1286" s="1">
        <f t="shared" si="154"/>
        <v>50010</v>
      </c>
      <c r="D1286" s="1">
        <f t="shared" si="155"/>
        <v>7</v>
      </c>
      <c r="E1286" s="1">
        <f>_xlfn.XLOOKUP(C1286,[1]配置!$B$5:$B$1000,[1]配置!$N$5:$N$1000)</f>
        <v>3</v>
      </c>
      <c r="F1286" s="1" t="str">
        <f>_xlfn.XLOOKUP(D1286,消耗中转!$D$8:$D$33,消耗中转!$T$8:$T$33)</f>
        <v>[{"ItemId":70002,"Num":10}]</v>
      </c>
      <c r="G1286" s="1" t="str" cm="1">
        <f t="array" ref="G1286">IF(D1286=0,"{}",_xlfn.XLOOKUP(D1286,属性中转!$D$20:$D$44,_xlfn.XLOOKUP($E1286,属性中转!$AG$18:$AX$18,属性中转!$AG$20:$AX$44)))</f>
        <v>{"HpRate":0.182,"AtkRate":0.1827,"PhysDefRate":0.091,"MagicDefRate":0.133,"HealInc":0.182}</v>
      </c>
      <c r="H1286" s="1" t="s">
        <v>28</v>
      </c>
      <c r="I1286" s="1">
        <f t="shared" si="173"/>
        <v>2</v>
      </c>
      <c r="J1286" s="1">
        <f t="shared" si="172"/>
        <v>2</v>
      </c>
    </row>
    <row r="1287" spans="1:10">
      <c r="A1287" s="1">
        <f t="shared" si="170"/>
        <v>5001008</v>
      </c>
      <c r="B1287" s="1">
        <f t="shared" si="171"/>
        <v>5001008</v>
      </c>
      <c r="C1287" s="1">
        <f t="shared" si="154"/>
        <v>50010</v>
      </c>
      <c r="D1287" s="1">
        <f t="shared" si="155"/>
        <v>8</v>
      </c>
      <c r="E1287" s="1">
        <f>_xlfn.XLOOKUP(C1287,[1]配置!$B$5:$B$1000,[1]配置!$N$5:$N$1000)</f>
        <v>3</v>
      </c>
      <c r="F1287" s="1" t="str">
        <f>_xlfn.XLOOKUP(D1287,消耗中转!$D$8:$D$33,消耗中转!$T$8:$T$33)</f>
        <v>[{"ItemId":70002,"Num":15}]</v>
      </c>
      <c r="G1287" s="1" t="str" cm="1">
        <f t="array" ref="G1287">IF(D1287=0,"{}",_xlfn.XLOOKUP(D1287,属性中转!$D$20:$D$44,_xlfn.XLOOKUP($E1287,属性中转!$AG$18:$AX$18,属性中转!$AG$20:$AX$44)))</f>
        <v>{"HpRate":0.2015,"AtkRate":0.2022,"PhysDefRate":0.1007,"MagicDefRate":0.1472,"HealInc":0.2034}</v>
      </c>
      <c r="H1287" s="1" t="s">
        <v>28</v>
      </c>
      <c r="I1287" s="1">
        <f t="shared" si="173"/>
        <v>2</v>
      </c>
      <c r="J1287" s="1">
        <f t="shared" si="172"/>
        <v>2</v>
      </c>
    </row>
    <row r="1288" spans="1:10">
      <c r="A1288" s="1">
        <f t="shared" si="170"/>
        <v>5001009</v>
      </c>
      <c r="B1288" s="1">
        <f t="shared" si="171"/>
        <v>5001009</v>
      </c>
      <c r="C1288" s="1">
        <f t="shared" si="154"/>
        <v>50010</v>
      </c>
      <c r="D1288" s="1">
        <f t="shared" si="155"/>
        <v>9</v>
      </c>
      <c r="E1288" s="1">
        <f>_xlfn.XLOOKUP(C1288,[1]配置!$B$5:$B$1000,[1]配置!$N$5:$N$1000)</f>
        <v>3</v>
      </c>
      <c r="F1288" s="1" t="str">
        <f>_xlfn.XLOOKUP(D1288,消耗中转!$D$8:$D$33,消耗中转!$T$8:$T$33)</f>
        <v>[{"ItemId":70002,"Num":20}]</v>
      </c>
      <c r="G1288" s="1" t="str" cm="1">
        <f t="array" ref="G1288">IF(D1288=0,"{}",_xlfn.XLOOKUP(D1288,属性中转!$D$20:$D$44,_xlfn.XLOOKUP($E1288,属性中转!$AG$18:$AX$18,属性中转!$AG$20:$AX$44)))</f>
        <v>{"HpRate":0.221,"AtkRate":0.2218,"PhysDefRate":0.1105,"MagicDefRate":0.1615,"HealInc":0.2034}</v>
      </c>
      <c r="H1288" s="1" t="s">
        <v>28</v>
      </c>
      <c r="I1288" s="1">
        <f t="shared" si="173"/>
        <v>2</v>
      </c>
      <c r="J1288" s="1">
        <f t="shared" si="172"/>
        <v>2</v>
      </c>
    </row>
    <row r="1289" spans="1:10">
      <c r="A1289" s="1">
        <f t="shared" si="170"/>
        <v>5001010</v>
      </c>
      <c r="B1289" s="1">
        <f t="shared" si="171"/>
        <v>5001010</v>
      </c>
      <c r="C1289" s="1">
        <f t="shared" si="154"/>
        <v>50010</v>
      </c>
      <c r="D1289" s="1">
        <f t="shared" si="155"/>
        <v>10</v>
      </c>
      <c r="E1289" s="1">
        <f>_xlfn.XLOOKUP(C1289,[1]配置!$B$5:$B$1000,[1]配置!$N$5:$N$1000)</f>
        <v>3</v>
      </c>
      <c r="F1289" s="1" t="str">
        <f>_xlfn.XLOOKUP(D1289,消耗中转!$D$8:$D$33,消耗中转!$T$8:$T$33)</f>
        <v>[{"ItemId":70002,"Num":25}]</v>
      </c>
      <c r="G1289" s="1" t="str" cm="1">
        <f t="array" ref="G1289">IF(D1289=0,"{}",_xlfn.XLOOKUP(D1289,属性中转!$D$20:$D$44,_xlfn.XLOOKUP($E1289,属性中转!$AG$18:$AX$18,属性中转!$AG$20:$AX$44)))</f>
        <v>{"HpRate":0.2405,"AtkRate":0.2414,"PhysDefRate":0.1202,"MagicDefRate":0.1757,"HealInc":0.2034}</v>
      </c>
      <c r="H1289" s="1" t="s">
        <v>28</v>
      </c>
      <c r="I1289" s="1">
        <f t="shared" si="173"/>
        <v>3</v>
      </c>
      <c r="J1289" s="1">
        <f t="shared" si="172"/>
        <v>3</v>
      </c>
    </row>
    <row r="1290" spans="1:10">
      <c r="A1290" s="1">
        <f t="shared" si="170"/>
        <v>5001011</v>
      </c>
      <c r="B1290" s="1">
        <f t="shared" si="171"/>
        <v>5001011</v>
      </c>
      <c r="C1290" s="1">
        <f t="shared" si="154"/>
        <v>50010</v>
      </c>
      <c r="D1290" s="1">
        <f t="shared" si="155"/>
        <v>11</v>
      </c>
      <c r="E1290" s="1">
        <f>_xlfn.XLOOKUP(C1290,[1]配置!$B$5:$B$1000,[1]配置!$N$5:$N$1000)</f>
        <v>3</v>
      </c>
      <c r="F1290" s="1" t="str">
        <f>_xlfn.XLOOKUP(D1290,消耗中转!$D$8:$D$33,消耗中转!$T$8:$T$33)</f>
        <v>[{"ItemId":70002,"Num":30}]</v>
      </c>
      <c r="G1290" s="1" t="str" cm="1">
        <f t="array" ref="G1290">IF(D1290=0,"{}",_xlfn.XLOOKUP(D1290,属性中转!$D$20:$D$44,_xlfn.XLOOKUP($E1290,属性中转!$AG$18:$AX$18,属性中转!$AG$20:$AX$44)))</f>
        <v>{"HpRate":0.26,"AtkRate":0.261,"PhysDefRate":0.13,"MagicDefRate":0.19,"HealInc":0.2034}</v>
      </c>
      <c r="H1290" s="1" t="s">
        <v>28</v>
      </c>
      <c r="I1290" s="1">
        <f t="shared" si="173"/>
        <v>3</v>
      </c>
      <c r="J1290" s="1">
        <f t="shared" si="172"/>
        <v>3</v>
      </c>
    </row>
    <row r="1291" spans="1:10">
      <c r="A1291" s="1">
        <f t="shared" si="170"/>
        <v>5001012</v>
      </c>
      <c r="B1291" s="1">
        <f t="shared" si="171"/>
        <v>5001012</v>
      </c>
      <c r="C1291" s="1">
        <f t="shared" si="154"/>
        <v>50010</v>
      </c>
      <c r="D1291" s="1">
        <f t="shared" si="155"/>
        <v>12</v>
      </c>
      <c r="E1291" s="1">
        <f>_xlfn.XLOOKUP(C1291,[1]配置!$B$5:$B$1000,[1]配置!$N$5:$N$1000)</f>
        <v>3</v>
      </c>
      <c r="F1291" s="1" t="str">
        <f>_xlfn.XLOOKUP(D1291,消耗中转!$D$8:$D$33,消耗中转!$T$8:$T$33)</f>
        <v>[{"ItemId":70002,"Num":35}]</v>
      </c>
      <c r="G1291" s="1" t="str" cm="1">
        <f t="array" ref="G1291">IF(D1291=0,"{}",_xlfn.XLOOKUP(D1291,属性中转!$D$20:$D$44,_xlfn.XLOOKUP($E1291,属性中转!$AG$18:$AX$18,属性中转!$AG$20:$AX$44)))</f>
        <v>{"HpRate":0.2795,"AtkRate":0.2805,"PhysDefRate":0.1397,"MagicDefRate":0.2042,"HealInc":0.2034}</v>
      </c>
      <c r="H1291" s="1" t="s">
        <v>28</v>
      </c>
      <c r="I1291" s="1">
        <f t="shared" si="173"/>
        <v>3</v>
      </c>
      <c r="J1291" s="1">
        <f t="shared" si="172"/>
        <v>3</v>
      </c>
    </row>
    <row r="1292" spans="1:10">
      <c r="A1292" s="1">
        <f t="shared" si="170"/>
        <v>5001013</v>
      </c>
      <c r="B1292" s="1">
        <f t="shared" si="171"/>
        <v>5001013</v>
      </c>
      <c r="C1292" s="1">
        <f t="shared" si="154"/>
        <v>50010</v>
      </c>
      <c r="D1292" s="1">
        <f t="shared" si="155"/>
        <v>13</v>
      </c>
      <c r="E1292" s="1">
        <f>_xlfn.XLOOKUP(C1292,[1]配置!$B$5:$B$1000,[1]配置!$N$5:$N$1000)</f>
        <v>3</v>
      </c>
      <c r="F1292" s="1" t="str">
        <f>_xlfn.XLOOKUP(D1292,消耗中转!$D$8:$D$33,消耗中转!$T$8:$T$33)</f>
        <v>[{"ItemId":70002,"Num":40}]</v>
      </c>
      <c r="G1292" s="1" t="str" cm="1">
        <f t="array" ref="G1292">IF(D1292=0,"{}",_xlfn.XLOOKUP(D1292,属性中转!$D$20:$D$44,_xlfn.XLOOKUP($E1292,属性中转!$AG$18:$AX$18,属性中转!$AG$20:$AX$44)))</f>
        <v>{"HpRate":0.299,"AtkRate":0.3001,"PhysDefRate":0.1495,"MagicDefRate":0.2185,"HealInc":0.2034}</v>
      </c>
      <c r="H1292" s="1" t="s">
        <v>28</v>
      </c>
      <c r="I1292" s="1">
        <f t="shared" si="173"/>
        <v>3</v>
      </c>
      <c r="J1292" s="1">
        <f t="shared" si="172"/>
        <v>3</v>
      </c>
    </row>
    <row r="1293" spans="1:10">
      <c r="A1293" s="1">
        <f t="shared" si="170"/>
        <v>5001014</v>
      </c>
      <c r="B1293" s="1">
        <f t="shared" si="171"/>
        <v>5001014</v>
      </c>
      <c r="C1293" s="1">
        <f t="shared" si="154"/>
        <v>50010</v>
      </c>
      <c r="D1293" s="1">
        <f t="shared" si="155"/>
        <v>14</v>
      </c>
      <c r="E1293" s="1">
        <f>_xlfn.XLOOKUP(C1293,[1]配置!$B$5:$B$1000,[1]配置!$N$5:$N$1000)</f>
        <v>3</v>
      </c>
      <c r="F1293" s="1" t="str">
        <f>_xlfn.XLOOKUP(D1293,消耗中转!$D$8:$D$33,消耗中转!$T$8:$T$33)</f>
        <v>[{"ItemId":70002,"Num":45}]</v>
      </c>
      <c r="G1293" s="1" t="str" cm="1">
        <f t="array" ref="G1293">IF(D1293=0,"{}",_xlfn.XLOOKUP(D1293,属性中转!$D$20:$D$44,_xlfn.XLOOKUP($E1293,属性中转!$AG$18:$AX$18,属性中转!$AG$20:$AX$44)))</f>
        <v>{"HpRate":0.3185,"AtkRate":0.3197,"PhysDefRate":0.1592,"MagicDefRate":0.2327,"HealInc":0.2034}</v>
      </c>
      <c r="H1293" s="1" t="s">
        <v>28</v>
      </c>
      <c r="I1293" s="1">
        <f t="shared" si="173"/>
        <v>3</v>
      </c>
      <c r="J1293" s="1">
        <f t="shared" si="172"/>
        <v>3</v>
      </c>
    </row>
    <row r="1294" spans="1:10">
      <c r="A1294" s="1">
        <f t="shared" si="170"/>
        <v>5001015</v>
      </c>
      <c r="B1294" s="1">
        <f t="shared" si="171"/>
        <v>5001015</v>
      </c>
      <c r="C1294" s="1">
        <f t="shared" si="154"/>
        <v>50010</v>
      </c>
      <c r="D1294" s="1">
        <f t="shared" si="155"/>
        <v>15</v>
      </c>
      <c r="E1294" s="1">
        <f>_xlfn.XLOOKUP(C1294,[1]配置!$B$5:$B$1000,[1]配置!$N$5:$N$1000)</f>
        <v>3</v>
      </c>
      <c r="F1294" s="1" t="str">
        <f>_xlfn.XLOOKUP(D1294,消耗中转!$D$8:$D$33,消耗中转!$T$8:$T$33)</f>
        <v>[{"ItemId":70002,"Num":50}]</v>
      </c>
      <c r="G1294" s="1" t="str" cm="1">
        <f t="array" ref="G1294">IF(D1294=0,"{}",_xlfn.XLOOKUP(D1294,属性中转!$D$20:$D$44,_xlfn.XLOOKUP($E1294,属性中转!$AG$18:$AX$18,属性中转!$AG$20:$AX$44)))</f>
        <v>{"HpRate":0.338,"AtkRate":0.3393,"PhysDefRate":0.169,"MagicDefRate":0.247,"HealInc":0.2034}</v>
      </c>
      <c r="H1294" s="1" t="s">
        <v>28</v>
      </c>
      <c r="I1294" s="1">
        <f t="shared" si="173"/>
        <v>4</v>
      </c>
      <c r="J1294" s="1">
        <f t="shared" si="172"/>
        <v>4</v>
      </c>
    </row>
    <row r="1295" spans="1:10">
      <c r="A1295" s="1">
        <f t="shared" si="170"/>
        <v>5001016</v>
      </c>
      <c r="B1295" s="1">
        <f t="shared" si="171"/>
        <v>5001016</v>
      </c>
      <c r="C1295" s="1">
        <f t="shared" si="154"/>
        <v>50010</v>
      </c>
      <c r="D1295" s="1">
        <f t="shared" si="155"/>
        <v>16</v>
      </c>
      <c r="E1295" s="1">
        <f>_xlfn.XLOOKUP(C1295,[1]配置!$B$5:$B$1000,[1]配置!$N$5:$N$1000)</f>
        <v>3</v>
      </c>
      <c r="F1295" s="1" t="str">
        <f>_xlfn.XLOOKUP(D1295,消耗中转!$D$8:$D$33,消耗中转!$T$8:$T$33)</f>
        <v>[{"ItemId":70003,"Num":25}]</v>
      </c>
      <c r="G1295" s="1" t="str" cm="1">
        <f t="array" ref="G1295">IF(D1295=0,"{}",_xlfn.XLOOKUP(D1295,属性中转!$D$20:$D$44,_xlfn.XLOOKUP($E1295,属性中转!$AG$18:$AX$18,属性中转!$AG$20:$AX$44)))</f>
        <v>{"HpRate":0.3575,"AtkRate":0.3588,"PhysDefRate":0.1787,"MagicDefRate":0.2612,"HealInc":0.2249}</v>
      </c>
      <c r="H1295" s="1" t="s">
        <v>28</v>
      </c>
      <c r="I1295" s="1">
        <f t="shared" si="173"/>
        <v>4</v>
      </c>
      <c r="J1295" s="1">
        <f t="shared" si="172"/>
        <v>4</v>
      </c>
    </row>
    <row r="1296" spans="1:10">
      <c r="A1296" s="1">
        <f t="shared" si="170"/>
        <v>5001017</v>
      </c>
      <c r="B1296" s="1">
        <f t="shared" si="171"/>
        <v>5001017</v>
      </c>
      <c r="C1296" s="1">
        <f t="shared" si="154"/>
        <v>50010</v>
      </c>
      <c r="D1296" s="1">
        <f t="shared" si="155"/>
        <v>17</v>
      </c>
      <c r="E1296" s="1">
        <f>_xlfn.XLOOKUP(C1296,[1]配置!$B$5:$B$1000,[1]配置!$N$5:$N$1000)</f>
        <v>3</v>
      </c>
      <c r="F1296" s="1" t="str">
        <f>_xlfn.XLOOKUP(D1296,消耗中转!$D$8:$D$33,消耗中转!$T$8:$T$33)</f>
        <v>[{"ItemId":70003,"Num":25}]</v>
      </c>
      <c r="G1296" s="1" t="str" cm="1">
        <f t="array" ref="G1296">IF(D1296=0,"{}",_xlfn.XLOOKUP(D1296,属性中转!$D$20:$D$44,_xlfn.XLOOKUP($E1296,属性中转!$AG$18:$AX$18,属性中转!$AG$20:$AX$44)))</f>
        <v>{"HpRate":0.377,"AtkRate":0.3784,"PhysDefRate":0.1885,"MagicDefRate":0.2755,"HealInc":0.2463}</v>
      </c>
      <c r="H1296" s="1" t="s">
        <v>28</v>
      </c>
      <c r="I1296" s="1">
        <f t="shared" si="173"/>
        <v>4</v>
      </c>
      <c r="J1296" s="1">
        <f t="shared" si="172"/>
        <v>4</v>
      </c>
    </row>
    <row r="1297" spans="1:10">
      <c r="A1297" s="1">
        <f t="shared" si="170"/>
        <v>5001018</v>
      </c>
      <c r="B1297" s="1">
        <f t="shared" si="171"/>
        <v>5001018</v>
      </c>
      <c r="C1297" s="1">
        <f t="shared" si="154"/>
        <v>50010</v>
      </c>
      <c r="D1297" s="1">
        <f t="shared" si="155"/>
        <v>18</v>
      </c>
      <c r="E1297" s="1">
        <f>_xlfn.XLOOKUP(C1297,[1]配置!$B$5:$B$1000,[1]配置!$N$5:$N$1000)</f>
        <v>3</v>
      </c>
      <c r="F1297" s="1" t="str">
        <f>_xlfn.XLOOKUP(D1297,消耗中转!$D$8:$D$33,消耗中转!$T$8:$T$33)</f>
        <v>[{"ItemId":70003,"Num":25}]</v>
      </c>
      <c r="G1297" s="1" t="str" cm="1">
        <f t="array" ref="G1297">IF(D1297=0,"{}",_xlfn.XLOOKUP(D1297,属性中转!$D$20:$D$44,_xlfn.XLOOKUP($E1297,属性中转!$AG$18:$AX$18,属性中转!$AG$20:$AX$44)))</f>
        <v>{"HpRate":0.3965,"AtkRate":0.398,"PhysDefRate":0.1982,"MagicDefRate":0.2897,"HealInc":0.2677}</v>
      </c>
      <c r="H1297" s="1" t="s">
        <v>28</v>
      </c>
      <c r="I1297" s="1">
        <f t="shared" si="173"/>
        <v>4</v>
      </c>
      <c r="J1297" s="1">
        <f t="shared" si="172"/>
        <v>4</v>
      </c>
    </row>
    <row r="1298" spans="1:10">
      <c r="A1298" s="1">
        <f t="shared" ref="A1298:A1361" si="174">B1298</f>
        <v>5001019</v>
      </c>
      <c r="B1298" s="1">
        <f t="shared" ref="B1298:B1361" si="175">C1298*100+D1298</f>
        <v>5001019</v>
      </c>
      <c r="C1298" s="1">
        <f t="shared" si="154"/>
        <v>50010</v>
      </c>
      <c r="D1298" s="1">
        <f t="shared" si="155"/>
        <v>19</v>
      </c>
      <c r="E1298" s="1">
        <f>_xlfn.XLOOKUP(C1298,[1]配置!$B$5:$B$1000,[1]配置!$N$5:$N$1000)</f>
        <v>3</v>
      </c>
      <c r="F1298" s="1" t="str">
        <f>_xlfn.XLOOKUP(D1298,消耗中转!$D$8:$D$33,消耗中转!$T$8:$T$33)</f>
        <v>[{"ItemId":70003,"Num":25}]</v>
      </c>
      <c r="G1298" s="1" t="str" cm="1">
        <f t="array" ref="G1298">IF(D1298=0,"{}",_xlfn.XLOOKUP(D1298,属性中转!$D$20:$D$44,_xlfn.XLOOKUP($E1298,属性中转!$AG$18:$AX$18,属性中转!$AG$20:$AX$44)))</f>
        <v>{"HpRate":0.416,"AtkRate":0.4176,"PhysDefRate":0.208,"MagicDefRate":0.304,"HealInc":0.2891}</v>
      </c>
      <c r="H1298" s="1" t="s">
        <v>28</v>
      </c>
      <c r="I1298" s="1">
        <f t="shared" si="173"/>
        <v>4</v>
      </c>
      <c r="J1298" s="1">
        <f t="shared" si="172"/>
        <v>4</v>
      </c>
    </row>
    <row r="1299" spans="1:10">
      <c r="A1299" s="1">
        <f t="shared" si="174"/>
        <v>5001020</v>
      </c>
      <c r="B1299" s="1">
        <f t="shared" si="175"/>
        <v>5001020</v>
      </c>
      <c r="C1299" s="1">
        <f t="shared" si="154"/>
        <v>50010</v>
      </c>
      <c r="D1299" s="1">
        <f t="shared" si="155"/>
        <v>20</v>
      </c>
      <c r="E1299" s="1">
        <f>_xlfn.XLOOKUP(C1299,[1]配置!$B$5:$B$1000,[1]配置!$N$5:$N$1000)</f>
        <v>3</v>
      </c>
      <c r="F1299" s="1" t="str">
        <f>_xlfn.XLOOKUP(D1299,消耗中转!$D$8:$D$33,消耗中转!$T$8:$T$33)</f>
        <v>[{"ItemId":70003,"Num":25}]</v>
      </c>
      <c r="G1299" s="1" t="str" cm="1">
        <f t="array" ref="G1299">IF(D1299=0,"{}",_xlfn.XLOOKUP(D1299,属性中转!$D$20:$D$44,_xlfn.XLOOKUP($E1299,属性中转!$AG$18:$AX$18,属性中转!$AG$20:$AX$44)))</f>
        <v>{"HpRate":0.4355,"AtkRate":0.4371,"PhysDefRate":0.2177,"MagicDefRate":0.3182,"HealInc":0.3105}</v>
      </c>
      <c r="H1299" s="1" t="s">
        <v>28</v>
      </c>
      <c r="I1299" s="1">
        <f t="shared" si="173"/>
        <v>4</v>
      </c>
      <c r="J1299" s="1">
        <f t="shared" si="172"/>
        <v>4</v>
      </c>
    </row>
    <row r="1300" spans="1:10">
      <c r="A1300" s="1">
        <f t="shared" si="174"/>
        <v>5001021</v>
      </c>
      <c r="B1300" s="1">
        <f t="shared" si="175"/>
        <v>5001021</v>
      </c>
      <c r="C1300" s="1">
        <f t="shared" si="154"/>
        <v>50010</v>
      </c>
      <c r="D1300" s="1">
        <f t="shared" si="155"/>
        <v>21</v>
      </c>
      <c r="E1300" s="1">
        <f>_xlfn.XLOOKUP(C1300,[1]配置!$B$5:$B$1000,[1]配置!$N$5:$N$1000)</f>
        <v>3</v>
      </c>
      <c r="F1300" s="1" t="str">
        <f>_xlfn.XLOOKUP(D1300,消耗中转!$D$8:$D$33,消耗中转!$T$8:$T$33)</f>
        <v>[{"ItemId":70003,"Num":50}]</v>
      </c>
      <c r="G1300" s="1" t="str" cm="1">
        <f t="array" ref="G1300">IF(D1300=0,"{}",_xlfn.XLOOKUP(D1300,属性中转!$D$20:$D$44,_xlfn.XLOOKUP($E1300,属性中转!$AG$18:$AX$18,属性中转!$AG$20:$AX$44)))</f>
        <v>{"HpRate":0.455,"AtkRate":0.4567,"PhysDefRate":0.2275,"MagicDefRate":0.3325,"HealInc":0.332}</v>
      </c>
      <c r="H1300" s="1" t="s">
        <v>28</v>
      </c>
      <c r="I1300" s="1">
        <f t="shared" si="173"/>
        <v>4</v>
      </c>
      <c r="J1300" s="1">
        <f t="shared" si="172"/>
        <v>4</v>
      </c>
    </row>
    <row r="1301" spans="1:10">
      <c r="A1301" s="1">
        <f t="shared" si="174"/>
        <v>5001022</v>
      </c>
      <c r="B1301" s="1">
        <f t="shared" si="175"/>
        <v>5001022</v>
      </c>
      <c r="C1301" s="1">
        <f t="shared" si="154"/>
        <v>50010</v>
      </c>
      <c r="D1301" s="1">
        <f t="shared" si="155"/>
        <v>22</v>
      </c>
      <c r="E1301" s="1">
        <f>_xlfn.XLOOKUP(C1301,[1]配置!$B$5:$B$1000,[1]配置!$N$5:$N$1000)</f>
        <v>3</v>
      </c>
      <c r="F1301" s="1" t="str">
        <f>_xlfn.XLOOKUP(D1301,消耗中转!$D$8:$D$33,消耗中转!$T$8:$T$33)</f>
        <v>[{"ItemId":70003,"Num":75}]</v>
      </c>
      <c r="G1301" s="1" t="str" cm="1">
        <f t="array" ref="G1301">IF(D1301=0,"{}",_xlfn.XLOOKUP(D1301,属性中转!$D$20:$D$44,_xlfn.XLOOKUP($E1301,属性中转!$AG$18:$AX$18,属性中转!$AG$20:$AX$44)))</f>
        <v>{"HpRate":0.4745,"AtkRate":0.4763,"PhysDefRate":0.2372,"MagicDefRate":0.3467,"HealInc":0.3534}</v>
      </c>
      <c r="H1301" s="1" t="s">
        <v>28</v>
      </c>
      <c r="I1301" s="1">
        <f t="shared" si="173"/>
        <v>4</v>
      </c>
      <c r="J1301" s="1">
        <f t="shared" si="172"/>
        <v>4</v>
      </c>
    </row>
    <row r="1302" spans="1:10">
      <c r="A1302" s="1">
        <f t="shared" si="174"/>
        <v>5001023</v>
      </c>
      <c r="B1302" s="1">
        <f t="shared" si="175"/>
        <v>5001023</v>
      </c>
      <c r="C1302" s="1">
        <f t="shared" si="154"/>
        <v>50010</v>
      </c>
      <c r="D1302" s="1">
        <f t="shared" si="155"/>
        <v>23</v>
      </c>
      <c r="E1302" s="1">
        <f>_xlfn.XLOOKUP(C1302,[1]配置!$B$5:$B$1000,[1]配置!$N$5:$N$1000)</f>
        <v>3</v>
      </c>
      <c r="F1302" s="1" t="str">
        <f>_xlfn.XLOOKUP(D1302,消耗中转!$D$8:$D$33,消耗中转!$T$8:$T$33)</f>
        <v>[{"ItemId":70003,"Num":100}]</v>
      </c>
      <c r="G1302" s="1" t="str" cm="1">
        <f t="array" ref="G1302">IF(D1302=0,"{}",_xlfn.XLOOKUP(D1302,属性中转!$D$20:$D$44,_xlfn.XLOOKUP($E1302,属性中转!$AG$18:$AX$18,属性中转!$AG$20:$AX$44)))</f>
        <v>{"HpRate":0.494,"AtkRate":0.4959,"PhysDefRate":0.247,"MagicDefRate":0.361,"HealInc":0.3748}</v>
      </c>
      <c r="H1302" s="1" t="s">
        <v>28</v>
      </c>
      <c r="I1302" s="1">
        <f t="shared" si="173"/>
        <v>4</v>
      </c>
      <c r="J1302" s="1">
        <f t="shared" si="172"/>
        <v>4</v>
      </c>
    </row>
    <row r="1303" spans="1:10">
      <c r="A1303" s="1">
        <f t="shared" si="174"/>
        <v>5001024</v>
      </c>
      <c r="B1303" s="1">
        <f t="shared" si="175"/>
        <v>5001024</v>
      </c>
      <c r="C1303" s="1">
        <f t="shared" si="154"/>
        <v>50010</v>
      </c>
      <c r="D1303" s="1">
        <f t="shared" si="155"/>
        <v>24</v>
      </c>
      <c r="E1303" s="1">
        <f>_xlfn.XLOOKUP(C1303,[1]配置!$B$5:$B$1000,[1]配置!$N$5:$N$1000)</f>
        <v>3</v>
      </c>
      <c r="F1303" s="1" t="str">
        <f>_xlfn.XLOOKUP(D1303,消耗中转!$D$8:$D$33,消耗中转!$T$8:$T$33)</f>
        <v>[{"ItemId":70003,"Num":125}]</v>
      </c>
      <c r="G1303" s="1" t="str" cm="1">
        <f t="array" ref="G1303">IF(D1303=0,"{}",_xlfn.XLOOKUP(D1303,属性中转!$D$20:$D$44,_xlfn.XLOOKUP($E1303,属性中转!$AG$18:$AX$18,属性中转!$AG$20:$AX$44)))</f>
        <v>{"HpRate":0.5135,"AtkRate":0.5154,"PhysDefRate":0.2567,"MagicDefRate":0.3752,"HealInc":0.3962}</v>
      </c>
      <c r="H1303" s="1" t="s">
        <v>28</v>
      </c>
      <c r="I1303" s="1">
        <f t="shared" si="173"/>
        <v>4</v>
      </c>
      <c r="J1303" s="1">
        <f t="shared" si="172"/>
        <v>4</v>
      </c>
    </row>
    <row r="1304" spans="1:10">
      <c r="A1304" s="1">
        <f t="shared" si="174"/>
        <v>5001025</v>
      </c>
      <c r="B1304" s="1">
        <f t="shared" si="175"/>
        <v>5001025</v>
      </c>
      <c r="C1304" s="1">
        <f t="shared" si="154"/>
        <v>50010</v>
      </c>
      <c r="D1304" s="1">
        <f t="shared" si="155"/>
        <v>25</v>
      </c>
      <c r="E1304" s="1">
        <f>_xlfn.XLOOKUP(C1304,[1]配置!$B$5:$B$1000,[1]配置!$N$5:$N$1000)</f>
        <v>3</v>
      </c>
      <c r="F1304" s="1" t="str">
        <f>_xlfn.XLOOKUP(D1304,消耗中转!$D$8:$D$33,消耗中转!$T$8:$T$33)</f>
        <v>[{"ItemId":70003,"Num":150}]</v>
      </c>
      <c r="G1304" s="1" t="str" cm="1">
        <f t="array" ref="G1304">IF(D1304=0,"{}",_xlfn.XLOOKUP(D1304,属性中转!$D$20:$D$44,_xlfn.XLOOKUP($E1304,属性中转!$AG$18:$AX$18,属性中转!$AG$20:$AX$44)))</f>
        <v>{"HpRate":0.533,"AtkRate":0.535,"PhysDefRate":0.2665,"MagicDefRate":0.3895,"HealInc":0.4176}</v>
      </c>
      <c r="H1304" s="1" t="s">
        <v>28</v>
      </c>
      <c r="I1304" s="1">
        <f t="shared" si="173"/>
        <v>4</v>
      </c>
      <c r="J1304" s="1">
        <f t="shared" si="172"/>
        <v>4</v>
      </c>
    </row>
    <row r="1305" spans="1:10">
      <c r="A1305" s="1">
        <f t="shared" si="174"/>
        <v>5001100</v>
      </c>
      <c r="B1305" s="1">
        <f t="shared" si="175"/>
        <v>5001100</v>
      </c>
      <c r="C1305" s="1">
        <f>C1279+1</f>
        <v>50011</v>
      </c>
      <c r="D1305" s="1">
        <f>D1279</f>
        <v>0</v>
      </c>
      <c r="E1305" s="1">
        <f>_xlfn.XLOOKUP(C1305,[1]配置!$B$5:$B$1000,[1]配置!$N$5:$N$1000)</f>
        <v>1</v>
      </c>
      <c r="F1305" s="1" t="str">
        <f>_xlfn.XLOOKUP(D1305,消耗中转!$D$8:$D$33,消耗中转!$T$8:$T$33)</f>
        <v>[]</v>
      </c>
      <c r="G1305" s="1" t="str" cm="1">
        <f t="array" ref="G1305">IF(D1305=0,"{}",_xlfn.XLOOKUP(D1305,属性中转!$D$20:$D$44,_xlfn.XLOOKUP($E1305,属性中转!$AG$18:$AX$18,属性中转!$AG$20:$AX$44)))</f>
        <v>{}</v>
      </c>
      <c r="H1305" s="1" t="s">
        <v>28</v>
      </c>
      <c r="I1305" s="1">
        <f t="shared" si="173"/>
        <v>0</v>
      </c>
      <c r="J1305" s="1">
        <f t="shared" si="172"/>
        <v>0</v>
      </c>
    </row>
    <row r="1306" spans="1:10">
      <c r="A1306" s="1">
        <f t="shared" si="174"/>
        <v>5001101</v>
      </c>
      <c r="B1306" s="1">
        <f t="shared" si="175"/>
        <v>5001101</v>
      </c>
      <c r="C1306" s="1">
        <f t="shared" si="154"/>
        <v>50011</v>
      </c>
      <c r="D1306" s="1">
        <f t="shared" si="155"/>
        <v>1</v>
      </c>
      <c r="E1306" s="1">
        <f>_xlfn.XLOOKUP(C1306,[1]配置!$B$5:$B$1000,[1]配置!$N$5:$N$1000)</f>
        <v>1</v>
      </c>
      <c r="F1306" s="1" t="str">
        <f>_xlfn.XLOOKUP(D1306,消耗中转!$D$8:$D$33,消耗中转!$T$8:$T$33)</f>
        <v>[{"ItemId":70001,"Num":10}]</v>
      </c>
      <c r="G1306" s="1" t="str" cm="1">
        <f t="array" ref="G1306">IF(D1306=0,"{}",_xlfn.XLOOKUP(D1306,属性中转!$D$20:$D$44,_xlfn.XLOOKUP($E1306,属性中转!$AG$18:$AX$18,属性中转!$AG$20:$AX$44)))</f>
        <v>{"HpRate":0.0625,"AtkRate":0.072,"AtkSpeed":0.03,"Cri":0.0256,"DefBreak":0.0352}</v>
      </c>
      <c r="H1306" s="1" t="s">
        <v>28</v>
      </c>
      <c r="I1306" s="1">
        <f t="shared" si="173"/>
        <v>1</v>
      </c>
      <c r="J1306" s="1">
        <f t="shared" si="172"/>
        <v>1</v>
      </c>
    </row>
    <row r="1307" spans="1:10">
      <c r="A1307" s="1">
        <f t="shared" si="174"/>
        <v>5001102</v>
      </c>
      <c r="B1307" s="1">
        <f t="shared" si="175"/>
        <v>5001102</v>
      </c>
      <c r="C1307" s="1">
        <f t="shared" si="154"/>
        <v>50011</v>
      </c>
      <c r="D1307" s="1">
        <f t="shared" si="155"/>
        <v>2</v>
      </c>
      <c r="E1307" s="1">
        <f>_xlfn.XLOOKUP(C1307,[1]配置!$B$5:$B$1000,[1]配置!$N$5:$N$1000)</f>
        <v>1</v>
      </c>
      <c r="F1307" s="1" t="str">
        <f>_xlfn.XLOOKUP(D1307,消耗中转!$D$8:$D$33,消耗中转!$T$8:$T$33)</f>
        <v>[{"ItemId":70001,"Num":20}]</v>
      </c>
      <c r="G1307" s="1" t="str" cm="1">
        <f t="array" ref="G1307">IF(D1307=0,"{}",_xlfn.XLOOKUP(D1307,属性中转!$D$20:$D$44,_xlfn.XLOOKUP($E1307,属性中转!$AG$18:$AX$18,属性中转!$AG$20:$AX$44)))</f>
        <v>{"HpRate":0.0812,"AtkRate":0.0936,"AtkSpeed":0.042,"Cri":0.0359,"DefBreak":0.0493}</v>
      </c>
      <c r="H1307" s="1" t="s">
        <v>28</v>
      </c>
      <c r="I1307" s="1">
        <f t="shared" si="173"/>
        <v>1</v>
      </c>
      <c r="J1307" s="1">
        <f t="shared" si="172"/>
        <v>1</v>
      </c>
    </row>
    <row r="1308" spans="1:10">
      <c r="A1308" s="1">
        <f t="shared" si="174"/>
        <v>5001103</v>
      </c>
      <c r="B1308" s="1">
        <f t="shared" si="175"/>
        <v>5001103</v>
      </c>
      <c r="C1308" s="1">
        <f t="shared" si="154"/>
        <v>50011</v>
      </c>
      <c r="D1308" s="1">
        <f t="shared" si="155"/>
        <v>3</v>
      </c>
      <c r="E1308" s="1">
        <f>_xlfn.XLOOKUP(C1308,[1]配置!$B$5:$B$1000,[1]配置!$N$5:$N$1000)</f>
        <v>1</v>
      </c>
      <c r="F1308" s="1" t="str">
        <f>_xlfn.XLOOKUP(D1308,消耗中转!$D$8:$D$33,消耗中转!$T$8:$T$33)</f>
        <v>[{"ItemId":70001,"Num":30}]</v>
      </c>
      <c r="G1308" s="1" t="str" cm="1">
        <f t="array" ref="G1308">IF(D1308=0,"{}",_xlfn.XLOOKUP(D1308,属性中转!$D$20:$D$44,_xlfn.XLOOKUP($E1308,属性中转!$AG$18:$AX$18,属性中转!$AG$20:$AX$44)))</f>
        <v>{"HpRate":0.1,"AtkRate":0.1152,"AtkSpeed":0.054,"Cri":0.0462,"DefBreak":0.0635}</v>
      </c>
      <c r="H1308" s="1" t="s">
        <v>28</v>
      </c>
      <c r="I1308" s="1">
        <f t="shared" si="173"/>
        <v>1</v>
      </c>
      <c r="J1308" s="1">
        <f t="shared" si="172"/>
        <v>1</v>
      </c>
    </row>
    <row r="1309" spans="1:10">
      <c r="A1309" s="1">
        <f t="shared" si="174"/>
        <v>5001104</v>
      </c>
      <c r="B1309" s="1">
        <f t="shared" si="175"/>
        <v>5001104</v>
      </c>
      <c r="C1309" s="1">
        <f t="shared" si="154"/>
        <v>50011</v>
      </c>
      <c r="D1309" s="1">
        <f t="shared" si="155"/>
        <v>4</v>
      </c>
      <c r="E1309" s="1">
        <f>_xlfn.XLOOKUP(C1309,[1]配置!$B$5:$B$1000,[1]配置!$N$5:$N$1000)</f>
        <v>1</v>
      </c>
      <c r="F1309" s="1" t="str">
        <f>_xlfn.XLOOKUP(D1309,消耗中转!$D$8:$D$33,消耗中转!$T$8:$T$33)</f>
        <v>[{"ItemId":70001,"Num":40}]</v>
      </c>
      <c r="G1309" s="1" t="str" cm="1">
        <f t="array" ref="G1309">IF(D1309=0,"{}",_xlfn.XLOOKUP(D1309,属性中转!$D$20:$D$44,_xlfn.XLOOKUP($E1309,属性中转!$AG$18:$AX$18,属性中转!$AG$20:$AX$44)))</f>
        <v>{"HpRate":0.1187,"AtkRate":0.1368,"AtkSpeed":0.066,"Cri":0.0564,"DefBreak":0.0776}</v>
      </c>
      <c r="H1309" s="1" t="s">
        <v>28</v>
      </c>
      <c r="I1309" s="1">
        <f t="shared" si="173"/>
        <v>1</v>
      </c>
      <c r="J1309" s="1">
        <f t="shared" si="172"/>
        <v>1</v>
      </c>
    </row>
    <row r="1310" spans="1:10">
      <c r="A1310" s="1">
        <f t="shared" si="174"/>
        <v>5001105</v>
      </c>
      <c r="B1310" s="1">
        <f t="shared" si="175"/>
        <v>5001105</v>
      </c>
      <c r="C1310" s="1">
        <f t="shared" si="154"/>
        <v>50011</v>
      </c>
      <c r="D1310" s="1">
        <f t="shared" si="155"/>
        <v>5</v>
      </c>
      <c r="E1310" s="1">
        <f>_xlfn.XLOOKUP(C1310,[1]配置!$B$5:$B$1000,[1]配置!$N$5:$N$1000)</f>
        <v>1</v>
      </c>
      <c r="F1310" s="1" t="str">
        <f>_xlfn.XLOOKUP(D1310,消耗中转!$D$8:$D$33,消耗中转!$T$8:$T$33)</f>
        <v>[{"ItemId":70001,"Num":50}]</v>
      </c>
      <c r="G1310" s="1" t="str" cm="1">
        <f t="array" ref="G1310">IF(D1310=0,"{}",_xlfn.XLOOKUP(D1310,属性中转!$D$20:$D$44,_xlfn.XLOOKUP($E1310,属性中转!$AG$18:$AX$18,属性中转!$AG$20:$AX$44)))</f>
        <v>{"HpRate":0.1375,"AtkRate":0.1584,"AtkSpeed":0.078,"Cri":0.0667,"DefBreak":0.0917}</v>
      </c>
      <c r="H1310" s="1" t="s">
        <v>28</v>
      </c>
      <c r="I1310" s="1">
        <f t="shared" si="173"/>
        <v>2</v>
      </c>
      <c r="J1310" s="1">
        <f t="shared" si="172"/>
        <v>2</v>
      </c>
    </row>
    <row r="1311" spans="1:10">
      <c r="A1311" s="1">
        <f t="shared" si="174"/>
        <v>5001106</v>
      </c>
      <c r="B1311" s="1">
        <f t="shared" si="175"/>
        <v>5001106</v>
      </c>
      <c r="C1311" s="1">
        <f t="shared" ref="C1311:C1330" si="176">C1310</f>
        <v>50011</v>
      </c>
      <c r="D1311" s="1">
        <f t="shared" ref="D1311:D1331" si="177">D1285</f>
        <v>6</v>
      </c>
      <c r="E1311" s="1">
        <f>_xlfn.XLOOKUP(C1311,[1]配置!$B$5:$B$1000,[1]配置!$N$5:$N$1000)</f>
        <v>1</v>
      </c>
      <c r="F1311" s="1" t="str">
        <f>_xlfn.XLOOKUP(D1311,消耗中转!$D$8:$D$33,消耗中转!$T$8:$T$33)</f>
        <v>[{"ItemId":70002,"Num":5}]</v>
      </c>
      <c r="G1311" s="1" t="str" cm="1">
        <f t="array" ref="G1311">IF(D1311=0,"{}",_xlfn.XLOOKUP(D1311,属性中转!$D$20:$D$44,_xlfn.XLOOKUP($E1311,属性中转!$AG$18:$AX$18,属性中转!$AG$20:$AX$44)))</f>
        <v>{"HpRate":0.1562,"AtkRate":0.18,"AtkSpeed":0.09,"Cri":0.077,"DefBreak":0.1058}</v>
      </c>
      <c r="H1311" s="1" t="s">
        <v>28</v>
      </c>
      <c r="I1311" s="1">
        <f t="shared" si="173"/>
        <v>2</v>
      </c>
      <c r="J1311" s="1">
        <f t="shared" ref="J1311:J1374" si="178">J1285</f>
        <v>2</v>
      </c>
    </row>
    <row r="1312" spans="1:10">
      <c r="A1312" s="1">
        <f t="shared" si="174"/>
        <v>5001107</v>
      </c>
      <c r="B1312" s="1">
        <f t="shared" si="175"/>
        <v>5001107</v>
      </c>
      <c r="C1312" s="1">
        <f t="shared" si="176"/>
        <v>50011</v>
      </c>
      <c r="D1312" s="1">
        <f t="shared" si="177"/>
        <v>7</v>
      </c>
      <c r="E1312" s="1">
        <f>_xlfn.XLOOKUP(C1312,[1]配置!$B$5:$B$1000,[1]配置!$N$5:$N$1000)</f>
        <v>1</v>
      </c>
      <c r="F1312" s="1" t="str">
        <f>_xlfn.XLOOKUP(D1312,消耗中转!$D$8:$D$33,消耗中转!$T$8:$T$33)</f>
        <v>[{"ItemId":70002,"Num":10}]</v>
      </c>
      <c r="G1312" s="1" t="str" cm="1">
        <f t="array" ref="G1312">IF(D1312=0,"{}",_xlfn.XLOOKUP(D1312,属性中转!$D$20:$D$44,_xlfn.XLOOKUP($E1312,属性中转!$AG$18:$AX$18,属性中转!$AG$20:$AX$44)))</f>
        <v>{"HpRate":0.175,"AtkRate":0.2016,"AtkSpeed":0.102,"Cri":0.0873,"DefBreak":0.1199}</v>
      </c>
      <c r="H1312" s="1" t="s">
        <v>28</v>
      </c>
      <c r="I1312" s="1">
        <f t="shared" ref="I1312:I1375" si="179">I1286</f>
        <v>2</v>
      </c>
      <c r="J1312" s="1">
        <f t="shared" si="178"/>
        <v>2</v>
      </c>
    </row>
    <row r="1313" spans="1:10">
      <c r="A1313" s="1">
        <f t="shared" si="174"/>
        <v>5001108</v>
      </c>
      <c r="B1313" s="1">
        <f t="shared" si="175"/>
        <v>5001108</v>
      </c>
      <c r="C1313" s="1">
        <f t="shared" si="176"/>
        <v>50011</v>
      </c>
      <c r="D1313" s="1">
        <f t="shared" si="177"/>
        <v>8</v>
      </c>
      <c r="E1313" s="1">
        <f>_xlfn.XLOOKUP(C1313,[1]配置!$B$5:$B$1000,[1]配置!$N$5:$N$1000)</f>
        <v>1</v>
      </c>
      <c r="F1313" s="1" t="str">
        <f>_xlfn.XLOOKUP(D1313,消耗中转!$D$8:$D$33,消耗中转!$T$8:$T$33)</f>
        <v>[{"ItemId":70002,"Num":15}]</v>
      </c>
      <c r="G1313" s="1" t="str" cm="1">
        <f t="array" ref="G1313">IF(D1313=0,"{}",_xlfn.XLOOKUP(D1313,属性中转!$D$20:$D$44,_xlfn.XLOOKUP($E1313,属性中转!$AG$18:$AX$18,属性中转!$AG$20:$AX$44)))</f>
        <v>{"HpRate":0.1937,"AtkRate":0.2232,"AtkSpeed":0.114,"Cri":0.0975,"DefBreak":0.134}</v>
      </c>
      <c r="H1313" s="1" t="s">
        <v>28</v>
      </c>
      <c r="I1313" s="1">
        <f t="shared" si="179"/>
        <v>2</v>
      </c>
      <c r="J1313" s="1">
        <f t="shared" si="178"/>
        <v>2</v>
      </c>
    </row>
    <row r="1314" spans="1:10">
      <c r="A1314" s="1">
        <f t="shared" si="174"/>
        <v>5001109</v>
      </c>
      <c r="B1314" s="1">
        <f t="shared" si="175"/>
        <v>5001109</v>
      </c>
      <c r="C1314" s="1">
        <f t="shared" si="176"/>
        <v>50011</v>
      </c>
      <c r="D1314" s="1">
        <f t="shared" si="177"/>
        <v>9</v>
      </c>
      <c r="E1314" s="1">
        <f>_xlfn.XLOOKUP(C1314,[1]配置!$B$5:$B$1000,[1]配置!$N$5:$N$1000)</f>
        <v>1</v>
      </c>
      <c r="F1314" s="1" t="str">
        <f>_xlfn.XLOOKUP(D1314,消耗中转!$D$8:$D$33,消耗中转!$T$8:$T$33)</f>
        <v>[{"ItemId":70002,"Num":20}]</v>
      </c>
      <c r="G1314" s="1" t="str" cm="1">
        <f t="array" ref="G1314">IF(D1314=0,"{}",_xlfn.XLOOKUP(D1314,属性中转!$D$20:$D$44,_xlfn.XLOOKUP($E1314,属性中转!$AG$18:$AX$18,属性中转!$AG$20:$AX$44)))</f>
        <v>{"HpRate":0.2125,"AtkRate":0.2448,"AtkSpeed":0.114,"Cri":0.0975,"DefBreak":0.134}</v>
      </c>
      <c r="H1314" s="1" t="s">
        <v>28</v>
      </c>
      <c r="I1314" s="1">
        <f t="shared" si="179"/>
        <v>2</v>
      </c>
      <c r="J1314" s="1">
        <f t="shared" si="178"/>
        <v>2</v>
      </c>
    </row>
    <row r="1315" spans="1:10">
      <c r="A1315" s="1">
        <f t="shared" si="174"/>
        <v>5001110</v>
      </c>
      <c r="B1315" s="1">
        <f t="shared" si="175"/>
        <v>5001110</v>
      </c>
      <c r="C1315" s="1">
        <f t="shared" si="176"/>
        <v>50011</v>
      </c>
      <c r="D1315" s="1">
        <f t="shared" si="177"/>
        <v>10</v>
      </c>
      <c r="E1315" s="1">
        <f>_xlfn.XLOOKUP(C1315,[1]配置!$B$5:$B$1000,[1]配置!$N$5:$N$1000)</f>
        <v>1</v>
      </c>
      <c r="F1315" s="1" t="str">
        <f>_xlfn.XLOOKUP(D1315,消耗中转!$D$8:$D$33,消耗中转!$T$8:$T$33)</f>
        <v>[{"ItemId":70002,"Num":25}]</v>
      </c>
      <c r="G1315" s="1" t="str" cm="1">
        <f t="array" ref="G1315">IF(D1315=0,"{}",_xlfn.XLOOKUP(D1315,属性中转!$D$20:$D$44,_xlfn.XLOOKUP($E1315,属性中转!$AG$18:$AX$18,属性中转!$AG$20:$AX$44)))</f>
        <v>{"HpRate":0.2312,"AtkRate":0.2664,"AtkSpeed":0.114,"Cri":0.0975,"DefBreak":0.134}</v>
      </c>
      <c r="H1315" s="1" t="s">
        <v>28</v>
      </c>
      <c r="I1315" s="1">
        <f t="shared" si="179"/>
        <v>3</v>
      </c>
      <c r="J1315" s="1">
        <f t="shared" si="178"/>
        <v>3</v>
      </c>
    </row>
    <row r="1316" spans="1:10">
      <c r="A1316" s="1">
        <f t="shared" si="174"/>
        <v>5001111</v>
      </c>
      <c r="B1316" s="1">
        <f t="shared" si="175"/>
        <v>5001111</v>
      </c>
      <c r="C1316" s="1">
        <f t="shared" si="176"/>
        <v>50011</v>
      </c>
      <c r="D1316" s="1">
        <f t="shared" si="177"/>
        <v>11</v>
      </c>
      <c r="E1316" s="1">
        <f>_xlfn.XLOOKUP(C1316,[1]配置!$B$5:$B$1000,[1]配置!$N$5:$N$1000)</f>
        <v>1</v>
      </c>
      <c r="F1316" s="1" t="str">
        <f>_xlfn.XLOOKUP(D1316,消耗中转!$D$8:$D$33,消耗中转!$T$8:$T$33)</f>
        <v>[{"ItemId":70002,"Num":30}]</v>
      </c>
      <c r="G1316" s="1" t="str" cm="1">
        <f t="array" ref="G1316">IF(D1316=0,"{}",_xlfn.XLOOKUP(D1316,属性中转!$D$20:$D$44,_xlfn.XLOOKUP($E1316,属性中转!$AG$18:$AX$18,属性中转!$AG$20:$AX$44)))</f>
        <v>{"HpRate":0.25,"AtkRate":0.288,"AtkSpeed":0.114,"Cri":0.0975,"DefBreak":0.134}</v>
      </c>
      <c r="H1316" s="1" t="s">
        <v>28</v>
      </c>
      <c r="I1316" s="1">
        <f t="shared" si="179"/>
        <v>3</v>
      </c>
      <c r="J1316" s="1">
        <f t="shared" si="178"/>
        <v>3</v>
      </c>
    </row>
    <row r="1317" spans="1:10">
      <c r="A1317" s="1">
        <f t="shared" si="174"/>
        <v>5001112</v>
      </c>
      <c r="B1317" s="1">
        <f t="shared" si="175"/>
        <v>5001112</v>
      </c>
      <c r="C1317" s="1">
        <f t="shared" si="176"/>
        <v>50011</v>
      </c>
      <c r="D1317" s="1">
        <f t="shared" si="177"/>
        <v>12</v>
      </c>
      <c r="E1317" s="1">
        <f>_xlfn.XLOOKUP(C1317,[1]配置!$B$5:$B$1000,[1]配置!$N$5:$N$1000)</f>
        <v>1</v>
      </c>
      <c r="F1317" s="1" t="str">
        <f>_xlfn.XLOOKUP(D1317,消耗中转!$D$8:$D$33,消耗中转!$T$8:$T$33)</f>
        <v>[{"ItemId":70002,"Num":35}]</v>
      </c>
      <c r="G1317" s="1" t="str" cm="1">
        <f t="array" ref="G1317">IF(D1317=0,"{}",_xlfn.XLOOKUP(D1317,属性中转!$D$20:$D$44,_xlfn.XLOOKUP($E1317,属性中转!$AG$18:$AX$18,属性中转!$AG$20:$AX$44)))</f>
        <v>{"HpRate":0.2687,"AtkRate":0.3096,"AtkSpeed":0.114,"Cri":0.0975,"DefBreak":0.134}</v>
      </c>
      <c r="H1317" s="1" t="s">
        <v>28</v>
      </c>
      <c r="I1317" s="1">
        <f t="shared" si="179"/>
        <v>3</v>
      </c>
      <c r="J1317" s="1">
        <f t="shared" si="178"/>
        <v>3</v>
      </c>
    </row>
    <row r="1318" spans="1:10">
      <c r="A1318" s="1">
        <f t="shared" si="174"/>
        <v>5001113</v>
      </c>
      <c r="B1318" s="1">
        <f t="shared" si="175"/>
        <v>5001113</v>
      </c>
      <c r="C1318" s="1">
        <f t="shared" si="176"/>
        <v>50011</v>
      </c>
      <c r="D1318" s="1">
        <f t="shared" si="177"/>
        <v>13</v>
      </c>
      <c r="E1318" s="1">
        <f>_xlfn.XLOOKUP(C1318,[1]配置!$B$5:$B$1000,[1]配置!$N$5:$N$1000)</f>
        <v>1</v>
      </c>
      <c r="F1318" s="1" t="str">
        <f>_xlfn.XLOOKUP(D1318,消耗中转!$D$8:$D$33,消耗中转!$T$8:$T$33)</f>
        <v>[{"ItemId":70002,"Num":40}]</v>
      </c>
      <c r="G1318" s="1" t="str" cm="1">
        <f t="array" ref="G1318">IF(D1318=0,"{}",_xlfn.XLOOKUP(D1318,属性中转!$D$20:$D$44,_xlfn.XLOOKUP($E1318,属性中转!$AG$18:$AX$18,属性中转!$AG$20:$AX$44)))</f>
        <v>{"HpRate":0.2875,"AtkRate":0.3312,"AtkSpeed":0.114,"Cri":0.0975,"DefBreak":0.134}</v>
      </c>
      <c r="H1318" s="1" t="s">
        <v>28</v>
      </c>
      <c r="I1318" s="1">
        <f t="shared" si="179"/>
        <v>3</v>
      </c>
      <c r="J1318" s="1">
        <f t="shared" si="178"/>
        <v>3</v>
      </c>
    </row>
    <row r="1319" spans="1:10">
      <c r="A1319" s="1">
        <f t="shared" si="174"/>
        <v>5001114</v>
      </c>
      <c r="B1319" s="1">
        <f t="shared" si="175"/>
        <v>5001114</v>
      </c>
      <c r="C1319" s="1">
        <f t="shared" si="176"/>
        <v>50011</v>
      </c>
      <c r="D1319" s="1">
        <f t="shared" si="177"/>
        <v>14</v>
      </c>
      <c r="E1319" s="1">
        <f>_xlfn.XLOOKUP(C1319,[1]配置!$B$5:$B$1000,[1]配置!$N$5:$N$1000)</f>
        <v>1</v>
      </c>
      <c r="F1319" s="1" t="str">
        <f>_xlfn.XLOOKUP(D1319,消耗中转!$D$8:$D$33,消耗中转!$T$8:$T$33)</f>
        <v>[{"ItemId":70002,"Num":45}]</v>
      </c>
      <c r="G1319" s="1" t="str" cm="1">
        <f t="array" ref="G1319">IF(D1319=0,"{}",_xlfn.XLOOKUP(D1319,属性中转!$D$20:$D$44,_xlfn.XLOOKUP($E1319,属性中转!$AG$18:$AX$18,属性中转!$AG$20:$AX$44)))</f>
        <v>{"HpRate":0.3062,"AtkRate":0.3528,"AtkSpeed":0.114,"Cri":0.0975,"DefBreak":0.134}</v>
      </c>
      <c r="H1319" s="1" t="s">
        <v>28</v>
      </c>
      <c r="I1319" s="1">
        <f t="shared" si="179"/>
        <v>3</v>
      </c>
      <c r="J1319" s="1">
        <f t="shared" si="178"/>
        <v>3</v>
      </c>
    </row>
    <row r="1320" spans="1:10">
      <c r="A1320" s="1">
        <f t="shared" si="174"/>
        <v>5001115</v>
      </c>
      <c r="B1320" s="1">
        <f t="shared" si="175"/>
        <v>5001115</v>
      </c>
      <c r="C1320" s="1">
        <f t="shared" si="176"/>
        <v>50011</v>
      </c>
      <c r="D1320" s="1">
        <f t="shared" si="177"/>
        <v>15</v>
      </c>
      <c r="E1320" s="1">
        <f>_xlfn.XLOOKUP(C1320,[1]配置!$B$5:$B$1000,[1]配置!$N$5:$N$1000)</f>
        <v>1</v>
      </c>
      <c r="F1320" s="1" t="str">
        <f>_xlfn.XLOOKUP(D1320,消耗中转!$D$8:$D$33,消耗中转!$T$8:$T$33)</f>
        <v>[{"ItemId":70002,"Num":50}]</v>
      </c>
      <c r="G1320" s="1" t="str" cm="1">
        <f t="array" ref="G1320">IF(D1320=0,"{}",_xlfn.XLOOKUP(D1320,属性中转!$D$20:$D$44,_xlfn.XLOOKUP($E1320,属性中转!$AG$18:$AX$18,属性中转!$AG$20:$AX$44)))</f>
        <v>{"HpRate":0.325,"AtkRate":0.3744,"AtkSpeed":0.114,"Cri":0.0975,"DefBreak":0.134}</v>
      </c>
      <c r="H1320" s="1" t="s">
        <v>28</v>
      </c>
      <c r="I1320" s="1">
        <f t="shared" si="179"/>
        <v>4</v>
      </c>
      <c r="J1320" s="1">
        <f t="shared" si="178"/>
        <v>4</v>
      </c>
    </row>
    <row r="1321" spans="1:10">
      <c r="A1321" s="1">
        <f t="shared" si="174"/>
        <v>5001116</v>
      </c>
      <c r="B1321" s="1">
        <f t="shared" si="175"/>
        <v>5001116</v>
      </c>
      <c r="C1321" s="1">
        <f t="shared" si="176"/>
        <v>50011</v>
      </c>
      <c r="D1321" s="1">
        <f t="shared" si="177"/>
        <v>16</v>
      </c>
      <c r="E1321" s="1">
        <f>_xlfn.XLOOKUP(C1321,[1]配置!$B$5:$B$1000,[1]配置!$N$5:$N$1000)</f>
        <v>1</v>
      </c>
      <c r="F1321" s="1" t="str">
        <f>_xlfn.XLOOKUP(D1321,消耗中转!$D$8:$D$33,消耗中转!$T$8:$T$33)</f>
        <v>[{"ItemId":70003,"Num":25}]</v>
      </c>
      <c r="G1321" s="1" t="str" cm="1">
        <f t="array" ref="G1321">IF(D1321=0,"{}",_xlfn.XLOOKUP(D1321,属性中转!$D$20:$D$44,_xlfn.XLOOKUP($E1321,属性中转!$AG$18:$AX$18,属性中转!$AG$20:$AX$44)))</f>
        <v>{"HpRate":0.3437,"AtkRate":0.396,"AtkSpeed":0.126,"Cri":0.1078,"DefBreak":0.1481}</v>
      </c>
      <c r="H1321" s="1" t="s">
        <v>28</v>
      </c>
      <c r="I1321" s="1">
        <f t="shared" si="179"/>
        <v>4</v>
      </c>
      <c r="J1321" s="1">
        <f t="shared" si="178"/>
        <v>4</v>
      </c>
    </row>
    <row r="1322" spans="1:10">
      <c r="A1322" s="1">
        <f t="shared" si="174"/>
        <v>5001117</v>
      </c>
      <c r="B1322" s="1">
        <f t="shared" si="175"/>
        <v>5001117</v>
      </c>
      <c r="C1322" s="1">
        <f t="shared" si="176"/>
        <v>50011</v>
      </c>
      <c r="D1322" s="1">
        <f t="shared" si="177"/>
        <v>17</v>
      </c>
      <c r="E1322" s="1">
        <f>_xlfn.XLOOKUP(C1322,[1]配置!$B$5:$B$1000,[1]配置!$N$5:$N$1000)</f>
        <v>1</v>
      </c>
      <c r="F1322" s="1" t="str">
        <f>_xlfn.XLOOKUP(D1322,消耗中转!$D$8:$D$33,消耗中转!$T$8:$T$33)</f>
        <v>[{"ItemId":70003,"Num":25}]</v>
      </c>
      <c r="G1322" s="1" t="str" cm="1">
        <f t="array" ref="G1322">IF(D1322=0,"{}",_xlfn.XLOOKUP(D1322,属性中转!$D$20:$D$44,_xlfn.XLOOKUP($E1322,属性中转!$AG$18:$AX$18,属性中转!$AG$20:$AX$44)))</f>
        <v>{"HpRate":0.3625,"AtkRate":0.4176,"AtkSpeed":0.138,"Cri":0.1181,"DefBreak":0.1622}</v>
      </c>
      <c r="H1322" s="1" t="s">
        <v>28</v>
      </c>
      <c r="I1322" s="1">
        <f t="shared" si="179"/>
        <v>4</v>
      </c>
      <c r="J1322" s="1">
        <f t="shared" si="178"/>
        <v>4</v>
      </c>
    </row>
    <row r="1323" spans="1:10">
      <c r="A1323" s="1">
        <f t="shared" si="174"/>
        <v>5001118</v>
      </c>
      <c r="B1323" s="1">
        <f t="shared" si="175"/>
        <v>5001118</v>
      </c>
      <c r="C1323" s="1">
        <f t="shared" si="176"/>
        <v>50011</v>
      </c>
      <c r="D1323" s="1">
        <f t="shared" si="177"/>
        <v>18</v>
      </c>
      <c r="E1323" s="1">
        <f>_xlfn.XLOOKUP(C1323,[1]配置!$B$5:$B$1000,[1]配置!$N$5:$N$1000)</f>
        <v>1</v>
      </c>
      <c r="F1323" s="1" t="str">
        <f>_xlfn.XLOOKUP(D1323,消耗中转!$D$8:$D$33,消耗中转!$T$8:$T$33)</f>
        <v>[{"ItemId":70003,"Num":25}]</v>
      </c>
      <c r="G1323" s="1" t="str" cm="1">
        <f t="array" ref="G1323">IF(D1323=0,"{}",_xlfn.XLOOKUP(D1323,属性中转!$D$20:$D$44,_xlfn.XLOOKUP($E1323,属性中转!$AG$18:$AX$18,属性中转!$AG$20:$AX$44)))</f>
        <v>{"HpRate":0.3812,"AtkRate":0.4392,"AtkSpeed":0.15,"Cri":0.1284,"DefBreak":0.1764}</v>
      </c>
      <c r="H1323" s="1" t="s">
        <v>28</v>
      </c>
      <c r="I1323" s="1">
        <f t="shared" si="179"/>
        <v>4</v>
      </c>
      <c r="J1323" s="1">
        <f t="shared" si="178"/>
        <v>4</v>
      </c>
    </row>
    <row r="1324" spans="1:10">
      <c r="A1324" s="1">
        <f t="shared" si="174"/>
        <v>5001119</v>
      </c>
      <c r="B1324" s="1">
        <f t="shared" si="175"/>
        <v>5001119</v>
      </c>
      <c r="C1324" s="1">
        <f t="shared" si="176"/>
        <v>50011</v>
      </c>
      <c r="D1324" s="1">
        <f t="shared" si="177"/>
        <v>19</v>
      </c>
      <c r="E1324" s="1">
        <f>_xlfn.XLOOKUP(C1324,[1]配置!$B$5:$B$1000,[1]配置!$N$5:$N$1000)</f>
        <v>1</v>
      </c>
      <c r="F1324" s="1" t="str">
        <f>_xlfn.XLOOKUP(D1324,消耗中转!$D$8:$D$33,消耗中转!$T$8:$T$33)</f>
        <v>[{"ItemId":70003,"Num":25}]</v>
      </c>
      <c r="G1324" s="1" t="str" cm="1">
        <f t="array" ref="G1324">IF(D1324=0,"{}",_xlfn.XLOOKUP(D1324,属性中转!$D$20:$D$44,_xlfn.XLOOKUP($E1324,属性中转!$AG$18:$AX$18,属性中转!$AG$20:$AX$44)))</f>
        <v>{"HpRate":0.4,"AtkRate":0.4608,"AtkSpeed":0.162,"Cri":0.1386,"DefBreak":0.1905}</v>
      </c>
      <c r="H1324" s="1" t="s">
        <v>28</v>
      </c>
      <c r="I1324" s="1">
        <f t="shared" si="179"/>
        <v>4</v>
      </c>
      <c r="J1324" s="1">
        <f t="shared" si="178"/>
        <v>4</v>
      </c>
    </row>
    <row r="1325" spans="1:10">
      <c r="A1325" s="1">
        <f t="shared" si="174"/>
        <v>5001120</v>
      </c>
      <c r="B1325" s="1">
        <f t="shared" si="175"/>
        <v>5001120</v>
      </c>
      <c r="C1325" s="1">
        <f t="shared" si="176"/>
        <v>50011</v>
      </c>
      <c r="D1325" s="1">
        <f t="shared" si="177"/>
        <v>20</v>
      </c>
      <c r="E1325" s="1">
        <f>_xlfn.XLOOKUP(C1325,[1]配置!$B$5:$B$1000,[1]配置!$N$5:$N$1000)</f>
        <v>1</v>
      </c>
      <c r="F1325" s="1" t="str">
        <f>_xlfn.XLOOKUP(D1325,消耗中转!$D$8:$D$33,消耗中转!$T$8:$T$33)</f>
        <v>[{"ItemId":70003,"Num":25}]</v>
      </c>
      <c r="G1325" s="1" t="str" cm="1">
        <f t="array" ref="G1325">IF(D1325=0,"{}",_xlfn.XLOOKUP(D1325,属性中转!$D$20:$D$44,_xlfn.XLOOKUP($E1325,属性中转!$AG$18:$AX$18,属性中转!$AG$20:$AX$44)))</f>
        <v>{"HpRate":0.4187,"AtkRate":0.4824,"AtkSpeed":0.174,"Cri":0.1489,"DefBreak":0.2046}</v>
      </c>
      <c r="H1325" s="1" t="s">
        <v>28</v>
      </c>
      <c r="I1325" s="1">
        <f t="shared" si="179"/>
        <v>4</v>
      </c>
      <c r="J1325" s="1">
        <f t="shared" si="178"/>
        <v>4</v>
      </c>
    </row>
    <row r="1326" spans="1:10">
      <c r="A1326" s="1">
        <f t="shared" si="174"/>
        <v>5001121</v>
      </c>
      <c r="B1326" s="1">
        <f t="shared" si="175"/>
        <v>5001121</v>
      </c>
      <c r="C1326" s="1">
        <f t="shared" si="176"/>
        <v>50011</v>
      </c>
      <c r="D1326" s="1">
        <f t="shared" si="177"/>
        <v>21</v>
      </c>
      <c r="E1326" s="1">
        <f>_xlfn.XLOOKUP(C1326,[1]配置!$B$5:$B$1000,[1]配置!$N$5:$N$1000)</f>
        <v>1</v>
      </c>
      <c r="F1326" s="1" t="str">
        <f>_xlfn.XLOOKUP(D1326,消耗中转!$D$8:$D$33,消耗中转!$T$8:$T$33)</f>
        <v>[{"ItemId":70003,"Num":50}]</v>
      </c>
      <c r="G1326" s="1" t="str" cm="1">
        <f t="array" ref="G1326">IF(D1326=0,"{}",_xlfn.XLOOKUP(D1326,属性中转!$D$20:$D$44,_xlfn.XLOOKUP($E1326,属性中转!$AG$18:$AX$18,属性中转!$AG$20:$AX$44)))</f>
        <v>{"HpRate":0.4375,"AtkRate":0.504,"AtkSpeed":0.186,"Cri":0.1592,"DefBreak":0.2187}</v>
      </c>
      <c r="H1326" s="1" t="s">
        <v>28</v>
      </c>
      <c r="I1326" s="1">
        <f t="shared" si="179"/>
        <v>4</v>
      </c>
      <c r="J1326" s="1">
        <f t="shared" si="178"/>
        <v>4</v>
      </c>
    </row>
    <row r="1327" spans="1:10">
      <c r="A1327" s="1">
        <f t="shared" si="174"/>
        <v>5001122</v>
      </c>
      <c r="B1327" s="1">
        <f t="shared" si="175"/>
        <v>5001122</v>
      </c>
      <c r="C1327" s="1">
        <f t="shared" si="176"/>
        <v>50011</v>
      </c>
      <c r="D1327" s="1">
        <f t="shared" si="177"/>
        <v>22</v>
      </c>
      <c r="E1327" s="1">
        <f>_xlfn.XLOOKUP(C1327,[1]配置!$B$5:$B$1000,[1]配置!$N$5:$N$1000)</f>
        <v>1</v>
      </c>
      <c r="F1327" s="1" t="str">
        <f>_xlfn.XLOOKUP(D1327,消耗中转!$D$8:$D$33,消耗中转!$T$8:$T$33)</f>
        <v>[{"ItemId":70003,"Num":75}]</v>
      </c>
      <c r="G1327" s="1" t="str" cm="1">
        <f t="array" ref="G1327">IF(D1327=0,"{}",_xlfn.XLOOKUP(D1327,属性中转!$D$20:$D$44,_xlfn.XLOOKUP($E1327,属性中转!$AG$18:$AX$18,属性中转!$AG$20:$AX$44)))</f>
        <v>{"HpRate":0.4562,"AtkRate":0.5256,"AtkSpeed":0.198,"Cri":0.1694,"DefBreak":0.2328}</v>
      </c>
      <c r="H1327" s="1" t="s">
        <v>28</v>
      </c>
      <c r="I1327" s="1">
        <f t="shared" si="179"/>
        <v>4</v>
      </c>
      <c r="J1327" s="1">
        <f t="shared" si="178"/>
        <v>4</v>
      </c>
    </row>
    <row r="1328" spans="1:10">
      <c r="A1328" s="1">
        <f t="shared" si="174"/>
        <v>5001123</v>
      </c>
      <c r="B1328" s="1">
        <f t="shared" si="175"/>
        <v>5001123</v>
      </c>
      <c r="C1328" s="1">
        <f t="shared" si="176"/>
        <v>50011</v>
      </c>
      <c r="D1328" s="1">
        <f t="shared" si="177"/>
        <v>23</v>
      </c>
      <c r="E1328" s="1">
        <f>_xlfn.XLOOKUP(C1328,[1]配置!$B$5:$B$1000,[1]配置!$N$5:$N$1000)</f>
        <v>1</v>
      </c>
      <c r="F1328" s="1" t="str">
        <f>_xlfn.XLOOKUP(D1328,消耗中转!$D$8:$D$33,消耗中转!$T$8:$T$33)</f>
        <v>[{"ItemId":70003,"Num":100}]</v>
      </c>
      <c r="G1328" s="1" t="str" cm="1">
        <f t="array" ref="G1328">IF(D1328=0,"{}",_xlfn.XLOOKUP(D1328,属性中转!$D$20:$D$44,_xlfn.XLOOKUP($E1328,属性中转!$AG$18:$AX$18,属性中转!$AG$20:$AX$44)))</f>
        <v>{"HpRate":0.475,"AtkRate":0.5472,"AtkSpeed":0.21,"Cri":0.1797,"DefBreak":0.2469}</v>
      </c>
      <c r="H1328" s="1" t="s">
        <v>28</v>
      </c>
      <c r="I1328" s="1">
        <f t="shared" si="179"/>
        <v>4</v>
      </c>
      <c r="J1328" s="1">
        <f t="shared" si="178"/>
        <v>4</v>
      </c>
    </row>
    <row r="1329" spans="1:10">
      <c r="A1329" s="1">
        <f t="shared" si="174"/>
        <v>5001124</v>
      </c>
      <c r="B1329" s="1">
        <f t="shared" si="175"/>
        <v>5001124</v>
      </c>
      <c r="C1329" s="1">
        <f t="shared" si="176"/>
        <v>50011</v>
      </c>
      <c r="D1329" s="1">
        <f t="shared" si="177"/>
        <v>24</v>
      </c>
      <c r="E1329" s="1">
        <f>_xlfn.XLOOKUP(C1329,[1]配置!$B$5:$B$1000,[1]配置!$N$5:$N$1000)</f>
        <v>1</v>
      </c>
      <c r="F1329" s="1" t="str">
        <f>_xlfn.XLOOKUP(D1329,消耗中转!$D$8:$D$33,消耗中转!$T$8:$T$33)</f>
        <v>[{"ItemId":70003,"Num":125}]</v>
      </c>
      <c r="G1329" s="1" t="str" cm="1">
        <f t="array" ref="G1329">IF(D1329=0,"{}",_xlfn.XLOOKUP(D1329,属性中转!$D$20:$D$44,_xlfn.XLOOKUP($E1329,属性中转!$AG$18:$AX$18,属性中转!$AG$20:$AX$44)))</f>
        <v>{"HpRate":0.4937,"AtkRate":0.5688,"AtkSpeed":0.222,"Cri":0.19,"DefBreak":0.261}</v>
      </c>
      <c r="H1329" s="1" t="s">
        <v>28</v>
      </c>
      <c r="I1329" s="1">
        <f t="shared" si="179"/>
        <v>4</v>
      </c>
      <c r="J1329" s="1">
        <f t="shared" si="178"/>
        <v>4</v>
      </c>
    </row>
    <row r="1330" spans="1:10">
      <c r="A1330" s="1">
        <f t="shared" si="174"/>
        <v>5001125</v>
      </c>
      <c r="B1330" s="1">
        <f t="shared" si="175"/>
        <v>5001125</v>
      </c>
      <c r="C1330" s="1">
        <f t="shared" si="176"/>
        <v>50011</v>
      </c>
      <c r="D1330" s="1">
        <f t="shared" si="177"/>
        <v>25</v>
      </c>
      <c r="E1330" s="1">
        <f>_xlfn.XLOOKUP(C1330,[1]配置!$B$5:$B$1000,[1]配置!$N$5:$N$1000)</f>
        <v>1</v>
      </c>
      <c r="F1330" s="1" t="str">
        <f>_xlfn.XLOOKUP(D1330,消耗中转!$D$8:$D$33,消耗中转!$T$8:$T$33)</f>
        <v>[{"ItemId":70003,"Num":150}]</v>
      </c>
      <c r="G1330" s="1" t="str" cm="1">
        <f t="array" ref="G1330">IF(D1330=0,"{}",_xlfn.XLOOKUP(D1330,属性中转!$D$20:$D$44,_xlfn.XLOOKUP($E1330,属性中转!$AG$18:$AX$18,属性中转!$AG$20:$AX$44)))</f>
        <v>{"HpRate":0.5125,"AtkRate":0.5904,"AtkSpeed":0.234,"Cri":0.2003,"DefBreak":0.2751}</v>
      </c>
      <c r="H1330" s="1" t="s">
        <v>28</v>
      </c>
      <c r="I1330" s="1">
        <f t="shared" si="179"/>
        <v>4</v>
      </c>
      <c r="J1330" s="1">
        <f t="shared" si="178"/>
        <v>4</v>
      </c>
    </row>
    <row r="1331" spans="1:10">
      <c r="A1331" s="1">
        <f t="shared" si="174"/>
        <v>5001200</v>
      </c>
      <c r="B1331" s="1">
        <f t="shared" si="175"/>
        <v>5001200</v>
      </c>
      <c r="C1331" s="1">
        <f>C1305+1</f>
        <v>50012</v>
      </c>
      <c r="D1331" s="1">
        <f t="shared" si="177"/>
        <v>0</v>
      </c>
      <c r="E1331" s="1">
        <f>_xlfn.XLOOKUP(C1331,[1]配置!$B$5:$B$1000,[1]配置!$N$5:$N$1000)</f>
        <v>2</v>
      </c>
      <c r="F1331" s="1" t="str">
        <f>_xlfn.XLOOKUP(D1331,消耗中转!$D$8:$D$33,消耗中转!$T$8:$T$33)</f>
        <v>[]</v>
      </c>
      <c r="G1331" s="1" t="str" cm="1">
        <f t="array" ref="G1331">IF(D1331=0,"{}",_xlfn.XLOOKUP(D1331,属性中转!$D$20:$D$44,_xlfn.XLOOKUP($E1331,属性中转!$AG$18:$AX$18,属性中转!$AG$20:$AX$44)))</f>
        <v>{}</v>
      </c>
      <c r="H1331" s="1" t="s">
        <v>28</v>
      </c>
      <c r="I1331" s="1">
        <f t="shared" si="179"/>
        <v>0</v>
      </c>
      <c r="J1331" s="1">
        <f t="shared" si="178"/>
        <v>0</v>
      </c>
    </row>
    <row r="1332" spans="1:10">
      <c r="A1332" s="1">
        <f t="shared" si="174"/>
        <v>5001201</v>
      </c>
      <c r="B1332" s="1">
        <f t="shared" si="175"/>
        <v>5001201</v>
      </c>
      <c r="C1332" s="1">
        <f t="shared" ref="C1332:C1356" si="180">C1331</f>
        <v>50012</v>
      </c>
      <c r="D1332" s="1">
        <f t="shared" ref="D1332:D1357" si="181">D1306</f>
        <v>1</v>
      </c>
      <c r="E1332" s="1">
        <f>_xlfn.XLOOKUP(C1332,[1]配置!$B$5:$B$1000,[1]配置!$N$5:$N$1000)</f>
        <v>2</v>
      </c>
      <c r="F1332" s="1" t="str">
        <f>_xlfn.XLOOKUP(D1332,消耗中转!$D$8:$D$33,消耗中转!$T$8:$T$33)</f>
        <v>[{"ItemId":70001,"Num":10}]</v>
      </c>
      <c r="G1332" s="1" t="str" cm="1">
        <f t="array" ref="G1332">IF(D1332=0,"{}",_xlfn.XLOOKUP(D1332,属性中转!$D$20:$D$44,_xlfn.XLOOKUP($E1332,属性中转!$AG$18:$AX$18,属性中转!$AG$20:$AX$44)))</f>
        <v>{"HpRate":0.11,"AtkRate":0.0585,"PhysDefRate":0.045,"MagicDefRate":0.04,"OnHealInc":0.051}</v>
      </c>
      <c r="H1332" s="1" t="s">
        <v>28</v>
      </c>
      <c r="I1332" s="1">
        <f t="shared" si="179"/>
        <v>1</v>
      </c>
      <c r="J1332" s="1">
        <f t="shared" si="178"/>
        <v>1</v>
      </c>
    </row>
    <row r="1333" spans="1:10">
      <c r="A1333" s="1">
        <f t="shared" si="174"/>
        <v>5001202</v>
      </c>
      <c r="B1333" s="1">
        <f t="shared" si="175"/>
        <v>5001202</v>
      </c>
      <c r="C1333" s="1">
        <f t="shared" si="180"/>
        <v>50012</v>
      </c>
      <c r="D1333" s="1">
        <f t="shared" si="181"/>
        <v>2</v>
      </c>
      <c r="E1333" s="1">
        <f>_xlfn.XLOOKUP(C1333,[1]配置!$B$5:$B$1000,[1]配置!$N$5:$N$1000)</f>
        <v>2</v>
      </c>
      <c r="F1333" s="1" t="str">
        <f>_xlfn.XLOOKUP(D1333,消耗中转!$D$8:$D$33,消耗中转!$T$8:$T$33)</f>
        <v>[{"ItemId":70001,"Num":20}]</v>
      </c>
      <c r="G1333" s="1" t="str" cm="1">
        <f t="array" ref="G1333">IF(D1333=0,"{}",_xlfn.XLOOKUP(D1333,属性中转!$D$20:$D$44,_xlfn.XLOOKUP($E1333,属性中转!$AG$18:$AX$18,属性中转!$AG$20:$AX$44)))</f>
        <v>{"HpRate":0.143,"AtkRate":0.076,"PhysDefRate":0.0585,"MagicDefRate":0.052,"OnHealInc":0.0714}</v>
      </c>
      <c r="H1333" s="1" t="s">
        <v>28</v>
      </c>
      <c r="I1333" s="1">
        <f t="shared" si="179"/>
        <v>1</v>
      </c>
      <c r="J1333" s="1">
        <f t="shared" si="178"/>
        <v>1</v>
      </c>
    </row>
    <row r="1334" spans="1:10">
      <c r="A1334" s="1">
        <f t="shared" si="174"/>
        <v>5001203</v>
      </c>
      <c r="B1334" s="1">
        <f t="shared" si="175"/>
        <v>5001203</v>
      </c>
      <c r="C1334" s="1">
        <f t="shared" si="180"/>
        <v>50012</v>
      </c>
      <c r="D1334" s="1">
        <f t="shared" si="181"/>
        <v>3</v>
      </c>
      <c r="E1334" s="1">
        <f>_xlfn.XLOOKUP(C1334,[1]配置!$B$5:$B$1000,[1]配置!$N$5:$N$1000)</f>
        <v>2</v>
      </c>
      <c r="F1334" s="1" t="str">
        <f>_xlfn.XLOOKUP(D1334,消耗中转!$D$8:$D$33,消耗中转!$T$8:$T$33)</f>
        <v>[{"ItemId":70001,"Num":30}]</v>
      </c>
      <c r="G1334" s="1" t="str" cm="1">
        <f t="array" ref="G1334">IF(D1334=0,"{}",_xlfn.XLOOKUP(D1334,属性中转!$D$20:$D$44,_xlfn.XLOOKUP($E1334,属性中转!$AG$18:$AX$18,属性中转!$AG$20:$AX$44)))</f>
        <v>{"HpRate":0.176,"AtkRate":0.0936,"PhysDefRate":0.072,"MagicDefRate":0.064,"OnHealInc":0.0918}</v>
      </c>
      <c r="H1334" s="1" t="s">
        <v>28</v>
      </c>
      <c r="I1334" s="1">
        <f t="shared" si="179"/>
        <v>1</v>
      </c>
      <c r="J1334" s="1">
        <f t="shared" si="178"/>
        <v>1</v>
      </c>
    </row>
    <row r="1335" spans="1:10">
      <c r="A1335" s="1">
        <f t="shared" si="174"/>
        <v>5001204</v>
      </c>
      <c r="B1335" s="1">
        <f t="shared" si="175"/>
        <v>5001204</v>
      </c>
      <c r="C1335" s="1">
        <f t="shared" si="180"/>
        <v>50012</v>
      </c>
      <c r="D1335" s="1">
        <f t="shared" si="181"/>
        <v>4</v>
      </c>
      <c r="E1335" s="1">
        <f>_xlfn.XLOOKUP(C1335,[1]配置!$B$5:$B$1000,[1]配置!$N$5:$N$1000)</f>
        <v>2</v>
      </c>
      <c r="F1335" s="1" t="str">
        <f>_xlfn.XLOOKUP(D1335,消耗中转!$D$8:$D$33,消耗中转!$T$8:$T$33)</f>
        <v>[{"ItemId":70001,"Num":40}]</v>
      </c>
      <c r="G1335" s="1" t="str" cm="1">
        <f t="array" ref="G1335">IF(D1335=0,"{}",_xlfn.XLOOKUP(D1335,属性中转!$D$20:$D$44,_xlfn.XLOOKUP($E1335,属性中转!$AG$18:$AX$18,属性中转!$AG$20:$AX$44)))</f>
        <v>{"HpRate":0.209,"AtkRate":0.1111,"PhysDefRate":0.0855,"MagicDefRate":0.076,"OnHealInc":0.1122}</v>
      </c>
      <c r="H1335" s="1" t="s">
        <v>28</v>
      </c>
      <c r="I1335" s="1">
        <f t="shared" si="179"/>
        <v>1</v>
      </c>
      <c r="J1335" s="1">
        <f t="shared" si="178"/>
        <v>1</v>
      </c>
    </row>
    <row r="1336" spans="1:10">
      <c r="A1336" s="1">
        <f t="shared" si="174"/>
        <v>5001205</v>
      </c>
      <c r="B1336" s="1">
        <f t="shared" si="175"/>
        <v>5001205</v>
      </c>
      <c r="C1336" s="1">
        <f t="shared" si="180"/>
        <v>50012</v>
      </c>
      <c r="D1336" s="1">
        <f t="shared" si="181"/>
        <v>5</v>
      </c>
      <c r="E1336" s="1">
        <f>_xlfn.XLOOKUP(C1336,[1]配置!$B$5:$B$1000,[1]配置!$N$5:$N$1000)</f>
        <v>2</v>
      </c>
      <c r="F1336" s="1" t="str">
        <f>_xlfn.XLOOKUP(D1336,消耗中转!$D$8:$D$33,消耗中转!$T$8:$T$33)</f>
        <v>[{"ItemId":70001,"Num":50}]</v>
      </c>
      <c r="G1336" s="1" t="str" cm="1">
        <f t="array" ref="G1336">IF(D1336=0,"{}",_xlfn.XLOOKUP(D1336,属性中转!$D$20:$D$44,_xlfn.XLOOKUP($E1336,属性中转!$AG$18:$AX$18,属性中转!$AG$20:$AX$44)))</f>
        <v>{"HpRate":0.242,"AtkRate":0.1287,"PhysDefRate":0.099,"MagicDefRate":0.088,"OnHealInc":0.1326}</v>
      </c>
      <c r="H1336" s="1" t="s">
        <v>28</v>
      </c>
      <c r="I1336" s="1">
        <f t="shared" si="179"/>
        <v>2</v>
      </c>
      <c r="J1336" s="1">
        <f t="shared" si="178"/>
        <v>2</v>
      </c>
    </row>
    <row r="1337" spans="1:10">
      <c r="A1337" s="1">
        <f t="shared" si="174"/>
        <v>5001206</v>
      </c>
      <c r="B1337" s="1">
        <f t="shared" si="175"/>
        <v>5001206</v>
      </c>
      <c r="C1337" s="1">
        <f t="shared" si="180"/>
        <v>50012</v>
      </c>
      <c r="D1337" s="1">
        <f t="shared" si="181"/>
        <v>6</v>
      </c>
      <c r="E1337" s="1">
        <f>_xlfn.XLOOKUP(C1337,[1]配置!$B$5:$B$1000,[1]配置!$N$5:$N$1000)</f>
        <v>2</v>
      </c>
      <c r="F1337" s="1" t="str">
        <f>_xlfn.XLOOKUP(D1337,消耗中转!$D$8:$D$33,消耗中转!$T$8:$T$33)</f>
        <v>[{"ItemId":70002,"Num":5}]</v>
      </c>
      <c r="G1337" s="1" t="str" cm="1">
        <f t="array" ref="G1337">IF(D1337=0,"{}",_xlfn.XLOOKUP(D1337,属性中转!$D$20:$D$44,_xlfn.XLOOKUP($E1337,属性中转!$AG$18:$AX$18,属性中转!$AG$20:$AX$44)))</f>
        <v>{"HpRate":0.275,"AtkRate":0.1462,"PhysDefRate":0.1125,"MagicDefRate":0.1,"OnHealInc":0.153}</v>
      </c>
      <c r="H1337" s="1" t="s">
        <v>28</v>
      </c>
      <c r="I1337" s="1">
        <f t="shared" si="179"/>
        <v>2</v>
      </c>
      <c r="J1337" s="1">
        <f t="shared" si="178"/>
        <v>2</v>
      </c>
    </row>
    <row r="1338" spans="1:10">
      <c r="A1338" s="1">
        <f t="shared" si="174"/>
        <v>5001207</v>
      </c>
      <c r="B1338" s="1">
        <f t="shared" si="175"/>
        <v>5001207</v>
      </c>
      <c r="C1338" s="1">
        <f t="shared" si="180"/>
        <v>50012</v>
      </c>
      <c r="D1338" s="1">
        <f t="shared" si="181"/>
        <v>7</v>
      </c>
      <c r="E1338" s="1">
        <f>_xlfn.XLOOKUP(C1338,[1]配置!$B$5:$B$1000,[1]配置!$N$5:$N$1000)</f>
        <v>2</v>
      </c>
      <c r="F1338" s="1" t="str">
        <f>_xlfn.XLOOKUP(D1338,消耗中转!$D$8:$D$33,消耗中转!$T$8:$T$33)</f>
        <v>[{"ItemId":70002,"Num":10}]</v>
      </c>
      <c r="G1338" s="1" t="str" cm="1">
        <f t="array" ref="G1338">IF(D1338=0,"{}",_xlfn.XLOOKUP(D1338,属性中转!$D$20:$D$44,_xlfn.XLOOKUP($E1338,属性中转!$AG$18:$AX$18,属性中转!$AG$20:$AX$44)))</f>
        <v>{"HpRate":0.308,"AtkRate":0.1638,"PhysDefRate":0.126,"MagicDefRate":0.112,"OnHealInc":0.1734}</v>
      </c>
      <c r="H1338" s="1" t="s">
        <v>28</v>
      </c>
      <c r="I1338" s="1">
        <f t="shared" si="179"/>
        <v>2</v>
      </c>
      <c r="J1338" s="1">
        <f t="shared" si="178"/>
        <v>2</v>
      </c>
    </row>
    <row r="1339" spans="1:10">
      <c r="A1339" s="1">
        <f t="shared" si="174"/>
        <v>5001208</v>
      </c>
      <c r="B1339" s="1">
        <f t="shared" si="175"/>
        <v>5001208</v>
      </c>
      <c r="C1339" s="1">
        <f t="shared" si="180"/>
        <v>50012</v>
      </c>
      <c r="D1339" s="1">
        <f t="shared" si="181"/>
        <v>8</v>
      </c>
      <c r="E1339" s="1">
        <f>_xlfn.XLOOKUP(C1339,[1]配置!$B$5:$B$1000,[1]配置!$N$5:$N$1000)</f>
        <v>2</v>
      </c>
      <c r="F1339" s="1" t="str">
        <f>_xlfn.XLOOKUP(D1339,消耗中转!$D$8:$D$33,消耗中转!$T$8:$T$33)</f>
        <v>[{"ItemId":70002,"Num":15}]</v>
      </c>
      <c r="G1339" s="1" t="str" cm="1">
        <f t="array" ref="G1339">IF(D1339=0,"{}",_xlfn.XLOOKUP(D1339,属性中转!$D$20:$D$44,_xlfn.XLOOKUP($E1339,属性中转!$AG$18:$AX$18,属性中转!$AG$20:$AX$44)))</f>
        <v>{"HpRate":0.341,"AtkRate":0.1813,"PhysDefRate":0.1395,"MagicDefRate":0.124,"OnHealInc":0.1938}</v>
      </c>
      <c r="H1339" s="1" t="s">
        <v>28</v>
      </c>
      <c r="I1339" s="1">
        <f t="shared" si="179"/>
        <v>2</v>
      </c>
      <c r="J1339" s="1">
        <f t="shared" si="178"/>
        <v>2</v>
      </c>
    </row>
    <row r="1340" spans="1:10">
      <c r="A1340" s="1">
        <f t="shared" si="174"/>
        <v>5001209</v>
      </c>
      <c r="B1340" s="1">
        <f t="shared" si="175"/>
        <v>5001209</v>
      </c>
      <c r="C1340" s="1">
        <f t="shared" si="180"/>
        <v>50012</v>
      </c>
      <c r="D1340" s="1">
        <f t="shared" si="181"/>
        <v>9</v>
      </c>
      <c r="E1340" s="1">
        <f>_xlfn.XLOOKUP(C1340,[1]配置!$B$5:$B$1000,[1]配置!$N$5:$N$1000)</f>
        <v>2</v>
      </c>
      <c r="F1340" s="1" t="str">
        <f>_xlfn.XLOOKUP(D1340,消耗中转!$D$8:$D$33,消耗中转!$T$8:$T$33)</f>
        <v>[{"ItemId":70002,"Num":20}]</v>
      </c>
      <c r="G1340" s="1" t="str" cm="1">
        <f t="array" ref="G1340">IF(D1340=0,"{}",_xlfn.XLOOKUP(D1340,属性中转!$D$20:$D$44,_xlfn.XLOOKUP($E1340,属性中转!$AG$18:$AX$18,属性中转!$AG$20:$AX$44)))</f>
        <v>{"HpRate":0.374,"AtkRate":0.1989,"PhysDefRate":0.153,"MagicDefRate":0.136,"OnHealInc":0.1938}</v>
      </c>
      <c r="H1340" s="1" t="s">
        <v>28</v>
      </c>
      <c r="I1340" s="1">
        <f t="shared" si="179"/>
        <v>2</v>
      </c>
      <c r="J1340" s="1">
        <f t="shared" si="178"/>
        <v>2</v>
      </c>
    </row>
    <row r="1341" spans="1:10">
      <c r="A1341" s="1">
        <f t="shared" si="174"/>
        <v>5001210</v>
      </c>
      <c r="B1341" s="1">
        <f t="shared" si="175"/>
        <v>5001210</v>
      </c>
      <c r="C1341" s="1">
        <f t="shared" si="180"/>
        <v>50012</v>
      </c>
      <c r="D1341" s="1">
        <f t="shared" si="181"/>
        <v>10</v>
      </c>
      <c r="E1341" s="1">
        <f>_xlfn.XLOOKUP(C1341,[1]配置!$B$5:$B$1000,[1]配置!$N$5:$N$1000)</f>
        <v>2</v>
      </c>
      <c r="F1341" s="1" t="str">
        <f>_xlfn.XLOOKUP(D1341,消耗中转!$D$8:$D$33,消耗中转!$T$8:$T$33)</f>
        <v>[{"ItemId":70002,"Num":25}]</v>
      </c>
      <c r="G1341" s="1" t="str" cm="1">
        <f t="array" ref="G1341">IF(D1341=0,"{}",_xlfn.XLOOKUP(D1341,属性中转!$D$20:$D$44,_xlfn.XLOOKUP($E1341,属性中转!$AG$18:$AX$18,属性中转!$AG$20:$AX$44)))</f>
        <v>{"HpRate":0.407,"AtkRate":0.2164,"PhysDefRate":0.1665,"MagicDefRate":0.148,"OnHealInc":0.1938}</v>
      </c>
      <c r="H1341" s="1" t="s">
        <v>28</v>
      </c>
      <c r="I1341" s="1">
        <f t="shared" si="179"/>
        <v>3</v>
      </c>
      <c r="J1341" s="1">
        <f t="shared" si="178"/>
        <v>3</v>
      </c>
    </row>
    <row r="1342" spans="1:10">
      <c r="A1342" s="1">
        <f t="shared" si="174"/>
        <v>5001211</v>
      </c>
      <c r="B1342" s="1">
        <f t="shared" si="175"/>
        <v>5001211</v>
      </c>
      <c r="C1342" s="1">
        <f t="shared" si="180"/>
        <v>50012</v>
      </c>
      <c r="D1342" s="1">
        <f t="shared" si="181"/>
        <v>11</v>
      </c>
      <c r="E1342" s="1">
        <f>_xlfn.XLOOKUP(C1342,[1]配置!$B$5:$B$1000,[1]配置!$N$5:$N$1000)</f>
        <v>2</v>
      </c>
      <c r="F1342" s="1" t="str">
        <f>_xlfn.XLOOKUP(D1342,消耗中转!$D$8:$D$33,消耗中转!$T$8:$T$33)</f>
        <v>[{"ItemId":70002,"Num":30}]</v>
      </c>
      <c r="G1342" s="1" t="str" cm="1">
        <f t="array" ref="G1342">IF(D1342=0,"{}",_xlfn.XLOOKUP(D1342,属性中转!$D$20:$D$44,_xlfn.XLOOKUP($E1342,属性中转!$AG$18:$AX$18,属性中转!$AG$20:$AX$44)))</f>
        <v>{"HpRate":0.44,"AtkRate":0.234,"PhysDefRate":0.18,"MagicDefRate":0.16,"OnHealInc":0.1938}</v>
      </c>
      <c r="H1342" s="1" t="s">
        <v>28</v>
      </c>
      <c r="I1342" s="1">
        <f t="shared" si="179"/>
        <v>3</v>
      </c>
      <c r="J1342" s="1">
        <f t="shared" si="178"/>
        <v>3</v>
      </c>
    </row>
    <row r="1343" spans="1:10">
      <c r="A1343" s="1">
        <f t="shared" si="174"/>
        <v>5001212</v>
      </c>
      <c r="B1343" s="1">
        <f t="shared" si="175"/>
        <v>5001212</v>
      </c>
      <c r="C1343" s="1">
        <f t="shared" si="180"/>
        <v>50012</v>
      </c>
      <c r="D1343" s="1">
        <f t="shared" si="181"/>
        <v>12</v>
      </c>
      <c r="E1343" s="1">
        <f>_xlfn.XLOOKUP(C1343,[1]配置!$B$5:$B$1000,[1]配置!$N$5:$N$1000)</f>
        <v>2</v>
      </c>
      <c r="F1343" s="1" t="str">
        <f>_xlfn.XLOOKUP(D1343,消耗中转!$D$8:$D$33,消耗中转!$T$8:$T$33)</f>
        <v>[{"ItemId":70002,"Num":35}]</v>
      </c>
      <c r="G1343" s="1" t="str" cm="1">
        <f t="array" ref="G1343">IF(D1343=0,"{}",_xlfn.XLOOKUP(D1343,属性中转!$D$20:$D$44,_xlfn.XLOOKUP($E1343,属性中转!$AG$18:$AX$18,属性中转!$AG$20:$AX$44)))</f>
        <v>{"HpRate":0.473,"AtkRate":0.2515,"PhysDefRate":0.1935,"MagicDefRate":0.172,"OnHealInc":0.1938}</v>
      </c>
      <c r="H1343" s="1" t="s">
        <v>28</v>
      </c>
      <c r="I1343" s="1">
        <f t="shared" si="179"/>
        <v>3</v>
      </c>
      <c r="J1343" s="1">
        <f t="shared" si="178"/>
        <v>3</v>
      </c>
    </row>
    <row r="1344" spans="1:10">
      <c r="A1344" s="1">
        <f t="shared" si="174"/>
        <v>5001213</v>
      </c>
      <c r="B1344" s="1">
        <f t="shared" si="175"/>
        <v>5001213</v>
      </c>
      <c r="C1344" s="1">
        <f t="shared" si="180"/>
        <v>50012</v>
      </c>
      <c r="D1344" s="1">
        <f t="shared" si="181"/>
        <v>13</v>
      </c>
      <c r="E1344" s="1">
        <f>_xlfn.XLOOKUP(C1344,[1]配置!$B$5:$B$1000,[1]配置!$N$5:$N$1000)</f>
        <v>2</v>
      </c>
      <c r="F1344" s="1" t="str">
        <f>_xlfn.XLOOKUP(D1344,消耗中转!$D$8:$D$33,消耗中转!$T$8:$T$33)</f>
        <v>[{"ItemId":70002,"Num":40}]</v>
      </c>
      <c r="G1344" s="1" t="str" cm="1">
        <f t="array" ref="G1344">IF(D1344=0,"{}",_xlfn.XLOOKUP(D1344,属性中转!$D$20:$D$44,_xlfn.XLOOKUP($E1344,属性中转!$AG$18:$AX$18,属性中转!$AG$20:$AX$44)))</f>
        <v>{"HpRate":0.506,"AtkRate":0.2691,"PhysDefRate":0.207,"MagicDefRate":0.184,"OnHealInc":0.1938}</v>
      </c>
      <c r="H1344" s="1" t="s">
        <v>28</v>
      </c>
      <c r="I1344" s="1">
        <f t="shared" si="179"/>
        <v>3</v>
      </c>
      <c r="J1344" s="1">
        <f t="shared" si="178"/>
        <v>3</v>
      </c>
    </row>
    <row r="1345" spans="1:10">
      <c r="A1345" s="1">
        <f t="shared" si="174"/>
        <v>5001214</v>
      </c>
      <c r="B1345" s="1">
        <f t="shared" si="175"/>
        <v>5001214</v>
      </c>
      <c r="C1345" s="1">
        <f t="shared" si="180"/>
        <v>50012</v>
      </c>
      <c r="D1345" s="1">
        <f t="shared" si="181"/>
        <v>14</v>
      </c>
      <c r="E1345" s="1">
        <f>_xlfn.XLOOKUP(C1345,[1]配置!$B$5:$B$1000,[1]配置!$N$5:$N$1000)</f>
        <v>2</v>
      </c>
      <c r="F1345" s="1" t="str">
        <f>_xlfn.XLOOKUP(D1345,消耗中转!$D$8:$D$33,消耗中转!$T$8:$T$33)</f>
        <v>[{"ItemId":70002,"Num":45}]</v>
      </c>
      <c r="G1345" s="1" t="str" cm="1">
        <f t="array" ref="G1345">IF(D1345=0,"{}",_xlfn.XLOOKUP(D1345,属性中转!$D$20:$D$44,_xlfn.XLOOKUP($E1345,属性中转!$AG$18:$AX$18,属性中转!$AG$20:$AX$44)))</f>
        <v>{"HpRate":0.539,"AtkRate":0.2866,"PhysDefRate":0.2205,"MagicDefRate":0.196,"OnHealInc":0.1938}</v>
      </c>
      <c r="H1345" s="1" t="s">
        <v>28</v>
      </c>
      <c r="I1345" s="1">
        <f t="shared" si="179"/>
        <v>3</v>
      </c>
      <c r="J1345" s="1">
        <f t="shared" si="178"/>
        <v>3</v>
      </c>
    </row>
    <row r="1346" spans="1:10">
      <c r="A1346" s="1">
        <f t="shared" si="174"/>
        <v>5001215</v>
      </c>
      <c r="B1346" s="1">
        <f t="shared" si="175"/>
        <v>5001215</v>
      </c>
      <c r="C1346" s="1">
        <f t="shared" si="180"/>
        <v>50012</v>
      </c>
      <c r="D1346" s="1">
        <f t="shared" si="181"/>
        <v>15</v>
      </c>
      <c r="E1346" s="1">
        <f>_xlfn.XLOOKUP(C1346,[1]配置!$B$5:$B$1000,[1]配置!$N$5:$N$1000)</f>
        <v>2</v>
      </c>
      <c r="F1346" s="1" t="str">
        <f>_xlfn.XLOOKUP(D1346,消耗中转!$D$8:$D$33,消耗中转!$T$8:$T$33)</f>
        <v>[{"ItemId":70002,"Num":50}]</v>
      </c>
      <c r="G1346" s="1" t="str" cm="1">
        <f t="array" ref="G1346">IF(D1346=0,"{}",_xlfn.XLOOKUP(D1346,属性中转!$D$20:$D$44,_xlfn.XLOOKUP($E1346,属性中转!$AG$18:$AX$18,属性中转!$AG$20:$AX$44)))</f>
        <v>{"HpRate":0.572,"AtkRate":0.3042,"PhysDefRate":0.234,"MagicDefRate":0.208,"OnHealInc":0.1938}</v>
      </c>
      <c r="H1346" s="1" t="s">
        <v>28</v>
      </c>
      <c r="I1346" s="1">
        <f t="shared" si="179"/>
        <v>4</v>
      </c>
      <c r="J1346" s="1">
        <f t="shared" si="178"/>
        <v>4</v>
      </c>
    </row>
    <row r="1347" spans="1:10">
      <c r="A1347" s="1">
        <f t="shared" si="174"/>
        <v>5001216</v>
      </c>
      <c r="B1347" s="1">
        <f t="shared" si="175"/>
        <v>5001216</v>
      </c>
      <c r="C1347" s="1">
        <f t="shared" si="180"/>
        <v>50012</v>
      </c>
      <c r="D1347" s="1">
        <f t="shared" si="181"/>
        <v>16</v>
      </c>
      <c r="E1347" s="1">
        <f>_xlfn.XLOOKUP(C1347,[1]配置!$B$5:$B$1000,[1]配置!$N$5:$N$1000)</f>
        <v>2</v>
      </c>
      <c r="F1347" s="1" t="str">
        <f>_xlfn.XLOOKUP(D1347,消耗中转!$D$8:$D$33,消耗中转!$T$8:$T$33)</f>
        <v>[{"ItemId":70003,"Num":25}]</v>
      </c>
      <c r="G1347" s="1" t="str" cm="1">
        <f t="array" ref="G1347">IF(D1347=0,"{}",_xlfn.XLOOKUP(D1347,属性中转!$D$20:$D$44,_xlfn.XLOOKUP($E1347,属性中转!$AG$18:$AX$18,属性中转!$AG$20:$AX$44)))</f>
        <v>{"HpRate":0.605,"AtkRate":0.3217,"PhysDefRate":0.2475,"MagicDefRate":0.22,"OnHealInc":0.2142}</v>
      </c>
      <c r="H1347" s="1" t="s">
        <v>28</v>
      </c>
      <c r="I1347" s="1">
        <f t="shared" si="179"/>
        <v>4</v>
      </c>
      <c r="J1347" s="1">
        <f t="shared" si="178"/>
        <v>4</v>
      </c>
    </row>
    <row r="1348" spans="1:10">
      <c r="A1348" s="1">
        <f t="shared" si="174"/>
        <v>5001217</v>
      </c>
      <c r="B1348" s="1">
        <f t="shared" si="175"/>
        <v>5001217</v>
      </c>
      <c r="C1348" s="1">
        <f t="shared" si="180"/>
        <v>50012</v>
      </c>
      <c r="D1348" s="1">
        <f t="shared" si="181"/>
        <v>17</v>
      </c>
      <c r="E1348" s="1">
        <f>_xlfn.XLOOKUP(C1348,[1]配置!$B$5:$B$1000,[1]配置!$N$5:$N$1000)</f>
        <v>2</v>
      </c>
      <c r="F1348" s="1" t="str">
        <f>_xlfn.XLOOKUP(D1348,消耗中转!$D$8:$D$33,消耗中转!$T$8:$T$33)</f>
        <v>[{"ItemId":70003,"Num":25}]</v>
      </c>
      <c r="G1348" s="1" t="str" cm="1">
        <f t="array" ref="G1348">IF(D1348=0,"{}",_xlfn.XLOOKUP(D1348,属性中转!$D$20:$D$44,_xlfn.XLOOKUP($E1348,属性中转!$AG$18:$AX$18,属性中转!$AG$20:$AX$44)))</f>
        <v>{"HpRate":0.638,"AtkRate":0.3393,"PhysDefRate":0.261,"MagicDefRate":0.232,"OnHealInc":0.2346}</v>
      </c>
      <c r="H1348" s="1" t="s">
        <v>28</v>
      </c>
      <c r="I1348" s="1">
        <f t="shared" si="179"/>
        <v>4</v>
      </c>
      <c r="J1348" s="1">
        <f t="shared" si="178"/>
        <v>4</v>
      </c>
    </row>
    <row r="1349" spans="1:10">
      <c r="A1349" s="1">
        <f t="shared" si="174"/>
        <v>5001218</v>
      </c>
      <c r="B1349" s="1">
        <f t="shared" si="175"/>
        <v>5001218</v>
      </c>
      <c r="C1349" s="1">
        <f t="shared" si="180"/>
        <v>50012</v>
      </c>
      <c r="D1349" s="1">
        <f t="shared" si="181"/>
        <v>18</v>
      </c>
      <c r="E1349" s="1">
        <f>_xlfn.XLOOKUP(C1349,[1]配置!$B$5:$B$1000,[1]配置!$N$5:$N$1000)</f>
        <v>2</v>
      </c>
      <c r="F1349" s="1" t="str">
        <f>_xlfn.XLOOKUP(D1349,消耗中转!$D$8:$D$33,消耗中转!$T$8:$T$33)</f>
        <v>[{"ItemId":70003,"Num":25}]</v>
      </c>
      <c r="G1349" s="1" t="str" cm="1">
        <f t="array" ref="G1349">IF(D1349=0,"{}",_xlfn.XLOOKUP(D1349,属性中转!$D$20:$D$44,_xlfn.XLOOKUP($E1349,属性中转!$AG$18:$AX$18,属性中转!$AG$20:$AX$44)))</f>
        <v>{"HpRate":0.671,"AtkRate":0.3568,"PhysDefRate":0.2745,"MagicDefRate":0.244,"OnHealInc":0.255}</v>
      </c>
      <c r="H1349" s="1" t="s">
        <v>28</v>
      </c>
      <c r="I1349" s="1">
        <f t="shared" si="179"/>
        <v>4</v>
      </c>
      <c r="J1349" s="1">
        <f t="shared" si="178"/>
        <v>4</v>
      </c>
    </row>
    <row r="1350" spans="1:10">
      <c r="A1350" s="1">
        <f t="shared" si="174"/>
        <v>5001219</v>
      </c>
      <c r="B1350" s="1">
        <f t="shared" si="175"/>
        <v>5001219</v>
      </c>
      <c r="C1350" s="1">
        <f t="shared" si="180"/>
        <v>50012</v>
      </c>
      <c r="D1350" s="1">
        <f t="shared" si="181"/>
        <v>19</v>
      </c>
      <c r="E1350" s="1">
        <f>_xlfn.XLOOKUP(C1350,[1]配置!$B$5:$B$1000,[1]配置!$N$5:$N$1000)</f>
        <v>2</v>
      </c>
      <c r="F1350" s="1" t="str">
        <f>_xlfn.XLOOKUP(D1350,消耗中转!$D$8:$D$33,消耗中转!$T$8:$T$33)</f>
        <v>[{"ItemId":70003,"Num":25}]</v>
      </c>
      <c r="G1350" s="1" t="str" cm="1">
        <f t="array" ref="G1350">IF(D1350=0,"{}",_xlfn.XLOOKUP(D1350,属性中转!$D$20:$D$44,_xlfn.XLOOKUP($E1350,属性中转!$AG$18:$AX$18,属性中转!$AG$20:$AX$44)))</f>
        <v>{"HpRate":0.704,"AtkRate":0.3744,"PhysDefRate":0.288,"MagicDefRate":0.256,"OnHealInc":0.2754}</v>
      </c>
      <c r="H1350" s="1" t="s">
        <v>28</v>
      </c>
      <c r="I1350" s="1">
        <f t="shared" si="179"/>
        <v>4</v>
      </c>
      <c r="J1350" s="1">
        <f t="shared" si="178"/>
        <v>4</v>
      </c>
    </row>
    <row r="1351" spans="1:10">
      <c r="A1351" s="1">
        <f t="shared" si="174"/>
        <v>5001220</v>
      </c>
      <c r="B1351" s="1">
        <f t="shared" si="175"/>
        <v>5001220</v>
      </c>
      <c r="C1351" s="1">
        <f t="shared" si="180"/>
        <v>50012</v>
      </c>
      <c r="D1351" s="1">
        <f t="shared" si="181"/>
        <v>20</v>
      </c>
      <c r="E1351" s="1">
        <f>_xlfn.XLOOKUP(C1351,[1]配置!$B$5:$B$1000,[1]配置!$N$5:$N$1000)</f>
        <v>2</v>
      </c>
      <c r="F1351" s="1" t="str">
        <f>_xlfn.XLOOKUP(D1351,消耗中转!$D$8:$D$33,消耗中转!$T$8:$T$33)</f>
        <v>[{"ItemId":70003,"Num":25}]</v>
      </c>
      <c r="G1351" s="1" t="str" cm="1">
        <f t="array" ref="G1351">IF(D1351=0,"{}",_xlfn.XLOOKUP(D1351,属性中转!$D$20:$D$44,_xlfn.XLOOKUP($E1351,属性中转!$AG$18:$AX$18,属性中转!$AG$20:$AX$44)))</f>
        <v>{"HpRate":0.737,"AtkRate":0.3919,"PhysDefRate":0.3015,"MagicDefRate":0.268,"OnHealInc":0.2958}</v>
      </c>
      <c r="H1351" s="1" t="s">
        <v>28</v>
      </c>
      <c r="I1351" s="1">
        <f t="shared" si="179"/>
        <v>4</v>
      </c>
      <c r="J1351" s="1">
        <f t="shared" si="178"/>
        <v>4</v>
      </c>
    </row>
    <row r="1352" spans="1:10">
      <c r="A1352" s="1">
        <f t="shared" si="174"/>
        <v>5001221</v>
      </c>
      <c r="B1352" s="1">
        <f t="shared" si="175"/>
        <v>5001221</v>
      </c>
      <c r="C1352" s="1">
        <f t="shared" si="180"/>
        <v>50012</v>
      </c>
      <c r="D1352" s="1">
        <f t="shared" si="181"/>
        <v>21</v>
      </c>
      <c r="E1352" s="1">
        <f>_xlfn.XLOOKUP(C1352,[1]配置!$B$5:$B$1000,[1]配置!$N$5:$N$1000)</f>
        <v>2</v>
      </c>
      <c r="F1352" s="1" t="str">
        <f>_xlfn.XLOOKUP(D1352,消耗中转!$D$8:$D$33,消耗中转!$T$8:$T$33)</f>
        <v>[{"ItemId":70003,"Num":50}]</v>
      </c>
      <c r="G1352" s="1" t="str" cm="1">
        <f t="array" ref="G1352">IF(D1352=0,"{}",_xlfn.XLOOKUP(D1352,属性中转!$D$20:$D$44,_xlfn.XLOOKUP($E1352,属性中转!$AG$18:$AX$18,属性中转!$AG$20:$AX$44)))</f>
        <v>{"HpRate":0.77,"AtkRate":0.4095,"PhysDefRate":0.315,"MagicDefRate":0.28,"OnHealInc":0.3162}</v>
      </c>
      <c r="H1352" s="1" t="s">
        <v>28</v>
      </c>
      <c r="I1352" s="1">
        <f t="shared" si="179"/>
        <v>4</v>
      </c>
      <c r="J1352" s="1">
        <f t="shared" si="178"/>
        <v>4</v>
      </c>
    </row>
    <row r="1353" spans="1:10">
      <c r="A1353" s="1">
        <f t="shared" si="174"/>
        <v>5001222</v>
      </c>
      <c r="B1353" s="1">
        <f t="shared" si="175"/>
        <v>5001222</v>
      </c>
      <c r="C1353" s="1">
        <f t="shared" si="180"/>
        <v>50012</v>
      </c>
      <c r="D1353" s="1">
        <f t="shared" si="181"/>
        <v>22</v>
      </c>
      <c r="E1353" s="1">
        <f>_xlfn.XLOOKUP(C1353,[1]配置!$B$5:$B$1000,[1]配置!$N$5:$N$1000)</f>
        <v>2</v>
      </c>
      <c r="F1353" s="1" t="str">
        <f>_xlfn.XLOOKUP(D1353,消耗中转!$D$8:$D$33,消耗中转!$T$8:$T$33)</f>
        <v>[{"ItemId":70003,"Num":75}]</v>
      </c>
      <c r="G1353" s="1" t="str" cm="1">
        <f t="array" ref="G1353">IF(D1353=0,"{}",_xlfn.XLOOKUP(D1353,属性中转!$D$20:$D$44,_xlfn.XLOOKUP($E1353,属性中转!$AG$18:$AX$18,属性中转!$AG$20:$AX$44)))</f>
        <v>{"HpRate":0.803,"AtkRate":0.427,"PhysDefRate":0.3285,"MagicDefRate":0.292,"OnHealInc":0.3366}</v>
      </c>
      <c r="H1353" s="1" t="s">
        <v>28</v>
      </c>
      <c r="I1353" s="1">
        <f t="shared" si="179"/>
        <v>4</v>
      </c>
      <c r="J1353" s="1">
        <f t="shared" si="178"/>
        <v>4</v>
      </c>
    </row>
    <row r="1354" spans="1:10">
      <c r="A1354" s="1">
        <f t="shared" si="174"/>
        <v>5001223</v>
      </c>
      <c r="B1354" s="1">
        <f t="shared" si="175"/>
        <v>5001223</v>
      </c>
      <c r="C1354" s="1">
        <f t="shared" si="180"/>
        <v>50012</v>
      </c>
      <c r="D1354" s="1">
        <f t="shared" si="181"/>
        <v>23</v>
      </c>
      <c r="E1354" s="1">
        <f>_xlfn.XLOOKUP(C1354,[1]配置!$B$5:$B$1000,[1]配置!$N$5:$N$1000)</f>
        <v>2</v>
      </c>
      <c r="F1354" s="1" t="str">
        <f>_xlfn.XLOOKUP(D1354,消耗中转!$D$8:$D$33,消耗中转!$T$8:$T$33)</f>
        <v>[{"ItemId":70003,"Num":100}]</v>
      </c>
      <c r="G1354" s="1" t="str" cm="1">
        <f t="array" ref="G1354">IF(D1354=0,"{}",_xlfn.XLOOKUP(D1354,属性中转!$D$20:$D$44,_xlfn.XLOOKUP($E1354,属性中转!$AG$18:$AX$18,属性中转!$AG$20:$AX$44)))</f>
        <v>{"HpRate":0.836,"AtkRate":0.4446,"PhysDefRate":0.342,"MagicDefRate":0.304,"OnHealInc":0.357}</v>
      </c>
      <c r="H1354" s="1" t="s">
        <v>28</v>
      </c>
      <c r="I1354" s="1">
        <f t="shared" si="179"/>
        <v>4</v>
      </c>
      <c r="J1354" s="1">
        <f t="shared" si="178"/>
        <v>4</v>
      </c>
    </row>
    <row r="1355" spans="1:10">
      <c r="A1355" s="1">
        <f t="shared" si="174"/>
        <v>5001224</v>
      </c>
      <c r="B1355" s="1">
        <f t="shared" si="175"/>
        <v>5001224</v>
      </c>
      <c r="C1355" s="1">
        <f t="shared" si="180"/>
        <v>50012</v>
      </c>
      <c r="D1355" s="1">
        <f t="shared" si="181"/>
        <v>24</v>
      </c>
      <c r="E1355" s="1">
        <f>_xlfn.XLOOKUP(C1355,[1]配置!$B$5:$B$1000,[1]配置!$N$5:$N$1000)</f>
        <v>2</v>
      </c>
      <c r="F1355" s="1" t="str">
        <f>_xlfn.XLOOKUP(D1355,消耗中转!$D$8:$D$33,消耗中转!$T$8:$T$33)</f>
        <v>[{"ItemId":70003,"Num":125}]</v>
      </c>
      <c r="G1355" s="1" t="str" cm="1">
        <f t="array" ref="G1355">IF(D1355=0,"{}",_xlfn.XLOOKUP(D1355,属性中转!$D$20:$D$44,_xlfn.XLOOKUP($E1355,属性中转!$AG$18:$AX$18,属性中转!$AG$20:$AX$44)))</f>
        <v>{"HpRate":0.869,"AtkRate":0.4621,"PhysDefRate":0.3555,"MagicDefRate":0.316,"OnHealInc":0.3774}</v>
      </c>
      <c r="H1355" s="1" t="s">
        <v>28</v>
      </c>
      <c r="I1355" s="1">
        <f t="shared" si="179"/>
        <v>4</v>
      </c>
      <c r="J1355" s="1">
        <f t="shared" si="178"/>
        <v>4</v>
      </c>
    </row>
    <row r="1356" spans="1:10">
      <c r="A1356" s="1">
        <f t="shared" si="174"/>
        <v>5001225</v>
      </c>
      <c r="B1356" s="1">
        <f t="shared" si="175"/>
        <v>5001225</v>
      </c>
      <c r="C1356" s="1">
        <f t="shared" si="180"/>
        <v>50012</v>
      </c>
      <c r="D1356" s="1">
        <f t="shared" si="181"/>
        <v>25</v>
      </c>
      <c r="E1356" s="1">
        <f>_xlfn.XLOOKUP(C1356,[1]配置!$B$5:$B$1000,[1]配置!$N$5:$N$1000)</f>
        <v>2</v>
      </c>
      <c r="F1356" s="1" t="str">
        <f>_xlfn.XLOOKUP(D1356,消耗中转!$D$8:$D$33,消耗中转!$T$8:$T$33)</f>
        <v>[{"ItemId":70003,"Num":150}]</v>
      </c>
      <c r="G1356" s="1" t="str" cm="1">
        <f t="array" ref="G1356">IF(D1356=0,"{}",_xlfn.XLOOKUP(D1356,属性中转!$D$20:$D$44,_xlfn.XLOOKUP($E1356,属性中转!$AG$18:$AX$18,属性中转!$AG$20:$AX$44)))</f>
        <v>{"HpRate":0.902,"AtkRate":0.4797,"PhysDefRate":0.369,"MagicDefRate":0.328,"OnHealInc":0.3978}</v>
      </c>
      <c r="H1356" s="1" t="s">
        <v>28</v>
      </c>
      <c r="I1356" s="1">
        <f t="shared" si="179"/>
        <v>4</v>
      </c>
      <c r="J1356" s="1">
        <f t="shared" si="178"/>
        <v>4</v>
      </c>
    </row>
    <row r="1357" spans="1:10">
      <c r="A1357" s="1">
        <f t="shared" si="174"/>
        <v>5001300</v>
      </c>
      <c r="B1357" s="1">
        <f t="shared" si="175"/>
        <v>5001300</v>
      </c>
      <c r="C1357" s="1">
        <f>C1331+1</f>
        <v>50013</v>
      </c>
      <c r="D1357" s="1">
        <f t="shared" si="181"/>
        <v>0</v>
      </c>
      <c r="E1357" s="1">
        <f>_xlfn.XLOOKUP(C1357,[1]配置!$B$5:$B$1000,[1]配置!$N$5:$N$1000)</f>
        <v>3</v>
      </c>
      <c r="F1357" s="1" t="str">
        <f>_xlfn.XLOOKUP(D1357,消耗中转!$D$8:$D$33,消耗中转!$T$8:$T$33)</f>
        <v>[]</v>
      </c>
      <c r="G1357" s="1" t="str" cm="1">
        <f t="array" ref="G1357">IF(D1357=0,"{}",_xlfn.XLOOKUP(D1357,属性中转!$D$20:$D$44,_xlfn.XLOOKUP($E1357,属性中转!$AG$18:$AX$18,属性中转!$AG$20:$AX$44)))</f>
        <v>{}</v>
      </c>
      <c r="H1357" s="1" t="s">
        <v>28</v>
      </c>
      <c r="I1357" s="1">
        <f t="shared" si="179"/>
        <v>0</v>
      </c>
      <c r="J1357" s="1">
        <f t="shared" si="178"/>
        <v>0</v>
      </c>
    </row>
    <row r="1358" spans="1:10">
      <c r="A1358" s="1">
        <f t="shared" si="174"/>
        <v>5001301</v>
      </c>
      <c r="B1358" s="1">
        <f t="shared" si="175"/>
        <v>5001301</v>
      </c>
      <c r="C1358" s="1">
        <f t="shared" ref="C1358:C1382" si="182">C1357</f>
        <v>50013</v>
      </c>
      <c r="D1358" s="1">
        <f t="shared" ref="D1358:D1383" si="183">D1332</f>
        <v>1</v>
      </c>
      <c r="E1358" s="1">
        <f>_xlfn.XLOOKUP(C1358,[1]配置!$B$5:$B$1000,[1]配置!$N$5:$N$1000)</f>
        <v>3</v>
      </c>
      <c r="F1358" s="1" t="str">
        <f>_xlfn.XLOOKUP(D1358,消耗中转!$D$8:$D$33,消耗中转!$T$8:$T$33)</f>
        <v>[{"ItemId":70001,"Num":10}]</v>
      </c>
      <c r="G1358" s="1" t="str" cm="1">
        <f t="array" ref="G1358">IF(D1358=0,"{}",_xlfn.XLOOKUP(D1358,属性中转!$D$20:$D$44,_xlfn.XLOOKUP($E1358,属性中转!$AG$18:$AX$18,属性中转!$AG$20:$AX$44)))</f>
        <v>{"HpRate":0.065,"AtkRate":0.0652,"PhysDefRate":0.0325,"MagicDefRate":0.0475,"HealInc":0.0535}</v>
      </c>
      <c r="H1358" s="1" t="s">
        <v>28</v>
      </c>
      <c r="I1358" s="1">
        <f t="shared" si="179"/>
        <v>1</v>
      </c>
      <c r="J1358" s="1">
        <f t="shared" si="178"/>
        <v>1</v>
      </c>
    </row>
    <row r="1359" spans="1:10">
      <c r="A1359" s="1">
        <f t="shared" si="174"/>
        <v>5001302</v>
      </c>
      <c r="B1359" s="1">
        <f t="shared" si="175"/>
        <v>5001302</v>
      </c>
      <c r="C1359" s="1">
        <f t="shared" si="182"/>
        <v>50013</v>
      </c>
      <c r="D1359" s="1">
        <f t="shared" si="183"/>
        <v>2</v>
      </c>
      <c r="E1359" s="1">
        <f>_xlfn.XLOOKUP(C1359,[1]配置!$B$5:$B$1000,[1]配置!$N$5:$N$1000)</f>
        <v>3</v>
      </c>
      <c r="F1359" s="1" t="str">
        <f>_xlfn.XLOOKUP(D1359,消耗中转!$D$8:$D$33,消耗中转!$T$8:$T$33)</f>
        <v>[{"ItemId":70001,"Num":20}]</v>
      </c>
      <c r="G1359" s="1" t="str" cm="1">
        <f t="array" ref="G1359">IF(D1359=0,"{}",_xlfn.XLOOKUP(D1359,属性中转!$D$20:$D$44,_xlfn.XLOOKUP($E1359,属性中转!$AG$18:$AX$18,属性中转!$AG$20:$AX$44)))</f>
        <v>{"HpRate":0.0845,"AtkRate":0.0848,"PhysDefRate":0.0422,"MagicDefRate":0.0617,"HealInc":0.0749}</v>
      </c>
      <c r="H1359" s="1" t="s">
        <v>28</v>
      </c>
      <c r="I1359" s="1">
        <f t="shared" si="179"/>
        <v>1</v>
      </c>
      <c r="J1359" s="1">
        <f t="shared" si="178"/>
        <v>1</v>
      </c>
    </row>
    <row r="1360" spans="1:10">
      <c r="A1360" s="1">
        <f t="shared" si="174"/>
        <v>5001303</v>
      </c>
      <c r="B1360" s="1">
        <f t="shared" si="175"/>
        <v>5001303</v>
      </c>
      <c r="C1360" s="1">
        <f t="shared" si="182"/>
        <v>50013</v>
      </c>
      <c r="D1360" s="1">
        <f t="shared" si="183"/>
        <v>3</v>
      </c>
      <c r="E1360" s="1">
        <f>_xlfn.XLOOKUP(C1360,[1]配置!$B$5:$B$1000,[1]配置!$N$5:$N$1000)</f>
        <v>3</v>
      </c>
      <c r="F1360" s="1" t="str">
        <f>_xlfn.XLOOKUP(D1360,消耗中转!$D$8:$D$33,消耗中转!$T$8:$T$33)</f>
        <v>[{"ItemId":70001,"Num":30}]</v>
      </c>
      <c r="G1360" s="1" t="str" cm="1">
        <f t="array" ref="G1360">IF(D1360=0,"{}",_xlfn.XLOOKUP(D1360,属性中转!$D$20:$D$44,_xlfn.XLOOKUP($E1360,属性中转!$AG$18:$AX$18,属性中转!$AG$20:$AX$44)))</f>
        <v>{"HpRate":0.104,"AtkRate":0.1044,"PhysDefRate":0.052,"MagicDefRate":0.076,"HealInc":0.0963}</v>
      </c>
      <c r="H1360" s="1" t="s">
        <v>28</v>
      </c>
      <c r="I1360" s="1">
        <f t="shared" si="179"/>
        <v>1</v>
      </c>
      <c r="J1360" s="1">
        <f t="shared" si="178"/>
        <v>1</v>
      </c>
    </row>
    <row r="1361" spans="1:10">
      <c r="A1361" s="1">
        <f t="shared" si="174"/>
        <v>5001304</v>
      </c>
      <c r="B1361" s="1">
        <f t="shared" si="175"/>
        <v>5001304</v>
      </c>
      <c r="C1361" s="1">
        <f t="shared" si="182"/>
        <v>50013</v>
      </c>
      <c r="D1361" s="1">
        <f t="shared" si="183"/>
        <v>4</v>
      </c>
      <c r="E1361" s="1">
        <f>_xlfn.XLOOKUP(C1361,[1]配置!$B$5:$B$1000,[1]配置!$N$5:$N$1000)</f>
        <v>3</v>
      </c>
      <c r="F1361" s="1" t="str">
        <f>_xlfn.XLOOKUP(D1361,消耗中转!$D$8:$D$33,消耗中转!$T$8:$T$33)</f>
        <v>[{"ItemId":70001,"Num":40}]</v>
      </c>
      <c r="G1361" s="1" t="str" cm="1">
        <f t="array" ref="G1361">IF(D1361=0,"{}",_xlfn.XLOOKUP(D1361,属性中转!$D$20:$D$44,_xlfn.XLOOKUP($E1361,属性中转!$AG$18:$AX$18,属性中转!$AG$20:$AX$44)))</f>
        <v>{"HpRate":0.1235,"AtkRate":0.1239,"PhysDefRate":0.0617,"MagicDefRate":0.0902,"HealInc":0.1178}</v>
      </c>
      <c r="H1361" s="1" t="s">
        <v>28</v>
      </c>
      <c r="I1361" s="1">
        <f t="shared" si="179"/>
        <v>1</v>
      </c>
      <c r="J1361" s="1">
        <f t="shared" si="178"/>
        <v>1</v>
      </c>
    </row>
    <row r="1362" spans="1:10">
      <c r="A1362" s="1">
        <f t="shared" ref="A1362:A1425" si="184">B1362</f>
        <v>5001305</v>
      </c>
      <c r="B1362" s="1">
        <f t="shared" ref="B1362:B1425" si="185">C1362*100+D1362</f>
        <v>5001305</v>
      </c>
      <c r="C1362" s="1">
        <f t="shared" si="182"/>
        <v>50013</v>
      </c>
      <c r="D1362" s="1">
        <f t="shared" si="183"/>
        <v>5</v>
      </c>
      <c r="E1362" s="1">
        <f>_xlfn.XLOOKUP(C1362,[1]配置!$B$5:$B$1000,[1]配置!$N$5:$N$1000)</f>
        <v>3</v>
      </c>
      <c r="F1362" s="1" t="str">
        <f>_xlfn.XLOOKUP(D1362,消耗中转!$D$8:$D$33,消耗中转!$T$8:$T$33)</f>
        <v>[{"ItemId":70001,"Num":50}]</v>
      </c>
      <c r="G1362" s="1" t="str" cm="1">
        <f t="array" ref="G1362">IF(D1362=0,"{}",_xlfn.XLOOKUP(D1362,属性中转!$D$20:$D$44,_xlfn.XLOOKUP($E1362,属性中转!$AG$18:$AX$18,属性中转!$AG$20:$AX$44)))</f>
        <v>{"HpRate":0.143,"AtkRate":0.1435,"PhysDefRate":0.0715,"MagicDefRate":0.1045,"HealInc":0.1392}</v>
      </c>
      <c r="H1362" s="1" t="s">
        <v>28</v>
      </c>
      <c r="I1362" s="1">
        <f t="shared" si="179"/>
        <v>2</v>
      </c>
      <c r="J1362" s="1">
        <f t="shared" si="178"/>
        <v>2</v>
      </c>
    </row>
    <row r="1363" spans="1:10">
      <c r="A1363" s="1">
        <f t="shared" si="184"/>
        <v>5001306</v>
      </c>
      <c r="B1363" s="1">
        <f t="shared" si="185"/>
        <v>5001306</v>
      </c>
      <c r="C1363" s="1">
        <f t="shared" si="182"/>
        <v>50013</v>
      </c>
      <c r="D1363" s="1">
        <f t="shared" si="183"/>
        <v>6</v>
      </c>
      <c r="E1363" s="1">
        <f>_xlfn.XLOOKUP(C1363,[1]配置!$B$5:$B$1000,[1]配置!$N$5:$N$1000)</f>
        <v>3</v>
      </c>
      <c r="F1363" s="1" t="str">
        <f>_xlfn.XLOOKUP(D1363,消耗中转!$D$8:$D$33,消耗中转!$T$8:$T$33)</f>
        <v>[{"ItemId":70002,"Num":5}]</v>
      </c>
      <c r="G1363" s="1" t="str" cm="1">
        <f t="array" ref="G1363">IF(D1363=0,"{}",_xlfn.XLOOKUP(D1363,属性中转!$D$20:$D$44,_xlfn.XLOOKUP($E1363,属性中转!$AG$18:$AX$18,属性中转!$AG$20:$AX$44)))</f>
        <v>{"HpRate":0.1625,"AtkRate":0.1631,"PhysDefRate":0.0812,"MagicDefRate":0.1187,"HealInc":0.1606}</v>
      </c>
      <c r="H1363" s="1" t="s">
        <v>28</v>
      </c>
      <c r="I1363" s="1">
        <f t="shared" si="179"/>
        <v>2</v>
      </c>
      <c r="J1363" s="1">
        <f t="shared" si="178"/>
        <v>2</v>
      </c>
    </row>
    <row r="1364" spans="1:10">
      <c r="A1364" s="1">
        <f t="shared" si="184"/>
        <v>5001307</v>
      </c>
      <c r="B1364" s="1">
        <f t="shared" si="185"/>
        <v>5001307</v>
      </c>
      <c r="C1364" s="1">
        <f t="shared" si="182"/>
        <v>50013</v>
      </c>
      <c r="D1364" s="1">
        <f t="shared" si="183"/>
        <v>7</v>
      </c>
      <c r="E1364" s="1">
        <f>_xlfn.XLOOKUP(C1364,[1]配置!$B$5:$B$1000,[1]配置!$N$5:$N$1000)</f>
        <v>3</v>
      </c>
      <c r="F1364" s="1" t="str">
        <f>_xlfn.XLOOKUP(D1364,消耗中转!$D$8:$D$33,消耗中转!$T$8:$T$33)</f>
        <v>[{"ItemId":70002,"Num":10}]</v>
      </c>
      <c r="G1364" s="1" t="str" cm="1">
        <f t="array" ref="G1364">IF(D1364=0,"{}",_xlfn.XLOOKUP(D1364,属性中转!$D$20:$D$44,_xlfn.XLOOKUP($E1364,属性中转!$AG$18:$AX$18,属性中转!$AG$20:$AX$44)))</f>
        <v>{"HpRate":0.182,"AtkRate":0.1827,"PhysDefRate":0.091,"MagicDefRate":0.133,"HealInc":0.182}</v>
      </c>
      <c r="H1364" s="1" t="s">
        <v>28</v>
      </c>
      <c r="I1364" s="1">
        <f t="shared" si="179"/>
        <v>2</v>
      </c>
      <c r="J1364" s="1">
        <f t="shared" si="178"/>
        <v>2</v>
      </c>
    </row>
    <row r="1365" spans="1:10">
      <c r="A1365" s="1">
        <f t="shared" si="184"/>
        <v>5001308</v>
      </c>
      <c r="B1365" s="1">
        <f t="shared" si="185"/>
        <v>5001308</v>
      </c>
      <c r="C1365" s="1">
        <f t="shared" si="182"/>
        <v>50013</v>
      </c>
      <c r="D1365" s="1">
        <f t="shared" si="183"/>
        <v>8</v>
      </c>
      <c r="E1365" s="1">
        <f>_xlfn.XLOOKUP(C1365,[1]配置!$B$5:$B$1000,[1]配置!$N$5:$N$1000)</f>
        <v>3</v>
      </c>
      <c r="F1365" s="1" t="str">
        <f>_xlfn.XLOOKUP(D1365,消耗中转!$D$8:$D$33,消耗中转!$T$8:$T$33)</f>
        <v>[{"ItemId":70002,"Num":15}]</v>
      </c>
      <c r="G1365" s="1" t="str" cm="1">
        <f t="array" ref="G1365">IF(D1365=0,"{}",_xlfn.XLOOKUP(D1365,属性中转!$D$20:$D$44,_xlfn.XLOOKUP($E1365,属性中转!$AG$18:$AX$18,属性中转!$AG$20:$AX$44)))</f>
        <v>{"HpRate":0.2015,"AtkRate":0.2022,"PhysDefRate":0.1007,"MagicDefRate":0.1472,"HealInc":0.2034}</v>
      </c>
      <c r="H1365" s="1" t="s">
        <v>28</v>
      </c>
      <c r="I1365" s="1">
        <f t="shared" si="179"/>
        <v>2</v>
      </c>
      <c r="J1365" s="1">
        <f t="shared" si="178"/>
        <v>2</v>
      </c>
    </row>
    <row r="1366" spans="1:10">
      <c r="A1366" s="1">
        <f t="shared" si="184"/>
        <v>5001309</v>
      </c>
      <c r="B1366" s="1">
        <f t="shared" si="185"/>
        <v>5001309</v>
      </c>
      <c r="C1366" s="1">
        <f t="shared" si="182"/>
        <v>50013</v>
      </c>
      <c r="D1366" s="1">
        <f t="shared" si="183"/>
        <v>9</v>
      </c>
      <c r="E1366" s="1">
        <f>_xlfn.XLOOKUP(C1366,[1]配置!$B$5:$B$1000,[1]配置!$N$5:$N$1000)</f>
        <v>3</v>
      </c>
      <c r="F1366" s="1" t="str">
        <f>_xlfn.XLOOKUP(D1366,消耗中转!$D$8:$D$33,消耗中转!$T$8:$T$33)</f>
        <v>[{"ItemId":70002,"Num":20}]</v>
      </c>
      <c r="G1366" s="1" t="str" cm="1">
        <f t="array" ref="G1366">IF(D1366=0,"{}",_xlfn.XLOOKUP(D1366,属性中转!$D$20:$D$44,_xlfn.XLOOKUP($E1366,属性中转!$AG$18:$AX$18,属性中转!$AG$20:$AX$44)))</f>
        <v>{"HpRate":0.221,"AtkRate":0.2218,"PhysDefRate":0.1105,"MagicDefRate":0.1615,"HealInc":0.2034}</v>
      </c>
      <c r="H1366" s="1" t="s">
        <v>28</v>
      </c>
      <c r="I1366" s="1">
        <f t="shared" si="179"/>
        <v>2</v>
      </c>
      <c r="J1366" s="1">
        <f t="shared" si="178"/>
        <v>2</v>
      </c>
    </row>
    <row r="1367" spans="1:10">
      <c r="A1367" s="1">
        <f t="shared" si="184"/>
        <v>5001310</v>
      </c>
      <c r="B1367" s="1">
        <f t="shared" si="185"/>
        <v>5001310</v>
      </c>
      <c r="C1367" s="1">
        <f t="shared" si="182"/>
        <v>50013</v>
      </c>
      <c r="D1367" s="1">
        <f t="shared" si="183"/>
        <v>10</v>
      </c>
      <c r="E1367" s="1">
        <f>_xlfn.XLOOKUP(C1367,[1]配置!$B$5:$B$1000,[1]配置!$N$5:$N$1000)</f>
        <v>3</v>
      </c>
      <c r="F1367" s="1" t="str">
        <f>_xlfn.XLOOKUP(D1367,消耗中转!$D$8:$D$33,消耗中转!$T$8:$T$33)</f>
        <v>[{"ItemId":70002,"Num":25}]</v>
      </c>
      <c r="G1367" s="1" t="str" cm="1">
        <f t="array" ref="G1367">IF(D1367=0,"{}",_xlfn.XLOOKUP(D1367,属性中转!$D$20:$D$44,_xlfn.XLOOKUP($E1367,属性中转!$AG$18:$AX$18,属性中转!$AG$20:$AX$44)))</f>
        <v>{"HpRate":0.2405,"AtkRate":0.2414,"PhysDefRate":0.1202,"MagicDefRate":0.1757,"HealInc":0.2034}</v>
      </c>
      <c r="H1367" s="1" t="s">
        <v>28</v>
      </c>
      <c r="I1367" s="1">
        <f t="shared" si="179"/>
        <v>3</v>
      </c>
      <c r="J1367" s="1">
        <f t="shared" si="178"/>
        <v>3</v>
      </c>
    </row>
    <row r="1368" spans="1:10">
      <c r="A1368" s="1">
        <f t="shared" si="184"/>
        <v>5001311</v>
      </c>
      <c r="B1368" s="1">
        <f t="shared" si="185"/>
        <v>5001311</v>
      </c>
      <c r="C1368" s="1">
        <f t="shared" si="182"/>
        <v>50013</v>
      </c>
      <c r="D1368" s="1">
        <f t="shared" si="183"/>
        <v>11</v>
      </c>
      <c r="E1368" s="1">
        <f>_xlfn.XLOOKUP(C1368,[1]配置!$B$5:$B$1000,[1]配置!$N$5:$N$1000)</f>
        <v>3</v>
      </c>
      <c r="F1368" s="1" t="str">
        <f>_xlfn.XLOOKUP(D1368,消耗中转!$D$8:$D$33,消耗中转!$T$8:$T$33)</f>
        <v>[{"ItemId":70002,"Num":30}]</v>
      </c>
      <c r="G1368" s="1" t="str" cm="1">
        <f t="array" ref="G1368">IF(D1368=0,"{}",_xlfn.XLOOKUP(D1368,属性中转!$D$20:$D$44,_xlfn.XLOOKUP($E1368,属性中转!$AG$18:$AX$18,属性中转!$AG$20:$AX$44)))</f>
        <v>{"HpRate":0.26,"AtkRate":0.261,"PhysDefRate":0.13,"MagicDefRate":0.19,"HealInc":0.2034}</v>
      </c>
      <c r="H1368" s="1" t="s">
        <v>28</v>
      </c>
      <c r="I1368" s="1">
        <f t="shared" si="179"/>
        <v>3</v>
      </c>
      <c r="J1368" s="1">
        <f t="shared" si="178"/>
        <v>3</v>
      </c>
    </row>
    <row r="1369" spans="1:10">
      <c r="A1369" s="1">
        <f t="shared" si="184"/>
        <v>5001312</v>
      </c>
      <c r="B1369" s="1">
        <f t="shared" si="185"/>
        <v>5001312</v>
      </c>
      <c r="C1369" s="1">
        <f t="shared" si="182"/>
        <v>50013</v>
      </c>
      <c r="D1369" s="1">
        <f t="shared" si="183"/>
        <v>12</v>
      </c>
      <c r="E1369" s="1">
        <f>_xlfn.XLOOKUP(C1369,[1]配置!$B$5:$B$1000,[1]配置!$N$5:$N$1000)</f>
        <v>3</v>
      </c>
      <c r="F1369" s="1" t="str">
        <f>_xlfn.XLOOKUP(D1369,消耗中转!$D$8:$D$33,消耗中转!$T$8:$T$33)</f>
        <v>[{"ItemId":70002,"Num":35}]</v>
      </c>
      <c r="G1369" s="1" t="str" cm="1">
        <f t="array" ref="G1369">IF(D1369=0,"{}",_xlfn.XLOOKUP(D1369,属性中转!$D$20:$D$44,_xlfn.XLOOKUP($E1369,属性中转!$AG$18:$AX$18,属性中转!$AG$20:$AX$44)))</f>
        <v>{"HpRate":0.2795,"AtkRate":0.2805,"PhysDefRate":0.1397,"MagicDefRate":0.2042,"HealInc":0.2034}</v>
      </c>
      <c r="H1369" s="1" t="s">
        <v>28</v>
      </c>
      <c r="I1369" s="1">
        <f t="shared" si="179"/>
        <v>3</v>
      </c>
      <c r="J1369" s="1">
        <f t="shared" si="178"/>
        <v>3</v>
      </c>
    </row>
    <row r="1370" spans="1:10">
      <c r="A1370" s="1">
        <f t="shared" si="184"/>
        <v>5001313</v>
      </c>
      <c r="B1370" s="1">
        <f t="shared" si="185"/>
        <v>5001313</v>
      </c>
      <c r="C1370" s="1">
        <f t="shared" si="182"/>
        <v>50013</v>
      </c>
      <c r="D1370" s="1">
        <f t="shared" si="183"/>
        <v>13</v>
      </c>
      <c r="E1370" s="1">
        <f>_xlfn.XLOOKUP(C1370,[1]配置!$B$5:$B$1000,[1]配置!$N$5:$N$1000)</f>
        <v>3</v>
      </c>
      <c r="F1370" s="1" t="str">
        <f>_xlfn.XLOOKUP(D1370,消耗中转!$D$8:$D$33,消耗中转!$T$8:$T$33)</f>
        <v>[{"ItemId":70002,"Num":40}]</v>
      </c>
      <c r="G1370" s="1" t="str" cm="1">
        <f t="array" ref="G1370">IF(D1370=0,"{}",_xlfn.XLOOKUP(D1370,属性中转!$D$20:$D$44,_xlfn.XLOOKUP($E1370,属性中转!$AG$18:$AX$18,属性中转!$AG$20:$AX$44)))</f>
        <v>{"HpRate":0.299,"AtkRate":0.3001,"PhysDefRate":0.1495,"MagicDefRate":0.2185,"HealInc":0.2034}</v>
      </c>
      <c r="H1370" s="1" t="s">
        <v>28</v>
      </c>
      <c r="I1370" s="1">
        <f t="shared" si="179"/>
        <v>3</v>
      </c>
      <c r="J1370" s="1">
        <f t="shared" si="178"/>
        <v>3</v>
      </c>
    </row>
    <row r="1371" spans="1:10">
      <c r="A1371" s="1">
        <f t="shared" si="184"/>
        <v>5001314</v>
      </c>
      <c r="B1371" s="1">
        <f t="shared" si="185"/>
        <v>5001314</v>
      </c>
      <c r="C1371" s="1">
        <f t="shared" si="182"/>
        <v>50013</v>
      </c>
      <c r="D1371" s="1">
        <f t="shared" si="183"/>
        <v>14</v>
      </c>
      <c r="E1371" s="1">
        <f>_xlfn.XLOOKUP(C1371,[1]配置!$B$5:$B$1000,[1]配置!$N$5:$N$1000)</f>
        <v>3</v>
      </c>
      <c r="F1371" s="1" t="str">
        <f>_xlfn.XLOOKUP(D1371,消耗中转!$D$8:$D$33,消耗中转!$T$8:$T$33)</f>
        <v>[{"ItemId":70002,"Num":45}]</v>
      </c>
      <c r="G1371" s="1" t="str" cm="1">
        <f t="array" ref="G1371">IF(D1371=0,"{}",_xlfn.XLOOKUP(D1371,属性中转!$D$20:$D$44,_xlfn.XLOOKUP($E1371,属性中转!$AG$18:$AX$18,属性中转!$AG$20:$AX$44)))</f>
        <v>{"HpRate":0.3185,"AtkRate":0.3197,"PhysDefRate":0.1592,"MagicDefRate":0.2327,"HealInc":0.2034}</v>
      </c>
      <c r="H1371" s="1" t="s">
        <v>28</v>
      </c>
      <c r="I1371" s="1">
        <f t="shared" si="179"/>
        <v>3</v>
      </c>
      <c r="J1371" s="1">
        <f t="shared" si="178"/>
        <v>3</v>
      </c>
    </row>
    <row r="1372" spans="1:10">
      <c r="A1372" s="1">
        <f t="shared" si="184"/>
        <v>5001315</v>
      </c>
      <c r="B1372" s="1">
        <f t="shared" si="185"/>
        <v>5001315</v>
      </c>
      <c r="C1372" s="1">
        <f t="shared" si="182"/>
        <v>50013</v>
      </c>
      <c r="D1372" s="1">
        <f t="shared" si="183"/>
        <v>15</v>
      </c>
      <c r="E1372" s="1">
        <f>_xlfn.XLOOKUP(C1372,[1]配置!$B$5:$B$1000,[1]配置!$N$5:$N$1000)</f>
        <v>3</v>
      </c>
      <c r="F1372" s="1" t="str">
        <f>_xlfn.XLOOKUP(D1372,消耗中转!$D$8:$D$33,消耗中转!$T$8:$T$33)</f>
        <v>[{"ItemId":70002,"Num":50}]</v>
      </c>
      <c r="G1372" s="1" t="str" cm="1">
        <f t="array" ref="G1372">IF(D1372=0,"{}",_xlfn.XLOOKUP(D1372,属性中转!$D$20:$D$44,_xlfn.XLOOKUP($E1372,属性中转!$AG$18:$AX$18,属性中转!$AG$20:$AX$44)))</f>
        <v>{"HpRate":0.338,"AtkRate":0.3393,"PhysDefRate":0.169,"MagicDefRate":0.247,"HealInc":0.2034}</v>
      </c>
      <c r="H1372" s="1" t="s">
        <v>28</v>
      </c>
      <c r="I1372" s="1">
        <f t="shared" si="179"/>
        <v>4</v>
      </c>
      <c r="J1372" s="1">
        <f t="shared" si="178"/>
        <v>4</v>
      </c>
    </row>
    <row r="1373" spans="1:10">
      <c r="A1373" s="1">
        <f t="shared" si="184"/>
        <v>5001316</v>
      </c>
      <c r="B1373" s="1">
        <f t="shared" si="185"/>
        <v>5001316</v>
      </c>
      <c r="C1373" s="1">
        <f t="shared" si="182"/>
        <v>50013</v>
      </c>
      <c r="D1373" s="1">
        <f t="shared" si="183"/>
        <v>16</v>
      </c>
      <c r="E1373" s="1">
        <f>_xlfn.XLOOKUP(C1373,[1]配置!$B$5:$B$1000,[1]配置!$N$5:$N$1000)</f>
        <v>3</v>
      </c>
      <c r="F1373" s="1" t="str">
        <f>_xlfn.XLOOKUP(D1373,消耗中转!$D$8:$D$33,消耗中转!$T$8:$T$33)</f>
        <v>[{"ItemId":70003,"Num":25}]</v>
      </c>
      <c r="G1373" s="1" t="str" cm="1">
        <f t="array" ref="G1373">IF(D1373=0,"{}",_xlfn.XLOOKUP(D1373,属性中转!$D$20:$D$44,_xlfn.XLOOKUP($E1373,属性中转!$AG$18:$AX$18,属性中转!$AG$20:$AX$44)))</f>
        <v>{"HpRate":0.3575,"AtkRate":0.3588,"PhysDefRate":0.1787,"MagicDefRate":0.2612,"HealInc":0.2249}</v>
      </c>
      <c r="H1373" s="1" t="s">
        <v>28</v>
      </c>
      <c r="I1373" s="1">
        <f t="shared" si="179"/>
        <v>4</v>
      </c>
      <c r="J1373" s="1">
        <f t="shared" si="178"/>
        <v>4</v>
      </c>
    </row>
    <row r="1374" spans="1:10">
      <c r="A1374" s="1">
        <f t="shared" si="184"/>
        <v>5001317</v>
      </c>
      <c r="B1374" s="1">
        <f t="shared" si="185"/>
        <v>5001317</v>
      </c>
      <c r="C1374" s="1">
        <f t="shared" si="182"/>
        <v>50013</v>
      </c>
      <c r="D1374" s="1">
        <f t="shared" si="183"/>
        <v>17</v>
      </c>
      <c r="E1374" s="1">
        <f>_xlfn.XLOOKUP(C1374,[1]配置!$B$5:$B$1000,[1]配置!$N$5:$N$1000)</f>
        <v>3</v>
      </c>
      <c r="F1374" s="1" t="str">
        <f>_xlfn.XLOOKUP(D1374,消耗中转!$D$8:$D$33,消耗中转!$T$8:$T$33)</f>
        <v>[{"ItemId":70003,"Num":25}]</v>
      </c>
      <c r="G1374" s="1" t="str" cm="1">
        <f t="array" ref="G1374">IF(D1374=0,"{}",_xlfn.XLOOKUP(D1374,属性中转!$D$20:$D$44,_xlfn.XLOOKUP($E1374,属性中转!$AG$18:$AX$18,属性中转!$AG$20:$AX$44)))</f>
        <v>{"HpRate":0.377,"AtkRate":0.3784,"PhysDefRate":0.1885,"MagicDefRate":0.2755,"HealInc":0.2463}</v>
      </c>
      <c r="H1374" s="1" t="s">
        <v>28</v>
      </c>
      <c r="I1374" s="1">
        <f t="shared" si="179"/>
        <v>4</v>
      </c>
      <c r="J1374" s="1">
        <f t="shared" si="178"/>
        <v>4</v>
      </c>
    </row>
    <row r="1375" spans="1:10">
      <c r="A1375" s="1">
        <f t="shared" si="184"/>
        <v>5001318</v>
      </c>
      <c r="B1375" s="1">
        <f t="shared" si="185"/>
        <v>5001318</v>
      </c>
      <c r="C1375" s="1">
        <f t="shared" si="182"/>
        <v>50013</v>
      </c>
      <c r="D1375" s="1">
        <f t="shared" si="183"/>
        <v>18</v>
      </c>
      <c r="E1375" s="1">
        <f>_xlfn.XLOOKUP(C1375,[1]配置!$B$5:$B$1000,[1]配置!$N$5:$N$1000)</f>
        <v>3</v>
      </c>
      <c r="F1375" s="1" t="str">
        <f>_xlfn.XLOOKUP(D1375,消耗中转!$D$8:$D$33,消耗中转!$T$8:$T$33)</f>
        <v>[{"ItemId":70003,"Num":25}]</v>
      </c>
      <c r="G1375" s="1" t="str" cm="1">
        <f t="array" ref="G1375">IF(D1375=0,"{}",_xlfn.XLOOKUP(D1375,属性中转!$D$20:$D$44,_xlfn.XLOOKUP($E1375,属性中转!$AG$18:$AX$18,属性中转!$AG$20:$AX$44)))</f>
        <v>{"HpRate":0.3965,"AtkRate":0.398,"PhysDefRate":0.1982,"MagicDefRate":0.2897,"HealInc":0.2677}</v>
      </c>
      <c r="H1375" s="1" t="s">
        <v>28</v>
      </c>
      <c r="I1375" s="1">
        <f t="shared" si="179"/>
        <v>4</v>
      </c>
      <c r="J1375" s="1">
        <f t="shared" ref="J1375:J1438" si="186">J1349</f>
        <v>4</v>
      </c>
    </row>
    <row r="1376" spans="1:10">
      <c r="A1376" s="1">
        <f t="shared" si="184"/>
        <v>5001319</v>
      </c>
      <c r="B1376" s="1">
        <f t="shared" si="185"/>
        <v>5001319</v>
      </c>
      <c r="C1376" s="1">
        <f t="shared" si="182"/>
        <v>50013</v>
      </c>
      <c r="D1376" s="1">
        <f t="shared" si="183"/>
        <v>19</v>
      </c>
      <c r="E1376" s="1">
        <f>_xlfn.XLOOKUP(C1376,[1]配置!$B$5:$B$1000,[1]配置!$N$5:$N$1000)</f>
        <v>3</v>
      </c>
      <c r="F1376" s="1" t="str">
        <f>_xlfn.XLOOKUP(D1376,消耗中转!$D$8:$D$33,消耗中转!$T$8:$T$33)</f>
        <v>[{"ItemId":70003,"Num":25}]</v>
      </c>
      <c r="G1376" s="1" t="str" cm="1">
        <f t="array" ref="G1376">IF(D1376=0,"{}",_xlfn.XLOOKUP(D1376,属性中转!$D$20:$D$44,_xlfn.XLOOKUP($E1376,属性中转!$AG$18:$AX$18,属性中转!$AG$20:$AX$44)))</f>
        <v>{"HpRate":0.416,"AtkRate":0.4176,"PhysDefRate":0.208,"MagicDefRate":0.304,"HealInc":0.2891}</v>
      </c>
      <c r="H1376" s="1" t="s">
        <v>28</v>
      </c>
      <c r="I1376" s="1">
        <f t="shared" ref="I1376:I1439" si="187">I1350</f>
        <v>4</v>
      </c>
      <c r="J1376" s="1">
        <f t="shared" si="186"/>
        <v>4</v>
      </c>
    </row>
    <row r="1377" spans="1:10">
      <c r="A1377" s="1">
        <f t="shared" si="184"/>
        <v>5001320</v>
      </c>
      <c r="B1377" s="1">
        <f t="shared" si="185"/>
        <v>5001320</v>
      </c>
      <c r="C1377" s="1">
        <f t="shared" si="182"/>
        <v>50013</v>
      </c>
      <c r="D1377" s="1">
        <f t="shared" si="183"/>
        <v>20</v>
      </c>
      <c r="E1377" s="1">
        <f>_xlfn.XLOOKUP(C1377,[1]配置!$B$5:$B$1000,[1]配置!$N$5:$N$1000)</f>
        <v>3</v>
      </c>
      <c r="F1377" s="1" t="str">
        <f>_xlfn.XLOOKUP(D1377,消耗中转!$D$8:$D$33,消耗中转!$T$8:$T$33)</f>
        <v>[{"ItemId":70003,"Num":25}]</v>
      </c>
      <c r="G1377" s="1" t="str" cm="1">
        <f t="array" ref="G1377">IF(D1377=0,"{}",_xlfn.XLOOKUP(D1377,属性中转!$D$20:$D$44,_xlfn.XLOOKUP($E1377,属性中转!$AG$18:$AX$18,属性中转!$AG$20:$AX$44)))</f>
        <v>{"HpRate":0.4355,"AtkRate":0.4371,"PhysDefRate":0.2177,"MagicDefRate":0.3182,"HealInc":0.3105}</v>
      </c>
      <c r="H1377" s="1" t="s">
        <v>28</v>
      </c>
      <c r="I1377" s="1">
        <f t="shared" si="187"/>
        <v>4</v>
      </c>
      <c r="J1377" s="1">
        <f t="shared" si="186"/>
        <v>4</v>
      </c>
    </row>
    <row r="1378" spans="1:10">
      <c r="A1378" s="1">
        <f t="shared" si="184"/>
        <v>5001321</v>
      </c>
      <c r="B1378" s="1">
        <f t="shared" si="185"/>
        <v>5001321</v>
      </c>
      <c r="C1378" s="1">
        <f t="shared" si="182"/>
        <v>50013</v>
      </c>
      <c r="D1378" s="1">
        <f t="shared" si="183"/>
        <v>21</v>
      </c>
      <c r="E1378" s="1">
        <f>_xlfn.XLOOKUP(C1378,[1]配置!$B$5:$B$1000,[1]配置!$N$5:$N$1000)</f>
        <v>3</v>
      </c>
      <c r="F1378" s="1" t="str">
        <f>_xlfn.XLOOKUP(D1378,消耗中转!$D$8:$D$33,消耗中转!$T$8:$T$33)</f>
        <v>[{"ItemId":70003,"Num":50}]</v>
      </c>
      <c r="G1378" s="1" t="str" cm="1">
        <f t="array" ref="G1378">IF(D1378=0,"{}",_xlfn.XLOOKUP(D1378,属性中转!$D$20:$D$44,_xlfn.XLOOKUP($E1378,属性中转!$AG$18:$AX$18,属性中转!$AG$20:$AX$44)))</f>
        <v>{"HpRate":0.455,"AtkRate":0.4567,"PhysDefRate":0.2275,"MagicDefRate":0.3325,"HealInc":0.332}</v>
      </c>
      <c r="H1378" s="1" t="s">
        <v>28</v>
      </c>
      <c r="I1378" s="1">
        <f t="shared" si="187"/>
        <v>4</v>
      </c>
      <c r="J1378" s="1">
        <f t="shared" si="186"/>
        <v>4</v>
      </c>
    </row>
    <row r="1379" spans="1:10">
      <c r="A1379" s="1">
        <f t="shared" si="184"/>
        <v>5001322</v>
      </c>
      <c r="B1379" s="1">
        <f t="shared" si="185"/>
        <v>5001322</v>
      </c>
      <c r="C1379" s="1">
        <f t="shared" si="182"/>
        <v>50013</v>
      </c>
      <c r="D1379" s="1">
        <f t="shared" si="183"/>
        <v>22</v>
      </c>
      <c r="E1379" s="1">
        <f>_xlfn.XLOOKUP(C1379,[1]配置!$B$5:$B$1000,[1]配置!$N$5:$N$1000)</f>
        <v>3</v>
      </c>
      <c r="F1379" s="1" t="str">
        <f>_xlfn.XLOOKUP(D1379,消耗中转!$D$8:$D$33,消耗中转!$T$8:$T$33)</f>
        <v>[{"ItemId":70003,"Num":75}]</v>
      </c>
      <c r="G1379" s="1" t="str" cm="1">
        <f t="array" ref="G1379">IF(D1379=0,"{}",_xlfn.XLOOKUP(D1379,属性中转!$D$20:$D$44,_xlfn.XLOOKUP($E1379,属性中转!$AG$18:$AX$18,属性中转!$AG$20:$AX$44)))</f>
        <v>{"HpRate":0.4745,"AtkRate":0.4763,"PhysDefRate":0.2372,"MagicDefRate":0.3467,"HealInc":0.3534}</v>
      </c>
      <c r="H1379" s="1" t="s">
        <v>28</v>
      </c>
      <c r="I1379" s="1">
        <f t="shared" si="187"/>
        <v>4</v>
      </c>
      <c r="J1379" s="1">
        <f t="shared" si="186"/>
        <v>4</v>
      </c>
    </row>
    <row r="1380" spans="1:10">
      <c r="A1380" s="1">
        <f t="shared" si="184"/>
        <v>5001323</v>
      </c>
      <c r="B1380" s="1">
        <f t="shared" si="185"/>
        <v>5001323</v>
      </c>
      <c r="C1380" s="1">
        <f t="shared" si="182"/>
        <v>50013</v>
      </c>
      <c r="D1380" s="1">
        <f t="shared" si="183"/>
        <v>23</v>
      </c>
      <c r="E1380" s="1">
        <f>_xlfn.XLOOKUP(C1380,[1]配置!$B$5:$B$1000,[1]配置!$N$5:$N$1000)</f>
        <v>3</v>
      </c>
      <c r="F1380" s="1" t="str">
        <f>_xlfn.XLOOKUP(D1380,消耗中转!$D$8:$D$33,消耗中转!$T$8:$T$33)</f>
        <v>[{"ItemId":70003,"Num":100}]</v>
      </c>
      <c r="G1380" s="1" t="str" cm="1">
        <f t="array" ref="G1380">IF(D1380=0,"{}",_xlfn.XLOOKUP(D1380,属性中转!$D$20:$D$44,_xlfn.XLOOKUP($E1380,属性中转!$AG$18:$AX$18,属性中转!$AG$20:$AX$44)))</f>
        <v>{"HpRate":0.494,"AtkRate":0.4959,"PhysDefRate":0.247,"MagicDefRate":0.361,"HealInc":0.3748}</v>
      </c>
      <c r="H1380" s="1" t="s">
        <v>28</v>
      </c>
      <c r="I1380" s="1">
        <f t="shared" si="187"/>
        <v>4</v>
      </c>
      <c r="J1380" s="1">
        <f t="shared" si="186"/>
        <v>4</v>
      </c>
    </row>
    <row r="1381" spans="1:10">
      <c r="A1381" s="1">
        <f t="shared" si="184"/>
        <v>5001324</v>
      </c>
      <c r="B1381" s="1">
        <f t="shared" si="185"/>
        <v>5001324</v>
      </c>
      <c r="C1381" s="1">
        <f t="shared" si="182"/>
        <v>50013</v>
      </c>
      <c r="D1381" s="1">
        <f t="shared" si="183"/>
        <v>24</v>
      </c>
      <c r="E1381" s="1">
        <f>_xlfn.XLOOKUP(C1381,[1]配置!$B$5:$B$1000,[1]配置!$N$5:$N$1000)</f>
        <v>3</v>
      </c>
      <c r="F1381" s="1" t="str">
        <f>_xlfn.XLOOKUP(D1381,消耗中转!$D$8:$D$33,消耗中转!$T$8:$T$33)</f>
        <v>[{"ItemId":70003,"Num":125}]</v>
      </c>
      <c r="G1381" s="1" t="str" cm="1">
        <f t="array" ref="G1381">IF(D1381=0,"{}",_xlfn.XLOOKUP(D1381,属性中转!$D$20:$D$44,_xlfn.XLOOKUP($E1381,属性中转!$AG$18:$AX$18,属性中转!$AG$20:$AX$44)))</f>
        <v>{"HpRate":0.5135,"AtkRate":0.5154,"PhysDefRate":0.2567,"MagicDefRate":0.3752,"HealInc":0.3962}</v>
      </c>
      <c r="H1381" s="1" t="s">
        <v>28</v>
      </c>
      <c r="I1381" s="1">
        <f t="shared" si="187"/>
        <v>4</v>
      </c>
      <c r="J1381" s="1">
        <f t="shared" si="186"/>
        <v>4</v>
      </c>
    </row>
    <row r="1382" spans="1:10">
      <c r="A1382" s="1">
        <f t="shared" si="184"/>
        <v>5001325</v>
      </c>
      <c r="B1382" s="1">
        <f t="shared" si="185"/>
        <v>5001325</v>
      </c>
      <c r="C1382" s="1">
        <f t="shared" si="182"/>
        <v>50013</v>
      </c>
      <c r="D1382" s="1">
        <f t="shared" si="183"/>
        <v>25</v>
      </c>
      <c r="E1382" s="1">
        <f>_xlfn.XLOOKUP(C1382,[1]配置!$B$5:$B$1000,[1]配置!$N$5:$N$1000)</f>
        <v>3</v>
      </c>
      <c r="F1382" s="1" t="str">
        <f>_xlfn.XLOOKUP(D1382,消耗中转!$D$8:$D$33,消耗中转!$T$8:$T$33)</f>
        <v>[{"ItemId":70003,"Num":150}]</v>
      </c>
      <c r="G1382" s="1" t="str" cm="1">
        <f t="array" ref="G1382">IF(D1382=0,"{}",_xlfn.XLOOKUP(D1382,属性中转!$D$20:$D$44,_xlfn.XLOOKUP($E1382,属性中转!$AG$18:$AX$18,属性中转!$AG$20:$AX$44)))</f>
        <v>{"HpRate":0.533,"AtkRate":0.535,"PhysDefRate":0.2665,"MagicDefRate":0.3895,"HealInc":0.4176}</v>
      </c>
      <c r="H1382" s="1" t="s">
        <v>28</v>
      </c>
      <c r="I1382" s="1">
        <f t="shared" si="187"/>
        <v>4</v>
      </c>
      <c r="J1382" s="1">
        <f t="shared" si="186"/>
        <v>4</v>
      </c>
    </row>
    <row r="1383" spans="1:10">
      <c r="A1383" s="1">
        <f t="shared" si="184"/>
        <v>5001400</v>
      </c>
      <c r="B1383" s="1">
        <f t="shared" si="185"/>
        <v>5001400</v>
      </c>
      <c r="C1383" s="1">
        <f>C1357+1</f>
        <v>50014</v>
      </c>
      <c r="D1383" s="1">
        <f t="shared" si="183"/>
        <v>0</v>
      </c>
      <c r="E1383" s="1">
        <f>_xlfn.XLOOKUP(C1383,[1]配置!$B$5:$B$1000,[1]配置!$N$5:$N$1000)</f>
        <v>1</v>
      </c>
      <c r="F1383" s="1" t="str">
        <f>_xlfn.XLOOKUP(D1383,消耗中转!$D$8:$D$33,消耗中转!$T$8:$T$33)</f>
        <v>[]</v>
      </c>
      <c r="G1383" s="1" t="str" cm="1">
        <f t="array" ref="G1383">IF(D1383=0,"{}",_xlfn.XLOOKUP(D1383,属性中转!$D$20:$D$44,_xlfn.XLOOKUP($E1383,属性中转!$AG$18:$AX$18,属性中转!$AG$20:$AX$44)))</f>
        <v>{}</v>
      </c>
      <c r="H1383" s="1" t="s">
        <v>28</v>
      </c>
      <c r="I1383" s="1">
        <f t="shared" si="187"/>
        <v>0</v>
      </c>
      <c r="J1383" s="1">
        <f t="shared" si="186"/>
        <v>0</v>
      </c>
    </row>
    <row r="1384" spans="1:10">
      <c r="A1384" s="1">
        <f t="shared" si="184"/>
        <v>5001401</v>
      </c>
      <c r="B1384" s="1">
        <f t="shared" si="185"/>
        <v>5001401</v>
      </c>
      <c r="C1384" s="1">
        <f t="shared" ref="C1384:C1408" si="188">C1383</f>
        <v>50014</v>
      </c>
      <c r="D1384" s="1">
        <f t="shared" ref="D1384:D1409" si="189">D1358</f>
        <v>1</v>
      </c>
      <c r="E1384" s="1">
        <f>_xlfn.XLOOKUP(C1384,[1]配置!$B$5:$B$1000,[1]配置!$N$5:$N$1000)</f>
        <v>1</v>
      </c>
      <c r="F1384" s="1" t="str">
        <f>_xlfn.XLOOKUP(D1384,消耗中转!$D$8:$D$33,消耗中转!$T$8:$T$33)</f>
        <v>[{"ItemId":70001,"Num":10}]</v>
      </c>
      <c r="G1384" s="1" t="str" cm="1">
        <f t="array" ref="G1384">IF(D1384=0,"{}",_xlfn.XLOOKUP(D1384,属性中转!$D$20:$D$44,_xlfn.XLOOKUP($E1384,属性中转!$AG$18:$AX$18,属性中转!$AG$20:$AX$44)))</f>
        <v>{"HpRate":0.0625,"AtkRate":0.072,"AtkSpeed":0.03,"Cri":0.0256,"DefBreak":0.0352}</v>
      </c>
      <c r="H1384" s="1" t="s">
        <v>28</v>
      </c>
      <c r="I1384" s="1">
        <f t="shared" si="187"/>
        <v>1</v>
      </c>
      <c r="J1384" s="1">
        <f t="shared" si="186"/>
        <v>1</v>
      </c>
    </row>
    <row r="1385" spans="1:10">
      <c r="A1385" s="1">
        <f t="shared" si="184"/>
        <v>5001402</v>
      </c>
      <c r="B1385" s="1">
        <f t="shared" si="185"/>
        <v>5001402</v>
      </c>
      <c r="C1385" s="1">
        <f t="shared" si="188"/>
        <v>50014</v>
      </c>
      <c r="D1385" s="1">
        <f t="shared" si="189"/>
        <v>2</v>
      </c>
      <c r="E1385" s="1">
        <f>_xlfn.XLOOKUP(C1385,[1]配置!$B$5:$B$1000,[1]配置!$N$5:$N$1000)</f>
        <v>1</v>
      </c>
      <c r="F1385" s="1" t="str">
        <f>_xlfn.XLOOKUP(D1385,消耗中转!$D$8:$D$33,消耗中转!$T$8:$T$33)</f>
        <v>[{"ItemId":70001,"Num":20}]</v>
      </c>
      <c r="G1385" s="1" t="str" cm="1">
        <f t="array" ref="G1385">IF(D1385=0,"{}",_xlfn.XLOOKUP(D1385,属性中转!$D$20:$D$44,_xlfn.XLOOKUP($E1385,属性中转!$AG$18:$AX$18,属性中转!$AG$20:$AX$44)))</f>
        <v>{"HpRate":0.0812,"AtkRate":0.0936,"AtkSpeed":0.042,"Cri":0.0359,"DefBreak":0.0493}</v>
      </c>
      <c r="H1385" s="1" t="s">
        <v>28</v>
      </c>
      <c r="I1385" s="1">
        <f t="shared" si="187"/>
        <v>1</v>
      </c>
      <c r="J1385" s="1">
        <f t="shared" si="186"/>
        <v>1</v>
      </c>
    </row>
    <row r="1386" spans="1:10">
      <c r="A1386" s="1">
        <f t="shared" si="184"/>
        <v>5001403</v>
      </c>
      <c r="B1386" s="1">
        <f t="shared" si="185"/>
        <v>5001403</v>
      </c>
      <c r="C1386" s="1">
        <f t="shared" si="188"/>
        <v>50014</v>
      </c>
      <c r="D1386" s="1">
        <f t="shared" si="189"/>
        <v>3</v>
      </c>
      <c r="E1386" s="1">
        <f>_xlfn.XLOOKUP(C1386,[1]配置!$B$5:$B$1000,[1]配置!$N$5:$N$1000)</f>
        <v>1</v>
      </c>
      <c r="F1386" s="1" t="str">
        <f>_xlfn.XLOOKUP(D1386,消耗中转!$D$8:$D$33,消耗中转!$T$8:$T$33)</f>
        <v>[{"ItemId":70001,"Num":30}]</v>
      </c>
      <c r="G1386" s="1" t="str" cm="1">
        <f t="array" ref="G1386">IF(D1386=0,"{}",_xlfn.XLOOKUP(D1386,属性中转!$D$20:$D$44,_xlfn.XLOOKUP($E1386,属性中转!$AG$18:$AX$18,属性中转!$AG$20:$AX$44)))</f>
        <v>{"HpRate":0.1,"AtkRate":0.1152,"AtkSpeed":0.054,"Cri":0.0462,"DefBreak":0.0635}</v>
      </c>
      <c r="H1386" s="1" t="s">
        <v>28</v>
      </c>
      <c r="I1386" s="1">
        <f t="shared" si="187"/>
        <v>1</v>
      </c>
      <c r="J1386" s="1">
        <f t="shared" si="186"/>
        <v>1</v>
      </c>
    </row>
    <row r="1387" spans="1:10">
      <c r="A1387" s="1">
        <f t="shared" si="184"/>
        <v>5001404</v>
      </c>
      <c r="B1387" s="1">
        <f t="shared" si="185"/>
        <v>5001404</v>
      </c>
      <c r="C1387" s="1">
        <f t="shared" si="188"/>
        <v>50014</v>
      </c>
      <c r="D1387" s="1">
        <f t="shared" si="189"/>
        <v>4</v>
      </c>
      <c r="E1387" s="1">
        <f>_xlfn.XLOOKUP(C1387,[1]配置!$B$5:$B$1000,[1]配置!$N$5:$N$1000)</f>
        <v>1</v>
      </c>
      <c r="F1387" s="1" t="str">
        <f>_xlfn.XLOOKUP(D1387,消耗中转!$D$8:$D$33,消耗中转!$T$8:$T$33)</f>
        <v>[{"ItemId":70001,"Num":40}]</v>
      </c>
      <c r="G1387" s="1" t="str" cm="1">
        <f t="array" ref="G1387">IF(D1387=0,"{}",_xlfn.XLOOKUP(D1387,属性中转!$D$20:$D$44,_xlfn.XLOOKUP($E1387,属性中转!$AG$18:$AX$18,属性中转!$AG$20:$AX$44)))</f>
        <v>{"HpRate":0.1187,"AtkRate":0.1368,"AtkSpeed":0.066,"Cri":0.0564,"DefBreak":0.0776}</v>
      </c>
      <c r="H1387" s="1" t="s">
        <v>28</v>
      </c>
      <c r="I1387" s="1">
        <f t="shared" si="187"/>
        <v>1</v>
      </c>
      <c r="J1387" s="1">
        <f t="shared" si="186"/>
        <v>1</v>
      </c>
    </row>
    <row r="1388" spans="1:10">
      <c r="A1388" s="1">
        <f t="shared" si="184"/>
        <v>5001405</v>
      </c>
      <c r="B1388" s="1">
        <f t="shared" si="185"/>
        <v>5001405</v>
      </c>
      <c r="C1388" s="1">
        <f t="shared" si="188"/>
        <v>50014</v>
      </c>
      <c r="D1388" s="1">
        <f t="shared" si="189"/>
        <v>5</v>
      </c>
      <c r="E1388" s="1">
        <f>_xlfn.XLOOKUP(C1388,[1]配置!$B$5:$B$1000,[1]配置!$N$5:$N$1000)</f>
        <v>1</v>
      </c>
      <c r="F1388" s="1" t="str">
        <f>_xlfn.XLOOKUP(D1388,消耗中转!$D$8:$D$33,消耗中转!$T$8:$T$33)</f>
        <v>[{"ItemId":70001,"Num":50}]</v>
      </c>
      <c r="G1388" s="1" t="str" cm="1">
        <f t="array" ref="G1388">IF(D1388=0,"{}",_xlfn.XLOOKUP(D1388,属性中转!$D$20:$D$44,_xlfn.XLOOKUP($E1388,属性中转!$AG$18:$AX$18,属性中转!$AG$20:$AX$44)))</f>
        <v>{"HpRate":0.1375,"AtkRate":0.1584,"AtkSpeed":0.078,"Cri":0.0667,"DefBreak":0.0917}</v>
      </c>
      <c r="H1388" s="1" t="s">
        <v>28</v>
      </c>
      <c r="I1388" s="1">
        <f t="shared" si="187"/>
        <v>2</v>
      </c>
      <c r="J1388" s="1">
        <f t="shared" si="186"/>
        <v>2</v>
      </c>
    </row>
    <row r="1389" spans="1:10">
      <c r="A1389" s="1">
        <f t="shared" si="184"/>
        <v>5001406</v>
      </c>
      <c r="B1389" s="1">
        <f t="shared" si="185"/>
        <v>5001406</v>
      </c>
      <c r="C1389" s="1">
        <f t="shared" si="188"/>
        <v>50014</v>
      </c>
      <c r="D1389" s="1">
        <f t="shared" si="189"/>
        <v>6</v>
      </c>
      <c r="E1389" s="1">
        <f>_xlfn.XLOOKUP(C1389,[1]配置!$B$5:$B$1000,[1]配置!$N$5:$N$1000)</f>
        <v>1</v>
      </c>
      <c r="F1389" s="1" t="str">
        <f>_xlfn.XLOOKUP(D1389,消耗中转!$D$8:$D$33,消耗中转!$T$8:$T$33)</f>
        <v>[{"ItemId":70002,"Num":5}]</v>
      </c>
      <c r="G1389" s="1" t="str" cm="1">
        <f t="array" ref="G1389">IF(D1389=0,"{}",_xlfn.XLOOKUP(D1389,属性中转!$D$20:$D$44,_xlfn.XLOOKUP($E1389,属性中转!$AG$18:$AX$18,属性中转!$AG$20:$AX$44)))</f>
        <v>{"HpRate":0.1562,"AtkRate":0.18,"AtkSpeed":0.09,"Cri":0.077,"DefBreak":0.1058}</v>
      </c>
      <c r="H1389" s="1" t="s">
        <v>28</v>
      </c>
      <c r="I1389" s="1">
        <f t="shared" si="187"/>
        <v>2</v>
      </c>
      <c r="J1389" s="1">
        <f t="shared" si="186"/>
        <v>2</v>
      </c>
    </row>
    <row r="1390" spans="1:10">
      <c r="A1390" s="1">
        <f t="shared" si="184"/>
        <v>5001407</v>
      </c>
      <c r="B1390" s="1">
        <f t="shared" si="185"/>
        <v>5001407</v>
      </c>
      <c r="C1390" s="1">
        <f t="shared" si="188"/>
        <v>50014</v>
      </c>
      <c r="D1390" s="1">
        <f t="shared" si="189"/>
        <v>7</v>
      </c>
      <c r="E1390" s="1">
        <f>_xlfn.XLOOKUP(C1390,[1]配置!$B$5:$B$1000,[1]配置!$N$5:$N$1000)</f>
        <v>1</v>
      </c>
      <c r="F1390" s="1" t="str">
        <f>_xlfn.XLOOKUP(D1390,消耗中转!$D$8:$D$33,消耗中转!$T$8:$T$33)</f>
        <v>[{"ItemId":70002,"Num":10}]</v>
      </c>
      <c r="G1390" s="1" t="str" cm="1">
        <f t="array" ref="G1390">IF(D1390=0,"{}",_xlfn.XLOOKUP(D1390,属性中转!$D$20:$D$44,_xlfn.XLOOKUP($E1390,属性中转!$AG$18:$AX$18,属性中转!$AG$20:$AX$44)))</f>
        <v>{"HpRate":0.175,"AtkRate":0.2016,"AtkSpeed":0.102,"Cri":0.0873,"DefBreak":0.1199}</v>
      </c>
      <c r="H1390" s="1" t="s">
        <v>28</v>
      </c>
      <c r="I1390" s="1">
        <f t="shared" si="187"/>
        <v>2</v>
      </c>
      <c r="J1390" s="1">
        <f t="shared" si="186"/>
        <v>2</v>
      </c>
    </row>
    <row r="1391" spans="1:10">
      <c r="A1391" s="1">
        <f t="shared" si="184"/>
        <v>5001408</v>
      </c>
      <c r="B1391" s="1">
        <f t="shared" si="185"/>
        <v>5001408</v>
      </c>
      <c r="C1391" s="1">
        <f t="shared" si="188"/>
        <v>50014</v>
      </c>
      <c r="D1391" s="1">
        <f t="shared" si="189"/>
        <v>8</v>
      </c>
      <c r="E1391" s="1">
        <f>_xlfn.XLOOKUP(C1391,[1]配置!$B$5:$B$1000,[1]配置!$N$5:$N$1000)</f>
        <v>1</v>
      </c>
      <c r="F1391" s="1" t="str">
        <f>_xlfn.XLOOKUP(D1391,消耗中转!$D$8:$D$33,消耗中转!$T$8:$T$33)</f>
        <v>[{"ItemId":70002,"Num":15}]</v>
      </c>
      <c r="G1391" s="1" t="str" cm="1">
        <f t="array" ref="G1391">IF(D1391=0,"{}",_xlfn.XLOOKUP(D1391,属性中转!$D$20:$D$44,_xlfn.XLOOKUP($E1391,属性中转!$AG$18:$AX$18,属性中转!$AG$20:$AX$44)))</f>
        <v>{"HpRate":0.1937,"AtkRate":0.2232,"AtkSpeed":0.114,"Cri":0.0975,"DefBreak":0.134}</v>
      </c>
      <c r="H1391" s="1" t="s">
        <v>28</v>
      </c>
      <c r="I1391" s="1">
        <f t="shared" si="187"/>
        <v>2</v>
      </c>
      <c r="J1391" s="1">
        <f t="shared" si="186"/>
        <v>2</v>
      </c>
    </row>
    <row r="1392" spans="1:10">
      <c r="A1392" s="1">
        <f t="shared" si="184"/>
        <v>5001409</v>
      </c>
      <c r="B1392" s="1">
        <f t="shared" si="185"/>
        <v>5001409</v>
      </c>
      <c r="C1392" s="1">
        <f t="shared" si="188"/>
        <v>50014</v>
      </c>
      <c r="D1392" s="1">
        <f t="shared" si="189"/>
        <v>9</v>
      </c>
      <c r="E1392" s="1">
        <f>_xlfn.XLOOKUP(C1392,[1]配置!$B$5:$B$1000,[1]配置!$N$5:$N$1000)</f>
        <v>1</v>
      </c>
      <c r="F1392" s="1" t="str">
        <f>_xlfn.XLOOKUP(D1392,消耗中转!$D$8:$D$33,消耗中转!$T$8:$T$33)</f>
        <v>[{"ItemId":70002,"Num":20}]</v>
      </c>
      <c r="G1392" s="1" t="str" cm="1">
        <f t="array" ref="G1392">IF(D1392=0,"{}",_xlfn.XLOOKUP(D1392,属性中转!$D$20:$D$44,_xlfn.XLOOKUP($E1392,属性中转!$AG$18:$AX$18,属性中转!$AG$20:$AX$44)))</f>
        <v>{"HpRate":0.2125,"AtkRate":0.2448,"AtkSpeed":0.114,"Cri":0.0975,"DefBreak":0.134}</v>
      </c>
      <c r="H1392" s="1" t="s">
        <v>28</v>
      </c>
      <c r="I1392" s="1">
        <f t="shared" si="187"/>
        <v>2</v>
      </c>
      <c r="J1392" s="1">
        <f t="shared" si="186"/>
        <v>2</v>
      </c>
    </row>
    <row r="1393" spans="1:10">
      <c r="A1393" s="1">
        <f t="shared" si="184"/>
        <v>5001410</v>
      </c>
      <c r="B1393" s="1">
        <f t="shared" si="185"/>
        <v>5001410</v>
      </c>
      <c r="C1393" s="1">
        <f t="shared" si="188"/>
        <v>50014</v>
      </c>
      <c r="D1393" s="1">
        <f t="shared" si="189"/>
        <v>10</v>
      </c>
      <c r="E1393" s="1">
        <f>_xlfn.XLOOKUP(C1393,[1]配置!$B$5:$B$1000,[1]配置!$N$5:$N$1000)</f>
        <v>1</v>
      </c>
      <c r="F1393" s="1" t="str">
        <f>_xlfn.XLOOKUP(D1393,消耗中转!$D$8:$D$33,消耗中转!$T$8:$T$33)</f>
        <v>[{"ItemId":70002,"Num":25}]</v>
      </c>
      <c r="G1393" s="1" t="str" cm="1">
        <f t="array" ref="G1393">IF(D1393=0,"{}",_xlfn.XLOOKUP(D1393,属性中转!$D$20:$D$44,_xlfn.XLOOKUP($E1393,属性中转!$AG$18:$AX$18,属性中转!$AG$20:$AX$44)))</f>
        <v>{"HpRate":0.2312,"AtkRate":0.2664,"AtkSpeed":0.114,"Cri":0.0975,"DefBreak":0.134}</v>
      </c>
      <c r="H1393" s="1" t="s">
        <v>28</v>
      </c>
      <c r="I1393" s="1">
        <f t="shared" si="187"/>
        <v>3</v>
      </c>
      <c r="J1393" s="1">
        <f t="shared" si="186"/>
        <v>3</v>
      </c>
    </row>
    <row r="1394" spans="1:10">
      <c r="A1394" s="1">
        <f t="shared" si="184"/>
        <v>5001411</v>
      </c>
      <c r="B1394" s="1">
        <f t="shared" si="185"/>
        <v>5001411</v>
      </c>
      <c r="C1394" s="1">
        <f t="shared" si="188"/>
        <v>50014</v>
      </c>
      <c r="D1394" s="1">
        <f t="shared" si="189"/>
        <v>11</v>
      </c>
      <c r="E1394" s="1">
        <f>_xlfn.XLOOKUP(C1394,[1]配置!$B$5:$B$1000,[1]配置!$N$5:$N$1000)</f>
        <v>1</v>
      </c>
      <c r="F1394" s="1" t="str">
        <f>_xlfn.XLOOKUP(D1394,消耗中转!$D$8:$D$33,消耗中转!$T$8:$T$33)</f>
        <v>[{"ItemId":70002,"Num":30}]</v>
      </c>
      <c r="G1394" s="1" t="str" cm="1">
        <f t="array" ref="G1394">IF(D1394=0,"{}",_xlfn.XLOOKUP(D1394,属性中转!$D$20:$D$44,_xlfn.XLOOKUP($E1394,属性中转!$AG$18:$AX$18,属性中转!$AG$20:$AX$44)))</f>
        <v>{"HpRate":0.25,"AtkRate":0.288,"AtkSpeed":0.114,"Cri":0.0975,"DefBreak":0.134}</v>
      </c>
      <c r="H1394" s="1" t="s">
        <v>28</v>
      </c>
      <c r="I1394" s="1">
        <f t="shared" si="187"/>
        <v>3</v>
      </c>
      <c r="J1394" s="1">
        <f t="shared" si="186"/>
        <v>3</v>
      </c>
    </row>
    <row r="1395" spans="1:10">
      <c r="A1395" s="1">
        <f t="shared" si="184"/>
        <v>5001412</v>
      </c>
      <c r="B1395" s="1">
        <f t="shared" si="185"/>
        <v>5001412</v>
      </c>
      <c r="C1395" s="1">
        <f t="shared" si="188"/>
        <v>50014</v>
      </c>
      <c r="D1395" s="1">
        <f t="shared" si="189"/>
        <v>12</v>
      </c>
      <c r="E1395" s="1">
        <f>_xlfn.XLOOKUP(C1395,[1]配置!$B$5:$B$1000,[1]配置!$N$5:$N$1000)</f>
        <v>1</v>
      </c>
      <c r="F1395" s="1" t="str">
        <f>_xlfn.XLOOKUP(D1395,消耗中转!$D$8:$D$33,消耗中转!$T$8:$T$33)</f>
        <v>[{"ItemId":70002,"Num":35}]</v>
      </c>
      <c r="G1395" s="1" t="str" cm="1">
        <f t="array" ref="G1395">IF(D1395=0,"{}",_xlfn.XLOOKUP(D1395,属性中转!$D$20:$D$44,_xlfn.XLOOKUP($E1395,属性中转!$AG$18:$AX$18,属性中转!$AG$20:$AX$44)))</f>
        <v>{"HpRate":0.2687,"AtkRate":0.3096,"AtkSpeed":0.114,"Cri":0.0975,"DefBreak":0.134}</v>
      </c>
      <c r="H1395" s="1" t="s">
        <v>28</v>
      </c>
      <c r="I1395" s="1">
        <f t="shared" si="187"/>
        <v>3</v>
      </c>
      <c r="J1395" s="1">
        <f t="shared" si="186"/>
        <v>3</v>
      </c>
    </row>
    <row r="1396" spans="1:10">
      <c r="A1396" s="1">
        <f t="shared" si="184"/>
        <v>5001413</v>
      </c>
      <c r="B1396" s="1">
        <f t="shared" si="185"/>
        <v>5001413</v>
      </c>
      <c r="C1396" s="1">
        <f t="shared" si="188"/>
        <v>50014</v>
      </c>
      <c r="D1396" s="1">
        <f t="shared" si="189"/>
        <v>13</v>
      </c>
      <c r="E1396" s="1">
        <f>_xlfn.XLOOKUP(C1396,[1]配置!$B$5:$B$1000,[1]配置!$N$5:$N$1000)</f>
        <v>1</v>
      </c>
      <c r="F1396" s="1" t="str">
        <f>_xlfn.XLOOKUP(D1396,消耗中转!$D$8:$D$33,消耗中转!$T$8:$T$33)</f>
        <v>[{"ItemId":70002,"Num":40}]</v>
      </c>
      <c r="G1396" s="1" t="str" cm="1">
        <f t="array" ref="G1396">IF(D1396=0,"{}",_xlfn.XLOOKUP(D1396,属性中转!$D$20:$D$44,_xlfn.XLOOKUP($E1396,属性中转!$AG$18:$AX$18,属性中转!$AG$20:$AX$44)))</f>
        <v>{"HpRate":0.2875,"AtkRate":0.3312,"AtkSpeed":0.114,"Cri":0.0975,"DefBreak":0.134}</v>
      </c>
      <c r="H1396" s="1" t="s">
        <v>28</v>
      </c>
      <c r="I1396" s="1">
        <f t="shared" si="187"/>
        <v>3</v>
      </c>
      <c r="J1396" s="1">
        <f t="shared" si="186"/>
        <v>3</v>
      </c>
    </row>
    <row r="1397" spans="1:10">
      <c r="A1397" s="1">
        <f t="shared" si="184"/>
        <v>5001414</v>
      </c>
      <c r="B1397" s="1">
        <f t="shared" si="185"/>
        <v>5001414</v>
      </c>
      <c r="C1397" s="1">
        <f t="shared" si="188"/>
        <v>50014</v>
      </c>
      <c r="D1397" s="1">
        <f t="shared" si="189"/>
        <v>14</v>
      </c>
      <c r="E1397" s="1">
        <f>_xlfn.XLOOKUP(C1397,[1]配置!$B$5:$B$1000,[1]配置!$N$5:$N$1000)</f>
        <v>1</v>
      </c>
      <c r="F1397" s="1" t="str">
        <f>_xlfn.XLOOKUP(D1397,消耗中转!$D$8:$D$33,消耗中转!$T$8:$T$33)</f>
        <v>[{"ItemId":70002,"Num":45}]</v>
      </c>
      <c r="G1397" s="1" t="str" cm="1">
        <f t="array" ref="G1397">IF(D1397=0,"{}",_xlfn.XLOOKUP(D1397,属性中转!$D$20:$D$44,_xlfn.XLOOKUP($E1397,属性中转!$AG$18:$AX$18,属性中转!$AG$20:$AX$44)))</f>
        <v>{"HpRate":0.3062,"AtkRate":0.3528,"AtkSpeed":0.114,"Cri":0.0975,"DefBreak":0.134}</v>
      </c>
      <c r="H1397" s="1" t="s">
        <v>28</v>
      </c>
      <c r="I1397" s="1">
        <f t="shared" si="187"/>
        <v>3</v>
      </c>
      <c r="J1397" s="1">
        <f t="shared" si="186"/>
        <v>3</v>
      </c>
    </row>
    <row r="1398" spans="1:10">
      <c r="A1398" s="1">
        <f t="shared" si="184"/>
        <v>5001415</v>
      </c>
      <c r="B1398" s="1">
        <f t="shared" si="185"/>
        <v>5001415</v>
      </c>
      <c r="C1398" s="1">
        <f t="shared" si="188"/>
        <v>50014</v>
      </c>
      <c r="D1398" s="1">
        <f t="shared" si="189"/>
        <v>15</v>
      </c>
      <c r="E1398" s="1">
        <f>_xlfn.XLOOKUP(C1398,[1]配置!$B$5:$B$1000,[1]配置!$N$5:$N$1000)</f>
        <v>1</v>
      </c>
      <c r="F1398" s="1" t="str">
        <f>_xlfn.XLOOKUP(D1398,消耗中转!$D$8:$D$33,消耗中转!$T$8:$T$33)</f>
        <v>[{"ItemId":70002,"Num":50}]</v>
      </c>
      <c r="G1398" s="1" t="str" cm="1">
        <f t="array" ref="G1398">IF(D1398=0,"{}",_xlfn.XLOOKUP(D1398,属性中转!$D$20:$D$44,_xlfn.XLOOKUP($E1398,属性中转!$AG$18:$AX$18,属性中转!$AG$20:$AX$44)))</f>
        <v>{"HpRate":0.325,"AtkRate":0.3744,"AtkSpeed":0.114,"Cri":0.0975,"DefBreak":0.134}</v>
      </c>
      <c r="H1398" s="1" t="s">
        <v>28</v>
      </c>
      <c r="I1398" s="1">
        <f t="shared" si="187"/>
        <v>4</v>
      </c>
      <c r="J1398" s="1">
        <f t="shared" si="186"/>
        <v>4</v>
      </c>
    </row>
    <row r="1399" spans="1:10">
      <c r="A1399" s="1">
        <f t="shared" si="184"/>
        <v>5001416</v>
      </c>
      <c r="B1399" s="1">
        <f t="shared" si="185"/>
        <v>5001416</v>
      </c>
      <c r="C1399" s="1">
        <f t="shared" si="188"/>
        <v>50014</v>
      </c>
      <c r="D1399" s="1">
        <f t="shared" si="189"/>
        <v>16</v>
      </c>
      <c r="E1399" s="1">
        <f>_xlfn.XLOOKUP(C1399,[1]配置!$B$5:$B$1000,[1]配置!$N$5:$N$1000)</f>
        <v>1</v>
      </c>
      <c r="F1399" s="1" t="str">
        <f>_xlfn.XLOOKUP(D1399,消耗中转!$D$8:$D$33,消耗中转!$T$8:$T$33)</f>
        <v>[{"ItemId":70003,"Num":25}]</v>
      </c>
      <c r="G1399" s="1" t="str" cm="1">
        <f t="array" ref="G1399">IF(D1399=0,"{}",_xlfn.XLOOKUP(D1399,属性中转!$D$20:$D$44,_xlfn.XLOOKUP($E1399,属性中转!$AG$18:$AX$18,属性中转!$AG$20:$AX$44)))</f>
        <v>{"HpRate":0.3437,"AtkRate":0.396,"AtkSpeed":0.126,"Cri":0.1078,"DefBreak":0.1481}</v>
      </c>
      <c r="H1399" s="1" t="s">
        <v>28</v>
      </c>
      <c r="I1399" s="1">
        <f t="shared" si="187"/>
        <v>4</v>
      </c>
      <c r="J1399" s="1">
        <f t="shared" si="186"/>
        <v>4</v>
      </c>
    </row>
    <row r="1400" spans="1:10">
      <c r="A1400" s="1">
        <f t="shared" si="184"/>
        <v>5001417</v>
      </c>
      <c r="B1400" s="1">
        <f t="shared" si="185"/>
        <v>5001417</v>
      </c>
      <c r="C1400" s="1">
        <f t="shared" si="188"/>
        <v>50014</v>
      </c>
      <c r="D1400" s="1">
        <f t="shared" si="189"/>
        <v>17</v>
      </c>
      <c r="E1400" s="1">
        <f>_xlfn.XLOOKUP(C1400,[1]配置!$B$5:$B$1000,[1]配置!$N$5:$N$1000)</f>
        <v>1</v>
      </c>
      <c r="F1400" s="1" t="str">
        <f>_xlfn.XLOOKUP(D1400,消耗中转!$D$8:$D$33,消耗中转!$T$8:$T$33)</f>
        <v>[{"ItemId":70003,"Num":25}]</v>
      </c>
      <c r="G1400" s="1" t="str" cm="1">
        <f t="array" ref="G1400">IF(D1400=0,"{}",_xlfn.XLOOKUP(D1400,属性中转!$D$20:$D$44,_xlfn.XLOOKUP($E1400,属性中转!$AG$18:$AX$18,属性中转!$AG$20:$AX$44)))</f>
        <v>{"HpRate":0.3625,"AtkRate":0.4176,"AtkSpeed":0.138,"Cri":0.1181,"DefBreak":0.1622}</v>
      </c>
      <c r="H1400" s="1" t="s">
        <v>28</v>
      </c>
      <c r="I1400" s="1">
        <f t="shared" si="187"/>
        <v>4</v>
      </c>
      <c r="J1400" s="1">
        <f t="shared" si="186"/>
        <v>4</v>
      </c>
    </row>
    <row r="1401" spans="1:10">
      <c r="A1401" s="1">
        <f t="shared" si="184"/>
        <v>5001418</v>
      </c>
      <c r="B1401" s="1">
        <f t="shared" si="185"/>
        <v>5001418</v>
      </c>
      <c r="C1401" s="1">
        <f t="shared" si="188"/>
        <v>50014</v>
      </c>
      <c r="D1401" s="1">
        <f t="shared" si="189"/>
        <v>18</v>
      </c>
      <c r="E1401" s="1">
        <f>_xlfn.XLOOKUP(C1401,[1]配置!$B$5:$B$1000,[1]配置!$N$5:$N$1000)</f>
        <v>1</v>
      </c>
      <c r="F1401" s="1" t="str">
        <f>_xlfn.XLOOKUP(D1401,消耗中转!$D$8:$D$33,消耗中转!$T$8:$T$33)</f>
        <v>[{"ItemId":70003,"Num":25}]</v>
      </c>
      <c r="G1401" s="1" t="str" cm="1">
        <f t="array" ref="G1401">IF(D1401=0,"{}",_xlfn.XLOOKUP(D1401,属性中转!$D$20:$D$44,_xlfn.XLOOKUP($E1401,属性中转!$AG$18:$AX$18,属性中转!$AG$20:$AX$44)))</f>
        <v>{"HpRate":0.3812,"AtkRate":0.4392,"AtkSpeed":0.15,"Cri":0.1284,"DefBreak":0.1764}</v>
      </c>
      <c r="H1401" s="1" t="s">
        <v>28</v>
      </c>
      <c r="I1401" s="1">
        <f t="shared" si="187"/>
        <v>4</v>
      </c>
      <c r="J1401" s="1">
        <f t="shared" si="186"/>
        <v>4</v>
      </c>
    </row>
    <row r="1402" spans="1:10">
      <c r="A1402" s="1">
        <f t="shared" si="184"/>
        <v>5001419</v>
      </c>
      <c r="B1402" s="1">
        <f t="shared" si="185"/>
        <v>5001419</v>
      </c>
      <c r="C1402" s="1">
        <f t="shared" si="188"/>
        <v>50014</v>
      </c>
      <c r="D1402" s="1">
        <f t="shared" si="189"/>
        <v>19</v>
      </c>
      <c r="E1402" s="1">
        <f>_xlfn.XLOOKUP(C1402,[1]配置!$B$5:$B$1000,[1]配置!$N$5:$N$1000)</f>
        <v>1</v>
      </c>
      <c r="F1402" s="1" t="str">
        <f>_xlfn.XLOOKUP(D1402,消耗中转!$D$8:$D$33,消耗中转!$T$8:$T$33)</f>
        <v>[{"ItemId":70003,"Num":25}]</v>
      </c>
      <c r="G1402" s="1" t="str" cm="1">
        <f t="array" ref="G1402">IF(D1402=0,"{}",_xlfn.XLOOKUP(D1402,属性中转!$D$20:$D$44,_xlfn.XLOOKUP($E1402,属性中转!$AG$18:$AX$18,属性中转!$AG$20:$AX$44)))</f>
        <v>{"HpRate":0.4,"AtkRate":0.4608,"AtkSpeed":0.162,"Cri":0.1386,"DefBreak":0.1905}</v>
      </c>
      <c r="H1402" s="1" t="s">
        <v>28</v>
      </c>
      <c r="I1402" s="1">
        <f t="shared" si="187"/>
        <v>4</v>
      </c>
      <c r="J1402" s="1">
        <f t="shared" si="186"/>
        <v>4</v>
      </c>
    </row>
    <row r="1403" spans="1:10">
      <c r="A1403" s="1">
        <f t="shared" si="184"/>
        <v>5001420</v>
      </c>
      <c r="B1403" s="1">
        <f t="shared" si="185"/>
        <v>5001420</v>
      </c>
      <c r="C1403" s="1">
        <f t="shared" si="188"/>
        <v>50014</v>
      </c>
      <c r="D1403" s="1">
        <f t="shared" si="189"/>
        <v>20</v>
      </c>
      <c r="E1403" s="1">
        <f>_xlfn.XLOOKUP(C1403,[1]配置!$B$5:$B$1000,[1]配置!$N$5:$N$1000)</f>
        <v>1</v>
      </c>
      <c r="F1403" s="1" t="str">
        <f>_xlfn.XLOOKUP(D1403,消耗中转!$D$8:$D$33,消耗中转!$T$8:$T$33)</f>
        <v>[{"ItemId":70003,"Num":25}]</v>
      </c>
      <c r="G1403" s="1" t="str" cm="1">
        <f t="array" ref="G1403">IF(D1403=0,"{}",_xlfn.XLOOKUP(D1403,属性中转!$D$20:$D$44,_xlfn.XLOOKUP($E1403,属性中转!$AG$18:$AX$18,属性中转!$AG$20:$AX$44)))</f>
        <v>{"HpRate":0.4187,"AtkRate":0.4824,"AtkSpeed":0.174,"Cri":0.1489,"DefBreak":0.2046}</v>
      </c>
      <c r="H1403" s="1" t="s">
        <v>28</v>
      </c>
      <c r="I1403" s="1">
        <f t="shared" si="187"/>
        <v>4</v>
      </c>
      <c r="J1403" s="1">
        <f t="shared" si="186"/>
        <v>4</v>
      </c>
    </row>
    <row r="1404" spans="1:10">
      <c r="A1404" s="1">
        <f t="shared" si="184"/>
        <v>5001421</v>
      </c>
      <c r="B1404" s="1">
        <f t="shared" si="185"/>
        <v>5001421</v>
      </c>
      <c r="C1404" s="1">
        <f t="shared" si="188"/>
        <v>50014</v>
      </c>
      <c r="D1404" s="1">
        <f t="shared" si="189"/>
        <v>21</v>
      </c>
      <c r="E1404" s="1">
        <f>_xlfn.XLOOKUP(C1404,[1]配置!$B$5:$B$1000,[1]配置!$N$5:$N$1000)</f>
        <v>1</v>
      </c>
      <c r="F1404" s="1" t="str">
        <f>_xlfn.XLOOKUP(D1404,消耗中转!$D$8:$D$33,消耗中转!$T$8:$T$33)</f>
        <v>[{"ItemId":70003,"Num":50}]</v>
      </c>
      <c r="G1404" s="1" t="str" cm="1">
        <f t="array" ref="G1404">IF(D1404=0,"{}",_xlfn.XLOOKUP(D1404,属性中转!$D$20:$D$44,_xlfn.XLOOKUP($E1404,属性中转!$AG$18:$AX$18,属性中转!$AG$20:$AX$44)))</f>
        <v>{"HpRate":0.4375,"AtkRate":0.504,"AtkSpeed":0.186,"Cri":0.1592,"DefBreak":0.2187}</v>
      </c>
      <c r="H1404" s="1" t="s">
        <v>28</v>
      </c>
      <c r="I1404" s="1">
        <f t="shared" si="187"/>
        <v>4</v>
      </c>
      <c r="J1404" s="1">
        <f t="shared" si="186"/>
        <v>4</v>
      </c>
    </row>
    <row r="1405" spans="1:10">
      <c r="A1405" s="1">
        <f t="shared" si="184"/>
        <v>5001422</v>
      </c>
      <c r="B1405" s="1">
        <f t="shared" si="185"/>
        <v>5001422</v>
      </c>
      <c r="C1405" s="1">
        <f t="shared" si="188"/>
        <v>50014</v>
      </c>
      <c r="D1405" s="1">
        <f t="shared" si="189"/>
        <v>22</v>
      </c>
      <c r="E1405" s="1">
        <f>_xlfn.XLOOKUP(C1405,[1]配置!$B$5:$B$1000,[1]配置!$N$5:$N$1000)</f>
        <v>1</v>
      </c>
      <c r="F1405" s="1" t="str">
        <f>_xlfn.XLOOKUP(D1405,消耗中转!$D$8:$D$33,消耗中转!$T$8:$T$33)</f>
        <v>[{"ItemId":70003,"Num":75}]</v>
      </c>
      <c r="G1405" s="1" t="str" cm="1">
        <f t="array" ref="G1405">IF(D1405=0,"{}",_xlfn.XLOOKUP(D1405,属性中转!$D$20:$D$44,_xlfn.XLOOKUP($E1405,属性中转!$AG$18:$AX$18,属性中转!$AG$20:$AX$44)))</f>
        <v>{"HpRate":0.4562,"AtkRate":0.5256,"AtkSpeed":0.198,"Cri":0.1694,"DefBreak":0.2328}</v>
      </c>
      <c r="H1405" s="1" t="s">
        <v>28</v>
      </c>
      <c r="I1405" s="1">
        <f t="shared" si="187"/>
        <v>4</v>
      </c>
      <c r="J1405" s="1">
        <f t="shared" si="186"/>
        <v>4</v>
      </c>
    </row>
    <row r="1406" spans="1:10">
      <c r="A1406" s="1">
        <f t="shared" si="184"/>
        <v>5001423</v>
      </c>
      <c r="B1406" s="1">
        <f t="shared" si="185"/>
        <v>5001423</v>
      </c>
      <c r="C1406" s="1">
        <f t="shared" si="188"/>
        <v>50014</v>
      </c>
      <c r="D1406" s="1">
        <f t="shared" si="189"/>
        <v>23</v>
      </c>
      <c r="E1406" s="1">
        <f>_xlfn.XLOOKUP(C1406,[1]配置!$B$5:$B$1000,[1]配置!$N$5:$N$1000)</f>
        <v>1</v>
      </c>
      <c r="F1406" s="1" t="str">
        <f>_xlfn.XLOOKUP(D1406,消耗中转!$D$8:$D$33,消耗中转!$T$8:$T$33)</f>
        <v>[{"ItemId":70003,"Num":100}]</v>
      </c>
      <c r="G1406" s="1" t="str" cm="1">
        <f t="array" ref="G1406">IF(D1406=0,"{}",_xlfn.XLOOKUP(D1406,属性中转!$D$20:$D$44,_xlfn.XLOOKUP($E1406,属性中转!$AG$18:$AX$18,属性中转!$AG$20:$AX$44)))</f>
        <v>{"HpRate":0.475,"AtkRate":0.5472,"AtkSpeed":0.21,"Cri":0.1797,"DefBreak":0.2469}</v>
      </c>
      <c r="H1406" s="1" t="s">
        <v>28</v>
      </c>
      <c r="I1406" s="1">
        <f t="shared" si="187"/>
        <v>4</v>
      </c>
      <c r="J1406" s="1">
        <f t="shared" si="186"/>
        <v>4</v>
      </c>
    </row>
    <row r="1407" spans="1:10">
      <c r="A1407" s="1">
        <f t="shared" si="184"/>
        <v>5001424</v>
      </c>
      <c r="B1407" s="1">
        <f t="shared" si="185"/>
        <v>5001424</v>
      </c>
      <c r="C1407" s="1">
        <f t="shared" si="188"/>
        <v>50014</v>
      </c>
      <c r="D1407" s="1">
        <f t="shared" si="189"/>
        <v>24</v>
      </c>
      <c r="E1407" s="1">
        <f>_xlfn.XLOOKUP(C1407,[1]配置!$B$5:$B$1000,[1]配置!$N$5:$N$1000)</f>
        <v>1</v>
      </c>
      <c r="F1407" s="1" t="str">
        <f>_xlfn.XLOOKUP(D1407,消耗中转!$D$8:$D$33,消耗中转!$T$8:$T$33)</f>
        <v>[{"ItemId":70003,"Num":125}]</v>
      </c>
      <c r="G1407" s="1" t="str" cm="1">
        <f t="array" ref="G1407">IF(D1407=0,"{}",_xlfn.XLOOKUP(D1407,属性中转!$D$20:$D$44,_xlfn.XLOOKUP($E1407,属性中转!$AG$18:$AX$18,属性中转!$AG$20:$AX$44)))</f>
        <v>{"HpRate":0.4937,"AtkRate":0.5688,"AtkSpeed":0.222,"Cri":0.19,"DefBreak":0.261}</v>
      </c>
      <c r="H1407" s="1" t="s">
        <v>28</v>
      </c>
      <c r="I1407" s="1">
        <f t="shared" si="187"/>
        <v>4</v>
      </c>
      <c r="J1407" s="1">
        <f t="shared" si="186"/>
        <v>4</v>
      </c>
    </row>
    <row r="1408" spans="1:10">
      <c r="A1408" s="1">
        <f t="shared" si="184"/>
        <v>5001425</v>
      </c>
      <c r="B1408" s="1">
        <f t="shared" si="185"/>
        <v>5001425</v>
      </c>
      <c r="C1408" s="1">
        <f t="shared" si="188"/>
        <v>50014</v>
      </c>
      <c r="D1408" s="1">
        <f t="shared" si="189"/>
        <v>25</v>
      </c>
      <c r="E1408" s="1">
        <f>_xlfn.XLOOKUP(C1408,[1]配置!$B$5:$B$1000,[1]配置!$N$5:$N$1000)</f>
        <v>1</v>
      </c>
      <c r="F1408" s="1" t="str">
        <f>_xlfn.XLOOKUP(D1408,消耗中转!$D$8:$D$33,消耗中转!$T$8:$T$33)</f>
        <v>[{"ItemId":70003,"Num":150}]</v>
      </c>
      <c r="G1408" s="1" t="str" cm="1">
        <f t="array" ref="G1408">IF(D1408=0,"{}",_xlfn.XLOOKUP(D1408,属性中转!$D$20:$D$44,_xlfn.XLOOKUP($E1408,属性中转!$AG$18:$AX$18,属性中转!$AG$20:$AX$44)))</f>
        <v>{"HpRate":0.5125,"AtkRate":0.5904,"AtkSpeed":0.234,"Cri":0.2003,"DefBreak":0.2751}</v>
      </c>
      <c r="H1408" s="1" t="s">
        <v>28</v>
      </c>
      <c r="I1408" s="1">
        <f t="shared" si="187"/>
        <v>4</v>
      </c>
      <c r="J1408" s="1">
        <f t="shared" si="186"/>
        <v>4</v>
      </c>
    </row>
    <row r="1409" spans="1:10">
      <c r="A1409" s="1">
        <f t="shared" si="184"/>
        <v>5001500</v>
      </c>
      <c r="B1409" s="1">
        <f t="shared" si="185"/>
        <v>5001500</v>
      </c>
      <c r="C1409" s="1">
        <f>C1383+1</f>
        <v>50015</v>
      </c>
      <c r="D1409" s="1">
        <f t="shared" si="189"/>
        <v>0</v>
      </c>
      <c r="E1409" s="1">
        <f>_xlfn.XLOOKUP(C1409,[1]配置!$B$5:$B$1000,[1]配置!$N$5:$N$1000)</f>
        <v>2</v>
      </c>
      <c r="F1409" s="1" t="str">
        <f>_xlfn.XLOOKUP(D1409,消耗中转!$D$8:$D$33,消耗中转!$T$8:$T$33)</f>
        <v>[]</v>
      </c>
      <c r="G1409" s="1" t="str" cm="1">
        <f t="array" ref="G1409">IF(D1409=0,"{}",_xlfn.XLOOKUP(D1409,属性中转!$D$20:$D$44,_xlfn.XLOOKUP($E1409,属性中转!$AG$18:$AX$18,属性中转!$AG$20:$AX$44)))</f>
        <v>{}</v>
      </c>
      <c r="H1409" s="1" t="s">
        <v>28</v>
      </c>
      <c r="I1409" s="1">
        <f t="shared" si="187"/>
        <v>0</v>
      </c>
      <c r="J1409" s="1">
        <f t="shared" si="186"/>
        <v>0</v>
      </c>
    </row>
    <row r="1410" spans="1:10">
      <c r="A1410" s="1">
        <f t="shared" si="184"/>
        <v>5001501</v>
      </c>
      <c r="B1410" s="1">
        <f t="shared" si="185"/>
        <v>5001501</v>
      </c>
      <c r="C1410" s="1">
        <f t="shared" ref="C1410:C1434" si="190">C1409</f>
        <v>50015</v>
      </c>
      <c r="D1410" s="1">
        <f t="shared" ref="D1410:D1435" si="191">D1384</f>
        <v>1</v>
      </c>
      <c r="E1410" s="1">
        <f>_xlfn.XLOOKUP(C1410,[1]配置!$B$5:$B$1000,[1]配置!$N$5:$N$1000)</f>
        <v>2</v>
      </c>
      <c r="F1410" s="1" t="str">
        <f>_xlfn.XLOOKUP(D1410,消耗中转!$D$8:$D$33,消耗中转!$T$8:$T$33)</f>
        <v>[{"ItemId":70001,"Num":10}]</v>
      </c>
      <c r="G1410" s="1" t="str" cm="1">
        <f t="array" ref="G1410">IF(D1410=0,"{}",_xlfn.XLOOKUP(D1410,属性中转!$D$20:$D$44,_xlfn.XLOOKUP($E1410,属性中转!$AG$18:$AX$18,属性中转!$AG$20:$AX$44)))</f>
        <v>{"HpRate":0.11,"AtkRate":0.0585,"PhysDefRate":0.045,"MagicDefRate":0.04,"OnHealInc":0.051}</v>
      </c>
      <c r="H1410" s="1" t="s">
        <v>28</v>
      </c>
      <c r="I1410" s="1">
        <f t="shared" si="187"/>
        <v>1</v>
      </c>
      <c r="J1410" s="1">
        <f t="shared" si="186"/>
        <v>1</v>
      </c>
    </row>
    <row r="1411" spans="1:10">
      <c r="A1411" s="1">
        <f t="shared" si="184"/>
        <v>5001502</v>
      </c>
      <c r="B1411" s="1">
        <f t="shared" si="185"/>
        <v>5001502</v>
      </c>
      <c r="C1411" s="1">
        <f t="shared" si="190"/>
        <v>50015</v>
      </c>
      <c r="D1411" s="1">
        <f t="shared" si="191"/>
        <v>2</v>
      </c>
      <c r="E1411" s="1">
        <f>_xlfn.XLOOKUP(C1411,[1]配置!$B$5:$B$1000,[1]配置!$N$5:$N$1000)</f>
        <v>2</v>
      </c>
      <c r="F1411" s="1" t="str">
        <f>_xlfn.XLOOKUP(D1411,消耗中转!$D$8:$D$33,消耗中转!$T$8:$T$33)</f>
        <v>[{"ItemId":70001,"Num":20}]</v>
      </c>
      <c r="G1411" s="1" t="str" cm="1">
        <f t="array" ref="G1411">IF(D1411=0,"{}",_xlfn.XLOOKUP(D1411,属性中转!$D$20:$D$44,_xlfn.XLOOKUP($E1411,属性中转!$AG$18:$AX$18,属性中转!$AG$20:$AX$44)))</f>
        <v>{"HpRate":0.143,"AtkRate":0.076,"PhysDefRate":0.0585,"MagicDefRate":0.052,"OnHealInc":0.0714}</v>
      </c>
      <c r="H1411" s="1" t="s">
        <v>28</v>
      </c>
      <c r="I1411" s="1">
        <f t="shared" si="187"/>
        <v>1</v>
      </c>
      <c r="J1411" s="1">
        <f t="shared" si="186"/>
        <v>1</v>
      </c>
    </row>
    <row r="1412" spans="1:10">
      <c r="A1412" s="1">
        <f t="shared" si="184"/>
        <v>5001503</v>
      </c>
      <c r="B1412" s="1">
        <f t="shared" si="185"/>
        <v>5001503</v>
      </c>
      <c r="C1412" s="1">
        <f t="shared" si="190"/>
        <v>50015</v>
      </c>
      <c r="D1412" s="1">
        <f t="shared" si="191"/>
        <v>3</v>
      </c>
      <c r="E1412" s="1">
        <f>_xlfn.XLOOKUP(C1412,[1]配置!$B$5:$B$1000,[1]配置!$N$5:$N$1000)</f>
        <v>2</v>
      </c>
      <c r="F1412" s="1" t="str">
        <f>_xlfn.XLOOKUP(D1412,消耗中转!$D$8:$D$33,消耗中转!$T$8:$T$33)</f>
        <v>[{"ItemId":70001,"Num":30}]</v>
      </c>
      <c r="G1412" s="1" t="str" cm="1">
        <f t="array" ref="G1412">IF(D1412=0,"{}",_xlfn.XLOOKUP(D1412,属性中转!$D$20:$D$44,_xlfn.XLOOKUP($E1412,属性中转!$AG$18:$AX$18,属性中转!$AG$20:$AX$44)))</f>
        <v>{"HpRate":0.176,"AtkRate":0.0936,"PhysDefRate":0.072,"MagicDefRate":0.064,"OnHealInc":0.0918}</v>
      </c>
      <c r="H1412" s="1" t="s">
        <v>28</v>
      </c>
      <c r="I1412" s="1">
        <f t="shared" si="187"/>
        <v>1</v>
      </c>
      <c r="J1412" s="1">
        <f t="shared" si="186"/>
        <v>1</v>
      </c>
    </row>
    <row r="1413" spans="1:10">
      <c r="A1413" s="1">
        <f t="shared" si="184"/>
        <v>5001504</v>
      </c>
      <c r="B1413" s="1">
        <f t="shared" si="185"/>
        <v>5001504</v>
      </c>
      <c r="C1413" s="1">
        <f t="shared" si="190"/>
        <v>50015</v>
      </c>
      <c r="D1413" s="1">
        <f t="shared" si="191"/>
        <v>4</v>
      </c>
      <c r="E1413" s="1">
        <f>_xlfn.XLOOKUP(C1413,[1]配置!$B$5:$B$1000,[1]配置!$N$5:$N$1000)</f>
        <v>2</v>
      </c>
      <c r="F1413" s="1" t="str">
        <f>_xlfn.XLOOKUP(D1413,消耗中转!$D$8:$D$33,消耗中转!$T$8:$T$33)</f>
        <v>[{"ItemId":70001,"Num":40}]</v>
      </c>
      <c r="G1413" s="1" t="str" cm="1">
        <f t="array" ref="G1413">IF(D1413=0,"{}",_xlfn.XLOOKUP(D1413,属性中转!$D$20:$D$44,_xlfn.XLOOKUP($E1413,属性中转!$AG$18:$AX$18,属性中转!$AG$20:$AX$44)))</f>
        <v>{"HpRate":0.209,"AtkRate":0.1111,"PhysDefRate":0.0855,"MagicDefRate":0.076,"OnHealInc":0.1122}</v>
      </c>
      <c r="H1413" s="1" t="s">
        <v>28</v>
      </c>
      <c r="I1413" s="1">
        <f t="shared" si="187"/>
        <v>1</v>
      </c>
      <c r="J1413" s="1">
        <f t="shared" si="186"/>
        <v>1</v>
      </c>
    </row>
    <row r="1414" spans="1:10">
      <c r="A1414" s="1">
        <f t="shared" si="184"/>
        <v>5001505</v>
      </c>
      <c r="B1414" s="1">
        <f t="shared" si="185"/>
        <v>5001505</v>
      </c>
      <c r="C1414" s="1">
        <f t="shared" si="190"/>
        <v>50015</v>
      </c>
      <c r="D1414" s="1">
        <f t="shared" si="191"/>
        <v>5</v>
      </c>
      <c r="E1414" s="1">
        <f>_xlfn.XLOOKUP(C1414,[1]配置!$B$5:$B$1000,[1]配置!$N$5:$N$1000)</f>
        <v>2</v>
      </c>
      <c r="F1414" s="1" t="str">
        <f>_xlfn.XLOOKUP(D1414,消耗中转!$D$8:$D$33,消耗中转!$T$8:$T$33)</f>
        <v>[{"ItemId":70001,"Num":50}]</v>
      </c>
      <c r="G1414" s="1" t="str" cm="1">
        <f t="array" ref="G1414">IF(D1414=0,"{}",_xlfn.XLOOKUP(D1414,属性中转!$D$20:$D$44,_xlfn.XLOOKUP($E1414,属性中转!$AG$18:$AX$18,属性中转!$AG$20:$AX$44)))</f>
        <v>{"HpRate":0.242,"AtkRate":0.1287,"PhysDefRate":0.099,"MagicDefRate":0.088,"OnHealInc":0.1326}</v>
      </c>
      <c r="H1414" s="1" t="s">
        <v>28</v>
      </c>
      <c r="I1414" s="1">
        <f t="shared" si="187"/>
        <v>2</v>
      </c>
      <c r="J1414" s="1">
        <f t="shared" si="186"/>
        <v>2</v>
      </c>
    </row>
    <row r="1415" spans="1:10">
      <c r="A1415" s="1">
        <f t="shared" si="184"/>
        <v>5001506</v>
      </c>
      <c r="B1415" s="1">
        <f t="shared" si="185"/>
        <v>5001506</v>
      </c>
      <c r="C1415" s="1">
        <f t="shared" si="190"/>
        <v>50015</v>
      </c>
      <c r="D1415" s="1">
        <f t="shared" si="191"/>
        <v>6</v>
      </c>
      <c r="E1415" s="1">
        <f>_xlfn.XLOOKUP(C1415,[1]配置!$B$5:$B$1000,[1]配置!$N$5:$N$1000)</f>
        <v>2</v>
      </c>
      <c r="F1415" s="1" t="str">
        <f>_xlfn.XLOOKUP(D1415,消耗中转!$D$8:$D$33,消耗中转!$T$8:$T$33)</f>
        <v>[{"ItemId":70002,"Num":5}]</v>
      </c>
      <c r="G1415" s="1" t="str" cm="1">
        <f t="array" ref="G1415">IF(D1415=0,"{}",_xlfn.XLOOKUP(D1415,属性中转!$D$20:$D$44,_xlfn.XLOOKUP($E1415,属性中转!$AG$18:$AX$18,属性中转!$AG$20:$AX$44)))</f>
        <v>{"HpRate":0.275,"AtkRate":0.1462,"PhysDefRate":0.1125,"MagicDefRate":0.1,"OnHealInc":0.153}</v>
      </c>
      <c r="H1415" s="1" t="s">
        <v>28</v>
      </c>
      <c r="I1415" s="1">
        <f t="shared" si="187"/>
        <v>2</v>
      </c>
      <c r="J1415" s="1">
        <f t="shared" si="186"/>
        <v>2</v>
      </c>
    </row>
    <row r="1416" spans="1:10">
      <c r="A1416" s="1">
        <f t="shared" si="184"/>
        <v>5001507</v>
      </c>
      <c r="B1416" s="1">
        <f t="shared" si="185"/>
        <v>5001507</v>
      </c>
      <c r="C1416" s="1">
        <f t="shared" si="190"/>
        <v>50015</v>
      </c>
      <c r="D1416" s="1">
        <f t="shared" si="191"/>
        <v>7</v>
      </c>
      <c r="E1416" s="1">
        <f>_xlfn.XLOOKUP(C1416,[1]配置!$B$5:$B$1000,[1]配置!$N$5:$N$1000)</f>
        <v>2</v>
      </c>
      <c r="F1416" s="1" t="str">
        <f>_xlfn.XLOOKUP(D1416,消耗中转!$D$8:$D$33,消耗中转!$T$8:$T$33)</f>
        <v>[{"ItemId":70002,"Num":10}]</v>
      </c>
      <c r="G1416" s="1" t="str" cm="1">
        <f t="array" ref="G1416">IF(D1416=0,"{}",_xlfn.XLOOKUP(D1416,属性中转!$D$20:$D$44,_xlfn.XLOOKUP($E1416,属性中转!$AG$18:$AX$18,属性中转!$AG$20:$AX$44)))</f>
        <v>{"HpRate":0.308,"AtkRate":0.1638,"PhysDefRate":0.126,"MagicDefRate":0.112,"OnHealInc":0.1734}</v>
      </c>
      <c r="H1416" s="1" t="s">
        <v>28</v>
      </c>
      <c r="I1416" s="1">
        <f t="shared" si="187"/>
        <v>2</v>
      </c>
      <c r="J1416" s="1">
        <f t="shared" si="186"/>
        <v>2</v>
      </c>
    </row>
    <row r="1417" spans="1:10">
      <c r="A1417" s="1">
        <f t="shared" si="184"/>
        <v>5001508</v>
      </c>
      <c r="B1417" s="1">
        <f t="shared" si="185"/>
        <v>5001508</v>
      </c>
      <c r="C1417" s="1">
        <f t="shared" si="190"/>
        <v>50015</v>
      </c>
      <c r="D1417" s="1">
        <f t="shared" si="191"/>
        <v>8</v>
      </c>
      <c r="E1417" s="1">
        <f>_xlfn.XLOOKUP(C1417,[1]配置!$B$5:$B$1000,[1]配置!$N$5:$N$1000)</f>
        <v>2</v>
      </c>
      <c r="F1417" s="1" t="str">
        <f>_xlfn.XLOOKUP(D1417,消耗中转!$D$8:$D$33,消耗中转!$T$8:$T$33)</f>
        <v>[{"ItemId":70002,"Num":15}]</v>
      </c>
      <c r="G1417" s="1" t="str" cm="1">
        <f t="array" ref="G1417">IF(D1417=0,"{}",_xlfn.XLOOKUP(D1417,属性中转!$D$20:$D$44,_xlfn.XLOOKUP($E1417,属性中转!$AG$18:$AX$18,属性中转!$AG$20:$AX$44)))</f>
        <v>{"HpRate":0.341,"AtkRate":0.1813,"PhysDefRate":0.1395,"MagicDefRate":0.124,"OnHealInc":0.1938}</v>
      </c>
      <c r="H1417" s="1" t="s">
        <v>28</v>
      </c>
      <c r="I1417" s="1">
        <f t="shared" si="187"/>
        <v>2</v>
      </c>
      <c r="J1417" s="1">
        <f t="shared" si="186"/>
        <v>2</v>
      </c>
    </row>
    <row r="1418" spans="1:10">
      <c r="A1418" s="1">
        <f t="shared" si="184"/>
        <v>5001509</v>
      </c>
      <c r="B1418" s="1">
        <f t="shared" si="185"/>
        <v>5001509</v>
      </c>
      <c r="C1418" s="1">
        <f t="shared" si="190"/>
        <v>50015</v>
      </c>
      <c r="D1418" s="1">
        <f t="shared" si="191"/>
        <v>9</v>
      </c>
      <c r="E1418" s="1">
        <f>_xlfn.XLOOKUP(C1418,[1]配置!$B$5:$B$1000,[1]配置!$N$5:$N$1000)</f>
        <v>2</v>
      </c>
      <c r="F1418" s="1" t="str">
        <f>_xlfn.XLOOKUP(D1418,消耗中转!$D$8:$D$33,消耗中转!$T$8:$T$33)</f>
        <v>[{"ItemId":70002,"Num":20}]</v>
      </c>
      <c r="G1418" s="1" t="str" cm="1">
        <f t="array" ref="G1418">IF(D1418=0,"{}",_xlfn.XLOOKUP(D1418,属性中转!$D$20:$D$44,_xlfn.XLOOKUP($E1418,属性中转!$AG$18:$AX$18,属性中转!$AG$20:$AX$44)))</f>
        <v>{"HpRate":0.374,"AtkRate":0.1989,"PhysDefRate":0.153,"MagicDefRate":0.136,"OnHealInc":0.1938}</v>
      </c>
      <c r="H1418" s="1" t="s">
        <v>28</v>
      </c>
      <c r="I1418" s="1">
        <f t="shared" si="187"/>
        <v>2</v>
      </c>
      <c r="J1418" s="1">
        <f t="shared" si="186"/>
        <v>2</v>
      </c>
    </row>
    <row r="1419" spans="1:10">
      <c r="A1419" s="1">
        <f t="shared" si="184"/>
        <v>5001510</v>
      </c>
      <c r="B1419" s="1">
        <f t="shared" si="185"/>
        <v>5001510</v>
      </c>
      <c r="C1419" s="1">
        <f t="shared" si="190"/>
        <v>50015</v>
      </c>
      <c r="D1419" s="1">
        <f t="shared" si="191"/>
        <v>10</v>
      </c>
      <c r="E1419" s="1">
        <f>_xlfn.XLOOKUP(C1419,[1]配置!$B$5:$B$1000,[1]配置!$N$5:$N$1000)</f>
        <v>2</v>
      </c>
      <c r="F1419" s="1" t="str">
        <f>_xlfn.XLOOKUP(D1419,消耗中转!$D$8:$D$33,消耗中转!$T$8:$T$33)</f>
        <v>[{"ItemId":70002,"Num":25}]</v>
      </c>
      <c r="G1419" s="1" t="str" cm="1">
        <f t="array" ref="G1419">IF(D1419=0,"{}",_xlfn.XLOOKUP(D1419,属性中转!$D$20:$D$44,_xlfn.XLOOKUP($E1419,属性中转!$AG$18:$AX$18,属性中转!$AG$20:$AX$44)))</f>
        <v>{"HpRate":0.407,"AtkRate":0.2164,"PhysDefRate":0.1665,"MagicDefRate":0.148,"OnHealInc":0.1938}</v>
      </c>
      <c r="H1419" s="1" t="s">
        <v>28</v>
      </c>
      <c r="I1419" s="1">
        <f t="shared" si="187"/>
        <v>3</v>
      </c>
      <c r="J1419" s="1">
        <f t="shared" si="186"/>
        <v>3</v>
      </c>
    </row>
    <row r="1420" spans="1:10">
      <c r="A1420" s="1">
        <f t="shared" si="184"/>
        <v>5001511</v>
      </c>
      <c r="B1420" s="1">
        <f t="shared" si="185"/>
        <v>5001511</v>
      </c>
      <c r="C1420" s="1">
        <f t="shared" si="190"/>
        <v>50015</v>
      </c>
      <c r="D1420" s="1">
        <f t="shared" si="191"/>
        <v>11</v>
      </c>
      <c r="E1420" s="1">
        <f>_xlfn.XLOOKUP(C1420,[1]配置!$B$5:$B$1000,[1]配置!$N$5:$N$1000)</f>
        <v>2</v>
      </c>
      <c r="F1420" s="1" t="str">
        <f>_xlfn.XLOOKUP(D1420,消耗中转!$D$8:$D$33,消耗中转!$T$8:$T$33)</f>
        <v>[{"ItemId":70002,"Num":30}]</v>
      </c>
      <c r="G1420" s="1" t="str" cm="1">
        <f t="array" ref="G1420">IF(D1420=0,"{}",_xlfn.XLOOKUP(D1420,属性中转!$D$20:$D$44,_xlfn.XLOOKUP($E1420,属性中转!$AG$18:$AX$18,属性中转!$AG$20:$AX$44)))</f>
        <v>{"HpRate":0.44,"AtkRate":0.234,"PhysDefRate":0.18,"MagicDefRate":0.16,"OnHealInc":0.1938}</v>
      </c>
      <c r="H1420" s="1" t="s">
        <v>28</v>
      </c>
      <c r="I1420" s="1">
        <f t="shared" si="187"/>
        <v>3</v>
      </c>
      <c r="J1420" s="1">
        <f t="shared" si="186"/>
        <v>3</v>
      </c>
    </row>
    <row r="1421" spans="1:10">
      <c r="A1421" s="1">
        <f t="shared" si="184"/>
        <v>5001512</v>
      </c>
      <c r="B1421" s="1">
        <f t="shared" si="185"/>
        <v>5001512</v>
      </c>
      <c r="C1421" s="1">
        <f t="shared" si="190"/>
        <v>50015</v>
      </c>
      <c r="D1421" s="1">
        <f t="shared" si="191"/>
        <v>12</v>
      </c>
      <c r="E1421" s="1">
        <f>_xlfn.XLOOKUP(C1421,[1]配置!$B$5:$B$1000,[1]配置!$N$5:$N$1000)</f>
        <v>2</v>
      </c>
      <c r="F1421" s="1" t="str">
        <f>_xlfn.XLOOKUP(D1421,消耗中转!$D$8:$D$33,消耗中转!$T$8:$T$33)</f>
        <v>[{"ItemId":70002,"Num":35}]</v>
      </c>
      <c r="G1421" s="1" t="str" cm="1">
        <f t="array" ref="G1421">IF(D1421=0,"{}",_xlfn.XLOOKUP(D1421,属性中转!$D$20:$D$44,_xlfn.XLOOKUP($E1421,属性中转!$AG$18:$AX$18,属性中转!$AG$20:$AX$44)))</f>
        <v>{"HpRate":0.473,"AtkRate":0.2515,"PhysDefRate":0.1935,"MagicDefRate":0.172,"OnHealInc":0.1938}</v>
      </c>
      <c r="H1421" s="1" t="s">
        <v>28</v>
      </c>
      <c r="I1421" s="1">
        <f t="shared" si="187"/>
        <v>3</v>
      </c>
      <c r="J1421" s="1">
        <f t="shared" si="186"/>
        <v>3</v>
      </c>
    </row>
    <row r="1422" spans="1:10">
      <c r="A1422" s="1">
        <f t="shared" si="184"/>
        <v>5001513</v>
      </c>
      <c r="B1422" s="1">
        <f t="shared" si="185"/>
        <v>5001513</v>
      </c>
      <c r="C1422" s="1">
        <f t="shared" si="190"/>
        <v>50015</v>
      </c>
      <c r="D1422" s="1">
        <f t="shared" si="191"/>
        <v>13</v>
      </c>
      <c r="E1422" s="1">
        <f>_xlfn.XLOOKUP(C1422,[1]配置!$B$5:$B$1000,[1]配置!$N$5:$N$1000)</f>
        <v>2</v>
      </c>
      <c r="F1422" s="1" t="str">
        <f>_xlfn.XLOOKUP(D1422,消耗中转!$D$8:$D$33,消耗中转!$T$8:$T$33)</f>
        <v>[{"ItemId":70002,"Num":40}]</v>
      </c>
      <c r="G1422" s="1" t="str" cm="1">
        <f t="array" ref="G1422">IF(D1422=0,"{}",_xlfn.XLOOKUP(D1422,属性中转!$D$20:$D$44,_xlfn.XLOOKUP($E1422,属性中转!$AG$18:$AX$18,属性中转!$AG$20:$AX$44)))</f>
        <v>{"HpRate":0.506,"AtkRate":0.2691,"PhysDefRate":0.207,"MagicDefRate":0.184,"OnHealInc":0.1938}</v>
      </c>
      <c r="H1422" s="1" t="s">
        <v>28</v>
      </c>
      <c r="I1422" s="1">
        <f t="shared" si="187"/>
        <v>3</v>
      </c>
      <c r="J1422" s="1">
        <f t="shared" si="186"/>
        <v>3</v>
      </c>
    </row>
    <row r="1423" spans="1:10">
      <c r="A1423" s="1">
        <f t="shared" si="184"/>
        <v>5001514</v>
      </c>
      <c r="B1423" s="1">
        <f t="shared" si="185"/>
        <v>5001514</v>
      </c>
      <c r="C1423" s="1">
        <f t="shared" si="190"/>
        <v>50015</v>
      </c>
      <c r="D1423" s="1">
        <f t="shared" si="191"/>
        <v>14</v>
      </c>
      <c r="E1423" s="1">
        <f>_xlfn.XLOOKUP(C1423,[1]配置!$B$5:$B$1000,[1]配置!$N$5:$N$1000)</f>
        <v>2</v>
      </c>
      <c r="F1423" s="1" t="str">
        <f>_xlfn.XLOOKUP(D1423,消耗中转!$D$8:$D$33,消耗中转!$T$8:$T$33)</f>
        <v>[{"ItemId":70002,"Num":45}]</v>
      </c>
      <c r="G1423" s="1" t="str" cm="1">
        <f t="array" ref="G1423">IF(D1423=0,"{}",_xlfn.XLOOKUP(D1423,属性中转!$D$20:$D$44,_xlfn.XLOOKUP($E1423,属性中转!$AG$18:$AX$18,属性中转!$AG$20:$AX$44)))</f>
        <v>{"HpRate":0.539,"AtkRate":0.2866,"PhysDefRate":0.2205,"MagicDefRate":0.196,"OnHealInc":0.1938}</v>
      </c>
      <c r="H1423" s="1" t="s">
        <v>28</v>
      </c>
      <c r="I1423" s="1">
        <f t="shared" si="187"/>
        <v>3</v>
      </c>
      <c r="J1423" s="1">
        <f t="shared" si="186"/>
        <v>3</v>
      </c>
    </row>
    <row r="1424" spans="1:10">
      <c r="A1424" s="1">
        <f t="shared" si="184"/>
        <v>5001515</v>
      </c>
      <c r="B1424" s="1">
        <f t="shared" si="185"/>
        <v>5001515</v>
      </c>
      <c r="C1424" s="1">
        <f t="shared" si="190"/>
        <v>50015</v>
      </c>
      <c r="D1424" s="1">
        <f t="shared" si="191"/>
        <v>15</v>
      </c>
      <c r="E1424" s="1">
        <f>_xlfn.XLOOKUP(C1424,[1]配置!$B$5:$B$1000,[1]配置!$N$5:$N$1000)</f>
        <v>2</v>
      </c>
      <c r="F1424" s="1" t="str">
        <f>_xlfn.XLOOKUP(D1424,消耗中转!$D$8:$D$33,消耗中转!$T$8:$T$33)</f>
        <v>[{"ItemId":70002,"Num":50}]</v>
      </c>
      <c r="G1424" s="1" t="str" cm="1">
        <f t="array" ref="G1424">IF(D1424=0,"{}",_xlfn.XLOOKUP(D1424,属性中转!$D$20:$D$44,_xlfn.XLOOKUP($E1424,属性中转!$AG$18:$AX$18,属性中转!$AG$20:$AX$44)))</f>
        <v>{"HpRate":0.572,"AtkRate":0.3042,"PhysDefRate":0.234,"MagicDefRate":0.208,"OnHealInc":0.1938}</v>
      </c>
      <c r="H1424" s="1" t="s">
        <v>28</v>
      </c>
      <c r="I1424" s="1">
        <f t="shared" si="187"/>
        <v>4</v>
      </c>
      <c r="J1424" s="1">
        <f t="shared" si="186"/>
        <v>4</v>
      </c>
    </row>
    <row r="1425" spans="1:10">
      <c r="A1425" s="1">
        <f t="shared" si="184"/>
        <v>5001516</v>
      </c>
      <c r="B1425" s="1">
        <f t="shared" si="185"/>
        <v>5001516</v>
      </c>
      <c r="C1425" s="1">
        <f t="shared" si="190"/>
        <v>50015</v>
      </c>
      <c r="D1425" s="1">
        <f t="shared" si="191"/>
        <v>16</v>
      </c>
      <c r="E1425" s="1">
        <f>_xlfn.XLOOKUP(C1425,[1]配置!$B$5:$B$1000,[1]配置!$N$5:$N$1000)</f>
        <v>2</v>
      </c>
      <c r="F1425" s="1" t="str">
        <f>_xlfn.XLOOKUP(D1425,消耗中转!$D$8:$D$33,消耗中转!$T$8:$T$33)</f>
        <v>[{"ItemId":70003,"Num":25}]</v>
      </c>
      <c r="G1425" s="1" t="str" cm="1">
        <f t="array" ref="G1425">IF(D1425=0,"{}",_xlfn.XLOOKUP(D1425,属性中转!$D$20:$D$44,_xlfn.XLOOKUP($E1425,属性中转!$AG$18:$AX$18,属性中转!$AG$20:$AX$44)))</f>
        <v>{"HpRate":0.605,"AtkRate":0.3217,"PhysDefRate":0.2475,"MagicDefRate":0.22,"OnHealInc":0.2142}</v>
      </c>
      <c r="H1425" s="1" t="s">
        <v>28</v>
      </c>
      <c r="I1425" s="1">
        <f t="shared" si="187"/>
        <v>4</v>
      </c>
      <c r="J1425" s="1">
        <f t="shared" si="186"/>
        <v>4</v>
      </c>
    </row>
    <row r="1426" spans="1:10">
      <c r="A1426" s="1">
        <f t="shared" ref="A1426:A1489" si="192">B1426</f>
        <v>5001517</v>
      </c>
      <c r="B1426" s="1">
        <f t="shared" ref="B1426:B1489" si="193">C1426*100+D1426</f>
        <v>5001517</v>
      </c>
      <c r="C1426" s="1">
        <f t="shared" si="190"/>
        <v>50015</v>
      </c>
      <c r="D1426" s="1">
        <f t="shared" si="191"/>
        <v>17</v>
      </c>
      <c r="E1426" s="1">
        <f>_xlfn.XLOOKUP(C1426,[1]配置!$B$5:$B$1000,[1]配置!$N$5:$N$1000)</f>
        <v>2</v>
      </c>
      <c r="F1426" s="1" t="str">
        <f>_xlfn.XLOOKUP(D1426,消耗中转!$D$8:$D$33,消耗中转!$T$8:$T$33)</f>
        <v>[{"ItemId":70003,"Num":25}]</v>
      </c>
      <c r="G1426" s="1" t="str" cm="1">
        <f t="array" ref="G1426">IF(D1426=0,"{}",_xlfn.XLOOKUP(D1426,属性中转!$D$20:$D$44,_xlfn.XLOOKUP($E1426,属性中转!$AG$18:$AX$18,属性中转!$AG$20:$AX$44)))</f>
        <v>{"HpRate":0.638,"AtkRate":0.3393,"PhysDefRate":0.261,"MagicDefRate":0.232,"OnHealInc":0.2346}</v>
      </c>
      <c r="H1426" s="1" t="s">
        <v>28</v>
      </c>
      <c r="I1426" s="1">
        <f t="shared" si="187"/>
        <v>4</v>
      </c>
      <c r="J1426" s="1">
        <f t="shared" si="186"/>
        <v>4</v>
      </c>
    </row>
    <row r="1427" spans="1:10">
      <c r="A1427" s="1">
        <f t="shared" si="192"/>
        <v>5001518</v>
      </c>
      <c r="B1427" s="1">
        <f t="shared" si="193"/>
        <v>5001518</v>
      </c>
      <c r="C1427" s="1">
        <f t="shared" si="190"/>
        <v>50015</v>
      </c>
      <c r="D1427" s="1">
        <f t="shared" si="191"/>
        <v>18</v>
      </c>
      <c r="E1427" s="1">
        <f>_xlfn.XLOOKUP(C1427,[1]配置!$B$5:$B$1000,[1]配置!$N$5:$N$1000)</f>
        <v>2</v>
      </c>
      <c r="F1427" s="1" t="str">
        <f>_xlfn.XLOOKUP(D1427,消耗中转!$D$8:$D$33,消耗中转!$T$8:$T$33)</f>
        <v>[{"ItemId":70003,"Num":25}]</v>
      </c>
      <c r="G1427" s="1" t="str" cm="1">
        <f t="array" ref="G1427">IF(D1427=0,"{}",_xlfn.XLOOKUP(D1427,属性中转!$D$20:$D$44,_xlfn.XLOOKUP($E1427,属性中转!$AG$18:$AX$18,属性中转!$AG$20:$AX$44)))</f>
        <v>{"HpRate":0.671,"AtkRate":0.3568,"PhysDefRate":0.2745,"MagicDefRate":0.244,"OnHealInc":0.255}</v>
      </c>
      <c r="H1427" s="1" t="s">
        <v>28</v>
      </c>
      <c r="I1427" s="1">
        <f t="shared" si="187"/>
        <v>4</v>
      </c>
      <c r="J1427" s="1">
        <f t="shared" si="186"/>
        <v>4</v>
      </c>
    </row>
    <row r="1428" spans="1:10">
      <c r="A1428" s="1">
        <f t="shared" si="192"/>
        <v>5001519</v>
      </c>
      <c r="B1428" s="1">
        <f t="shared" si="193"/>
        <v>5001519</v>
      </c>
      <c r="C1428" s="1">
        <f t="shared" si="190"/>
        <v>50015</v>
      </c>
      <c r="D1428" s="1">
        <f t="shared" si="191"/>
        <v>19</v>
      </c>
      <c r="E1428" s="1">
        <f>_xlfn.XLOOKUP(C1428,[1]配置!$B$5:$B$1000,[1]配置!$N$5:$N$1000)</f>
        <v>2</v>
      </c>
      <c r="F1428" s="1" t="str">
        <f>_xlfn.XLOOKUP(D1428,消耗中转!$D$8:$D$33,消耗中转!$T$8:$T$33)</f>
        <v>[{"ItemId":70003,"Num":25}]</v>
      </c>
      <c r="G1428" s="1" t="str" cm="1">
        <f t="array" ref="G1428">IF(D1428=0,"{}",_xlfn.XLOOKUP(D1428,属性中转!$D$20:$D$44,_xlfn.XLOOKUP($E1428,属性中转!$AG$18:$AX$18,属性中转!$AG$20:$AX$44)))</f>
        <v>{"HpRate":0.704,"AtkRate":0.3744,"PhysDefRate":0.288,"MagicDefRate":0.256,"OnHealInc":0.2754}</v>
      </c>
      <c r="H1428" s="1" t="s">
        <v>28</v>
      </c>
      <c r="I1428" s="1">
        <f t="shared" si="187"/>
        <v>4</v>
      </c>
      <c r="J1428" s="1">
        <f t="shared" si="186"/>
        <v>4</v>
      </c>
    </row>
    <row r="1429" spans="1:10">
      <c r="A1429" s="1">
        <f t="shared" si="192"/>
        <v>5001520</v>
      </c>
      <c r="B1429" s="1">
        <f t="shared" si="193"/>
        <v>5001520</v>
      </c>
      <c r="C1429" s="1">
        <f t="shared" si="190"/>
        <v>50015</v>
      </c>
      <c r="D1429" s="1">
        <f t="shared" si="191"/>
        <v>20</v>
      </c>
      <c r="E1429" s="1">
        <f>_xlfn.XLOOKUP(C1429,[1]配置!$B$5:$B$1000,[1]配置!$N$5:$N$1000)</f>
        <v>2</v>
      </c>
      <c r="F1429" s="1" t="str">
        <f>_xlfn.XLOOKUP(D1429,消耗中转!$D$8:$D$33,消耗中转!$T$8:$T$33)</f>
        <v>[{"ItemId":70003,"Num":25}]</v>
      </c>
      <c r="G1429" s="1" t="str" cm="1">
        <f t="array" ref="G1429">IF(D1429=0,"{}",_xlfn.XLOOKUP(D1429,属性中转!$D$20:$D$44,_xlfn.XLOOKUP($E1429,属性中转!$AG$18:$AX$18,属性中转!$AG$20:$AX$44)))</f>
        <v>{"HpRate":0.737,"AtkRate":0.3919,"PhysDefRate":0.3015,"MagicDefRate":0.268,"OnHealInc":0.2958}</v>
      </c>
      <c r="H1429" s="1" t="s">
        <v>28</v>
      </c>
      <c r="I1429" s="1">
        <f t="shared" si="187"/>
        <v>4</v>
      </c>
      <c r="J1429" s="1">
        <f t="shared" si="186"/>
        <v>4</v>
      </c>
    </row>
    <row r="1430" spans="1:10">
      <c r="A1430" s="1">
        <f t="shared" si="192"/>
        <v>5001521</v>
      </c>
      <c r="B1430" s="1">
        <f t="shared" si="193"/>
        <v>5001521</v>
      </c>
      <c r="C1430" s="1">
        <f t="shared" si="190"/>
        <v>50015</v>
      </c>
      <c r="D1430" s="1">
        <f t="shared" si="191"/>
        <v>21</v>
      </c>
      <c r="E1430" s="1">
        <f>_xlfn.XLOOKUP(C1430,[1]配置!$B$5:$B$1000,[1]配置!$N$5:$N$1000)</f>
        <v>2</v>
      </c>
      <c r="F1430" s="1" t="str">
        <f>_xlfn.XLOOKUP(D1430,消耗中转!$D$8:$D$33,消耗中转!$T$8:$T$33)</f>
        <v>[{"ItemId":70003,"Num":50}]</v>
      </c>
      <c r="G1430" s="1" t="str" cm="1">
        <f t="array" ref="G1430">IF(D1430=0,"{}",_xlfn.XLOOKUP(D1430,属性中转!$D$20:$D$44,_xlfn.XLOOKUP($E1430,属性中转!$AG$18:$AX$18,属性中转!$AG$20:$AX$44)))</f>
        <v>{"HpRate":0.77,"AtkRate":0.4095,"PhysDefRate":0.315,"MagicDefRate":0.28,"OnHealInc":0.3162}</v>
      </c>
      <c r="H1430" s="1" t="s">
        <v>28</v>
      </c>
      <c r="I1430" s="1">
        <f t="shared" si="187"/>
        <v>4</v>
      </c>
      <c r="J1430" s="1">
        <f t="shared" si="186"/>
        <v>4</v>
      </c>
    </row>
    <row r="1431" spans="1:10">
      <c r="A1431" s="1">
        <f t="shared" si="192"/>
        <v>5001522</v>
      </c>
      <c r="B1431" s="1">
        <f t="shared" si="193"/>
        <v>5001522</v>
      </c>
      <c r="C1431" s="1">
        <f t="shared" si="190"/>
        <v>50015</v>
      </c>
      <c r="D1431" s="1">
        <f t="shared" si="191"/>
        <v>22</v>
      </c>
      <c r="E1431" s="1">
        <f>_xlfn.XLOOKUP(C1431,[1]配置!$B$5:$B$1000,[1]配置!$N$5:$N$1000)</f>
        <v>2</v>
      </c>
      <c r="F1431" s="1" t="str">
        <f>_xlfn.XLOOKUP(D1431,消耗中转!$D$8:$D$33,消耗中转!$T$8:$T$33)</f>
        <v>[{"ItemId":70003,"Num":75}]</v>
      </c>
      <c r="G1431" s="1" t="str" cm="1">
        <f t="array" ref="G1431">IF(D1431=0,"{}",_xlfn.XLOOKUP(D1431,属性中转!$D$20:$D$44,_xlfn.XLOOKUP($E1431,属性中转!$AG$18:$AX$18,属性中转!$AG$20:$AX$44)))</f>
        <v>{"HpRate":0.803,"AtkRate":0.427,"PhysDefRate":0.3285,"MagicDefRate":0.292,"OnHealInc":0.3366}</v>
      </c>
      <c r="H1431" s="1" t="s">
        <v>28</v>
      </c>
      <c r="I1431" s="1">
        <f t="shared" si="187"/>
        <v>4</v>
      </c>
      <c r="J1431" s="1">
        <f t="shared" si="186"/>
        <v>4</v>
      </c>
    </row>
    <row r="1432" spans="1:10">
      <c r="A1432" s="1">
        <f t="shared" si="192"/>
        <v>5001523</v>
      </c>
      <c r="B1432" s="1">
        <f t="shared" si="193"/>
        <v>5001523</v>
      </c>
      <c r="C1432" s="1">
        <f t="shared" si="190"/>
        <v>50015</v>
      </c>
      <c r="D1432" s="1">
        <f t="shared" si="191"/>
        <v>23</v>
      </c>
      <c r="E1432" s="1">
        <f>_xlfn.XLOOKUP(C1432,[1]配置!$B$5:$B$1000,[1]配置!$N$5:$N$1000)</f>
        <v>2</v>
      </c>
      <c r="F1432" s="1" t="str">
        <f>_xlfn.XLOOKUP(D1432,消耗中转!$D$8:$D$33,消耗中转!$T$8:$T$33)</f>
        <v>[{"ItemId":70003,"Num":100}]</v>
      </c>
      <c r="G1432" s="1" t="str" cm="1">
        <f t="array" ref="G1432">IF(D1432=0,"{}",_xlfn.XLOOKUP(D1432,属性中转!$D$20:$D$44,_xlfn.XLOOKUP($E1432,属性中转!$AG$18:$AX$18,属性中转!$AG$20:$AX$44)))</f>
        <v>{"HpRate":0.836,"AtkRate":0.4446,"PhysDefRate":0.342,"MagicDefRate":0.304,"OnHealInc":0.357}</v>
      </c>
      <c r="H1432" s="1" t="s">
        <v>28</v>
      </c>
      <c r="I1432" s="1">
        <f t="shared" si="187"/>
        <v>4</v>
      </c>
      <c r="J1432" s="1">
        <f t="shared" si="186"/>
        <v>4</v>
      </c>
    </row>
    <row r="1433" spans="1:10">
      <c r="A1433" s="1">
        <f t="shared" si="192"/>
        <v>5001524</v>
      </c>
      <c r="B1433" s="1">
        <f t="shared" si="193"/>
        <v>5001524</v>
      </c>
      <c r="C1433" s="1">
        <f t="shared" si="190"/>
        <v>50015</v>
      </c>
      <c r="D1433" s="1">
        <f t="shared" si="191"/>
        <v>24</v>
      </c>
      <c r="E1433" s="1">
        <f>_xlfn.XLOOKUP(C1433,[1]配置!$B$5:$B$1000,[1]配置!$N$5:$N$1000)</f>
        <v>2</v>
      </c>
      <c r="F1433" s="1" t="str">
        <f>_xlfn.XLOOKUP(D1433,消耗中转!$D$8:$D$33,消耗中转!$T$8:$T$33)</f>
        <v>[{"ItemId":70003,"Num":125}]</v>
      </c>
      <c r="G1433" s="1" t="str" cm="1">
        <f t="array" ref="G1433">IF(D1433=0,"{}",_xlfn.XLOOKUP(D1433,属性中转!$D$20:$D$44,_xlfn.XLOOKUP($E1433,属性中转!$AG$18:$AX$18,属性中转!$AG$20:$AX$44)))</f>
        <v>{"HpRate":0.869,"AtkRate":0.4621,"PhysDefRate":0.3555,"MagicDefRate":0.316,"OnHealInc":0.3774}</v>
      </c>
      <c r="H1433" s="1" t="s">
        <v>28</v>
      </c>
      <c r="I1433" s="1">
        <f t="shared" si="187"/>
        <v>4</v>
      </c>
      <c r="J1433" s="1">
        <f t="shared" si="186"/>
        <v>4</v>
      </c>
    </row>
    <row r="1434" spans="1:10">
      <c r="A1434" s="1">
        <f t="shared" si="192"/>
        <v>5001525</v>
      </c>
      <c r="B1434" s="1">
        <f t="shared" si="193"/>
        <v>5001525</v>
      </c>
      <c r="C1434" s="1">
        <f t="shared" si="190"/>
        <v>50015</v>
      </c>
      <c r="D1434" s="1">
        <f t="shared" si="191"/>
        <v>25</v>
      </c>
      <c r="E1434" s="1">
        <f>_xlfn.XLOOKUP(C1434,[1]配置!$B$5:$B$1000,[1]配置!$N$5:$N$1000)</f>
        <v>2</v>
      </c>
      <c r="F1434" s="1" t="str">
        <f>_xlfn.XLOOKUP(D1434,消耗中转!$D$8:$D$33,消耗中转!$T$8:$T$33)</f>
        <v>[{"ItemId":70003,"Num":150}]</v>
      </c>
      <c r="G1434" s="1" t="str" cm="1">
        <f t="array" ref="G1434">IF(D1434=0,"{}",_xlfn.XLOOKUP(D1434,属性中转!$D$20:$D$44,_xlfn.XLOOKUP($E1434,属性中转!$AG$18:$AX$18,属性中转!$AG$20:$AX$44)))</f>
        <v>{"HpRate":0.902,"AtkRate":0.4797,"PhysDefRate":0.369,"MagicDefRate":0.328,"OnHealInc":0.3978}</v>
      </c>
      <c r="H1434" s="1" t="s">
        <v>28</v>
      </c>
      <c r="I1434" s="1">
        <f t="shared" si="187"/>
        <v>4</v>
      </c>
      <c r="J1434" s="1">
        <f t="shared" si="186"/>
        <v>4</v>
      </c>
    </row>
    <row r="1435" spans="1:10">
      <c r="A1435" s="1">
        <f t="shared" si="192"/>
        <v>5001600</v>
      </c>
      <c r="B1435" s="1">
        <f t="shared" si="193"/>
        <v>5001600</v>
      </c>
      <c r="C1435" s="1">
        <f>C1409+1</f>
        <v>50016</v>
      </c>
      <c r="D1435" s="1">
        <f t="shared" si="191"/>
        <v>0</v>
      </c>
      <c r="E1435" s="1">
        <f>_xlfn.XLOOKUP(C1435,[1]配置!$B$5:$B$1000,[1]配置!$N$5:$N$1000)</f>
        <v>3</v>
      </c>
      <c r="F1435" s="1" t="str">
        <f>_xlfn.XLOOKUP(D1435,消耗中转!$D$8:$D$33,消耗中转!$T$8:$T$33)</f>
        <v>[]</v>
      </c>
      <c r="G1435" s="1" t="str" cm="1">
        <f t="array" ref="G1435">IF(D1435=0,"{}",_xlfn.XLOOKUP(D1435,属性中转!$D$20:$D$44,_xlfn.XLOOKUP($E1435,属性中转!$AG$18:$AX$18,属性中转!$AG$20:$AX$44)))</f>
        <v>{}</v>
      </c>
      <c r="H1435" s="1" t="s">
        <v>28</v>
      </c>
      <c r="I1435" s="1">
        <f t="shared" si="187"/>
        <v>0</v>
      </c>
      <c r="J1435" s="1">
        <f t="shared" si="186"/>
        <v>0</v>
      </c>
    </row>
    <row r="1436" spans="1:10">
      <c r="A1436" s="1">
        <f t="shared" si="192"/>
        <v>5001601</v>
      </c>
      <c r="B1436" s="1">
        <f t="shared" si="193"/>
        <v>5001601</v>
      </c>
      <c r="C1436" s="1">
        <f t="shared" ref="C1436:C1460" si="194">C1435</f>
        <v>50016</v>
      </c>
      <c r="D1436" s="1">
        <f t="shared" ref="D1436:D1461" si="195">D1410</f>
        <v>1</v>
      </c>
      <c r="E1436" s="1">
        <f>_xlfn.XLOOKUP(C1436,[1]配置!$B$5:$B$1000,[1]配置!$N$5:$N$1000)</f>
        <v>3</v>
      </c>
      <c r="F1436" s="1" t="str">
        <f>_xlfn.XLOOKUP(D1436,消耗中转!$D$8:$D$33,消耗中转!$T$8:$T$33)</f>
        <v>[{"ItemId":70001,"Num":10}]</v>
      </c>
      <c r="G1436" s="1" t="str" cm="1">
        <f t="array" ref="G1436">IF(D1436=0,"{}",_xlfn.XLOOKUP(D1436,属性中转!$D$20:$D$44,_xlfn.XLOOKUP($E1436,属性中转!$AG$18:$AX$18,属性中转!$AG$20:$AX$44)))</f>
        <v>{"HpRate":0.065,"AtkRate":0.0652,"PhysDefRate":0.0325,"MagicDefRate":0.0475,"HealInc":0.0535}</v>
      </c>
      <c r="H1436" s="1" t="s">
        <v>28</v>
      </c>
      <c r="I1436" s="1">
        <f t="shared" si="187"/>
        <v>1</v>
      </c>
      <c r="J1436" s="1">
        <f t="shared" si="186"/>
        <v>1</v>
      </c>
    </row>
    <row r="1437" spans="1:10">
      <c r="A1437" s="1">
        <f t="shared" si="192"/>
        <v>5001602</v>
      </c>
      <c r="B1437" s="1">
        <f t="shared" si="193"/>
        <v>5001602</v>
      </c>
      <c r="C1437" s="1">
        <f t="shared" si="194"/>
        <v>50016</v>
      </c>
      <c r="D1437" s="1">
        <f t="shared" si="195"/>
        <v>2</v>
      </c>
      <c r="E1437" s="1">
        <f>_xlfn.XLOOKUP(C1437,[1]配置!$B$5:$B$1000,[1]配置!$N$5:$N$1000)</f>
        <v>3</v>
      </c>
      <c r="F1437" s="1" t="str">
        <f>_xlfn.XLOOKUP(D1437,消耗中转!$D$8:$D$33,消耗中转!$T$8:$T$33)</f>
        <v>[{"ItemId":70001,"Num":20}]</v>
      </c>
      <c r="G1437" s="1" t="str" cm="1">
        <f t="array" ref="G1437">IF(D1437=0,"{}",_xlfn.XLOOKUP(D1437,属性中转!$D$20:$D$44,_xlfn.XLOOKUP($E1437,属性中转!$AG$18:$AX$18,属性中转!$AG$20:$AX$44)))</f>
        <v>{"HpRate":0.0845,"AtkRate":0.0848,"PhysDefRate":0.0422,"MagicDefRate":0.0617,"HealInc":0.0749}</v>
      </c>
      <c r="H1437" s="1" t="s">
        <v>28</v>
      </c>
      <c r="I1437" s="1">
        <f t="shared" si="187"/>
        <v>1</v>
      </c>
      <c r="J1437" s="1">
        <f t="shared" si="186"/>
        <v>1</v>
      </c>
    </row>
    <row r="1438" spans="1:10">
      <c r="A1438" s="1">
        <f t="shared" si="192"/>
        <v>5001603</v>
      </c>
      <c r="B1438" s="1">
        <f t="shared" si="193"/>
        <v>5001603</v>
      </c>
      <c r="C1438" s="1">
        <f t="shared" si="194"/>
        <v>50016</v>
      </c>
      <c r="D1438" s="1">
        <f t="shared" si="195"/>
        <v>3</v>
      </c>
      <c r="E1438" s="1">
        <f>_xlfn.XLOOKUP(C1438,[1]配置!$B$5:$B$1000,[1]配置!$N$5:$N$1000)</f>
        <v>3</v>
      </c>
      <c r="F1438" s="1" t="str">
        <f>_xlfn.XLOOKUP(D1438,消耗中转!$D$8:$D$33,消耗中转!$T$8:$T$33)</f>
        <v>[{"ItemId":70001,"Num":30}]</v>
      </c>
      <c r="G1438" s="1" t="str" cm="1">
        <f t="array" ref="G1438">IF(D1438=0,"{}",_xlfn.XLOOKUP(D1438,属性中转!$D$20:$D$44,_xlfn.XLOOKUP($E1438,属性中转!$AG$18:$AX$18,属性中转!$AG$20:$AX$44)))</f>
        <v>{"HpRate":0.104,"AtkRate":0.1044,"PhysDefRate":0.052,"MagicDefRate":0.076,"HealInc":0.0963}</v>
      </c>
      <c r="H1438" s="1" t="s">
        <v>28</v>
      </c>
      <c r="I1438" s="1">
        <f t="shared" si="187"/>
        <v>1</v>
      </c>
      <c r="J1438" s="1">
        <f t="shared" si="186"/>
        <v>1</v>
      </c>
    </row>
    <row r="1439" spans="1:10">
      <c r="A1439" s="1">
        <f t="shared" si="192"/>
        <v>5001604</v>
      </c>
      <c r="B1439" s="1">
        <f t="shared" si="193"/>
        <v>5001604</v>
      </c>
      <c r="C1439" s="1">
        <f t="shared" si="194"/>
        <v>50016</v>
      </c>
      <c r="D1439" s="1">
        <f t="shared" si="195"/>
        <v>4</v>
      </c>
      <c r="E1439" s="1">
        <f>_xlfn.XLOOKUP(C1439,[1]配置!$B$5:$B$1000,[1]配置!$N$5:$N$1000)</f>
        <v>3</v>
      </c>
      <c r="F1439" s="1" t="str">
        <f>_xlfn.XLOOKUP(D1439,消耗中转!$D$8:$D$33,消耗中转!$T$8:$T$33)</f>
        <v>[{"ItemId":70001,"Num":40}]</v>
      </c>
      <c r="G1439" s="1" t="str" cm="1">
        <f t="array" ref="G1439">IF(D1439=0,"{}",_xlfn.XLOOKUP(D1439,属性中转!$D$20:$D$44,_xlfn.XLOOKUP($E1439,属性中转!$AG$18:$AX$18,属性中转!$AG$20:$AX$44)))</f>
        <v>{"HpRate":0.1235,"AtkRate":0.1239,"PhysDefRate":0.0617,"MagicDefRate":0.0902,"HealInc":0.1178}</v>
      </c>
      <c r="H1439" s="1" t="s">
        <v>28</v>
      </c>
      <c r="I1439" s="1">
        <f t="shared" si="187"/>
        <v>1</v>
      </c>
      <c r="J1439" s="1">
        <f t="shared" ref="J1439:J1502" si="196">J1413</f>
        <v>1</v>
      </c>
    </row>
    <row r="1440" spans="1:10">
      <c r="A1440" s="1">
        <f t="shared" si="192"/>
        <v>5001605</v>
      </c>
      <c r="B1440" s="1">
        <f t="shared" si="193"/>
        <v>5001605</v>
      </c>
      <c r="C1440" s="1">
        <f t="shared" si="194"/>
        <v>50016</v>
      </c>
      <c r="D1440" s="1">
        <f t="shared" si="195"/>
        <v>5</v>
      </c>
      <c r="E1440" s="1">
        <f>_xlfn.XLOOKUP(C1440,[1]配置!$B$5:$B$1000,[1]配置!$N$5:$N$1000)</f>
        <v>3</v>
      </c>
      <c r="F1440" s="1" t="str">
        <f>_xlfn.XLOOKUP(D1440,消耗中转!$D$8:$D$33,消耗中转!$T$8:$T$33)</f>
        <v>[{"ItemId":70001,"Num":50}]</v>
      </c>
      <c r="G1440" s="1" t="str" cm="1">
        <f t="array" ref="G1440">IF(D1440=0,"{}",_xlfn.XLOOKUP(D1440,属性中转!$D$20:$D$44,_xlfn.XLOOKUP($E1440,属性中转!$AG$18:$AX$18,属性中转!$AG$20:$AX$44)))</f>
        <v>{"HpRate":0.143,"AtkRate":0.1435,"PhysDefRate":0.0715,"MagicDefRate":0.1045,"HealInc":0.1392}</v>
      </c>
      <c r="H1440" s="1" t="s">
        <v>28</v>
      </c>
      <c r="I1440" s="1">
        <f t="shared" ref="I1440:I1503" si="197">I1414</f>
        <v>2</v>
      </c>
      <c r="J1440" s="1">
        <f t="shared" si="196"/>
        <v>2</v>
      </c>
    </row>
    <row r="1441" spans="1:10">
      <c r="A1441" s="1">
        <f t="shared" si="192"/>
        <v>5001606</v>
      </c>
      <c r="B1441" s="1">
        <f t="shared" si="193"/>
        <v>5001606</v>
      </c>
      <c r="C1441" s="1">
        <f t="shared" si="194"/>
        <v>50016</v>
      </c>
      <c r="D1441" s="1">
        <f t="shared" si="195"/>
        <v>6</v>
      </c>
      <c r="E1441" s="1">
        <f>_xlfn.XLOOKUP(C1441,[1]配置!$B$5:$B$1000,[1]配置!$N$5:$N$1000)</f>
        <v>3</v>
      </c>
      <c r="F1441" s="1" t="str">
        <f>_xlfn.XLOOKUP(D1441,消耗中转!$D$8:$D$33,消耗中转!$T$8:$T$33)</f>
        <v>[{"ItemId":70002,"Num":5}]</v>
      </c>
      <c r="G1441" s="1" t="str" cm="1">
        <f t="array" ref="G1441">IF(D1441=0,"{}",_xlfn.XLOOKUP(D1441,属性中转!$D$20:$D$44,_xlfn.XLOOKUP($E1441,属性中转!$AG$18:$AX$18,属性中转!$AG$20:$AX$44)))</f>
        <v>{"HpRate":0.1625,"AtkRate":0.1631,"PhysDefRate":0.0812,"MagicDefRate":0.1187,"HealInc":0.1606}</v>
      </c>
      <c r="H1441" s="1" t="s">
        <v>28</v>
      </c>
      <c r="I1441" s="1">
        <f t="shared" si="197"/>
        <v>2</v>
      </c>
      <c r="J1441" s="1">
        <f t="shared" si="196"/>
        <v>2</v>
      </c>
    </row>
    <row r="1442" spans="1:10">
      <c r="A1442" s="1">
        <f t="shared" si="192"/>
        <v>5001607</v>
      </c>
      <c r="B1442" s="1">
        <f t="shared" si="193"/>
        <v>5001607</v>
      </c>
      <c r="C1442" s="1">
        <f t="shared" si="194"/>
        <v>50016</v>
      </c>
      <c r="D1442" s="1">
        <f t="shared" si="195"/>
        <v>7</v>
      </c>
      <c r="E1442" s="1">
        <f>_xlfn.XLOOKUP(C1442,[1]配置!$B$5:$B$1000,[1]配置!$N$5:$N$1000)</f>
        <v>3</v>
      </c>
      <c r="F1442" s="1" t="str">
        <f>_xlfn.XLOOKUP(D1442,消耗中转!$D$8:$D$33,消耗中转!$T$8:$T$33)</f>
        <v>[{"ItemId":70002,"Num":10}]</v>
      </c>
      <c r="G1442" s="1" t="str" cm="1">
        <f t="array" ref="G1442">IF(D1442=0,"{}",_xlfn.XLOOKUP(D1442,属性中转!$D$20:$D$44,_xlfn.XLOOKUP($E1442,属性中转!$AG$18:$AX$18,属性中转!$AG$20:$AX$44)))</f>
        <v>{"HpRate":0.182,"AtkRate":0.1827,"PhysDefRate":0.091,"MagicDefRate":0.133,"HealInc":0.182}</v>
      </c>
      <c r="H1442" s="1" t="s">
        <v>28</v>
      </c>
      <c r="I1442" s="1">
        <f t="shared" si="197"/>
        <v>2</v>
      </c>
      <c r="J1442" s="1">
        <f t="shared" si="196"/>
        <v>2</v>
      </c>
    </row>
    <row r="1443" spans="1:10">
      <c r="A1443" s="1">
        <f t="shared" si="192"/>
        <v>5001608</v>
      </c>
      <c r="B1443" s="1">
        <f t="shared" si="193"/>
        <v>5001608</v>
      </c>
      <c r="C1443" s="1">
        <f t="shared" si="194"/>
        <v>50016</v>
      </c>
      <c r="D1443" s="1">
        <f t="shared" si="195"/>
        <v>8</v>
      </c>
      <c r="E1443" s="1">
        <f>_xlfn.XLOOKUP(C1443,[1]配置!$B$5:$B$1000,[1]配置!$N$5:$N$1000)</f>
        <v>3</v>
      </c>
      <c r="F1443" s="1" t="str">
        <f>_xlfn.XLOOKUP(D1443,消耗中转!$D$8:$D$33,消耗中转!$T$8:$T$33)</f>
        <v>[{"ItemId":70002,"Num":15}]</v>
      </c>
      <c r="G1443" s="1" t="str" cm="1">
        <f t="array" ref="G1443">IF(D1443=0,"{}",_xlfn.XLOOKUP(D1443,属性中转!$D$20:$D$44,_xlfn.XLOOKUP($E1443,属性中转!$AG$18:$AX$18,属性中转!$AG$20:$AX$44)))</f>
        <v>{"HpRate":0.2015,"AtkRate":0.2022,"PhysDefRate":0.1007,"MagicDefRate":0.1472,"HealInc":0.2034}</v>
      </c>
      <c r="H1443" s="1" t="s">
        <v>28</v>
      </c>
      <c r="I1443" s="1">
        <f t="shared" si="197"/>
        <v>2</v>
      </c>
      <c r="J1443" s="1">
        <f t="shared" si="196"/>
        <v>2</v>
      </c>
    </row>
    <row r="1444" spans="1:10">
      <c r="A1444" s="1">
        <f t="shared" si="192"/>
        <v>5001609</v>
      </c>
      <c r="B1444" s="1">
        <f t="shared" si="193"/>
        <v>5001609</v>
      </c>
      <c r="C1444" s="1">
        <f t="shared" si="194"/>
        <v>50016</v>
      </c>
      <c r="D1444" s="1">
        <f t="shared" si="195"/>
        <v>9</v>
      </c>
      <c r="E1444" s="1">
        <f>_xlfn.XLOOKUP(C1444,[1]配置!$B$5:$B$1000,[1]配置!$N$5:$N$1000)</f>
        <v>3</v>
      </c>
      <c r="F1444" s="1" t="str">
        <f>_xlfn.XLOOKUP(D1444,消耗中转!$D$8:$D$33,消耗中转!$T$8:$T$33)</f>
        <v>[{"ItemId":70002,"Num":20}]</v>
      </c>
      <c r="G1444" s="1" t="str" cm="1">
        <f t="array" ref="G1444">IF(D1444=0,"{}",_xlfn.XLOOKUP(D1444,属性中转!$D$20:$D$44,_xlfn.XLOOKUP($E1444,属性中转!$AG$18:$AX$18,属性中转!$AG$20:$AX$44)))</f>
        <v>{"HpRate":0.221,"AtkRate":0.2218,"PhysDefRate":0.1105,"MagicDefRate":0.1615,"HealInc":0.2034}</v>
      </c>
      <c r="H1444" s="1" t="s">
        <v>28</v>
      </c>
      <c r="I1444" s="1">
        <f t="shared" si="197"/>
        <v>2</v>
      </c>
      <c r="J1444" s="1">
        <f t="shared" si="196"/>
        <v>2</v>
      </c>
    </row>
    <row r="1445" spans="1:10">
      <c r="A1445" s="1">
        <f t="shared" si="192"/>
        <v>5001610</v>
      </c>
      <c r="B1445" s="1">
        <f t="shared" si="193"/>
        <v>5001610</v>
      </c>
      <c r="C1445" s="1">
        <f t="shared" si="194"/>
        <v>50016</v>
      </c>
      <c r="D1445" s="1">
        <f t="shared" si="195"/>
        <v>10</v>
      </c>
      <c r="E1445" s="1">
        <f>_xlfn.XLOOKUP(C1445,[1]配置!$B$5:$B$1000,[1]配置!$N$5:$N$1000)</f>
        <v>3</v>
      </c>
      <c r="F1445" s="1" t="str">
        <f>_xlfn.XLOOKUP(D1445,消耗中转!$D$8:$D$33,消耗中转!$T$8:$T$33)</f>
        <v>[{"ItemId":70002,"Num":25}]</v>
      </c>
      <c r="G1445" s="1" t="str" cm="1">
        <f t="array" ref="G1445">IF(D1445=0,"{}",_xlfn.XLOOKUP(D1445,属性中转!$D$20:$D$44,_xlfn.XLOOKUP($E1445,属性中转!$AG$18:$AX$18,属性中转!$AG$20:$AX$44)))</f>
        <v>{"HpRate":0.2405,"AtkRate":0.2414,"PhysDefRate":0.1202,"MagicDefRate":0.1757,"HealInc":0.2034}</v>
      </c>
      <c r="H1445" s="1" t="s">
        <v>28</v>
      </c>
      <c r="I1445" s="1">
        <f t="shared" si="197"/>
        <v>3</v>
      </c>
      <c r="J1445" s="1">
        <f t="shared" si="196"/>
        <v>3</v>
      </c>
    </row>
    <row r="1446" spans="1:10">
      <c r="A1446" s="1">
        <f t="shared" si="192"/>
        <v>5001611</v>
      </c>
      <c r="B1446" s="1">
        <f t="shared" si="193"/>
        <v>5001611</v>
      </c>
      <c r="C1446" s="1">
        <f t="shared" si="194"/>
        <v>50016</v>
      </c>
      <c r="D1446" s="1">
        <f t="shared" si="195"/>
        <v>11</v>
      </c>
      <c r="E1446" s="1">
        <f>_xlfn.XLOOKUP(C1446,[1]配置!$B$5:$B$1000,[1]配置!$N$5:$N$1000)</f>
        <v>3</v>
      </c>
      <c r="F1446" s="1" t="str">
        <f>_xlfn.XLOOKUP(D1446,消耗中转!$D$8:$D$33,消耗中转!$T$8:$T$33)</f>
        <v>[{"ItemId":70002,"Num":30}]</v>
      </c>
      <c r="G1446" s="1" t="str" cm="1">
        <f t="array" ref="G1446">IF(D1446=0,"{}",_xlfn.XLOOKUP(D1446,属性中转!$D$20:$D$44,_xlfn.XLOOKUP($E1446,属性中转!$AG$18:$AX$18,属性中转!$AG$20:$AX$44)))</f>
        <v>{"HpRate":0.26,"AtkRate":0.261,"PhysDefRate":0.13,"MagicDefRate":0.19,"HealInc":0.2034}</v>
      </c>
      <c r="H1446" s="1" t="s">
        <v>28</v>
      </c>
      <c r="I1446" s="1">
        <f t="shared" si="197"/>
        <v>3</v>
      </c>
      <c r="J1446" s="1">
        <f t="shared" si="196"/>
        <v>3</v>
      </c>
    </row>
    <row r="1447" spans="1:10">
      <c r="A1447" s="1">
        <f t="shared" si="192"/>
        <v>5001612</v>
      </c>
      <c r="B1447" s="1">
        <f t="shared" si="193"/>
        <v>5001612</v>
      </c>
      <c r="C1447" s="1">
        <f t="shared" si="194"/>
        <v>50016</v>
      </c>
      <c r="D1447" s="1">
        <f t="shared" si="195"/>
        <v>12</v>
      </c>
      <c r="E1447" s="1">
        <f>_xlfn.XLOOKUP(C1447,[1]配置!$B$5:$B$1000,[1]配置!$N$5:$N$1000)</f>
        <v>3</v>
      </c>
      <c r="F1447" s="1" t="str">
        <f>_xlfn.XLOOKUP(D1447,消耗中转!$D$8:$D$33,消耗中转!$T$8:$T$33)</f>
        <v>[{"ItemId":70002,"Num":35}]</v>
      </c>
      <c r="G1447" s="1" t="str" cm="1">
        <f t="array" ref="G1447">IF(D1447=0,"{}",_xlfn.XLOOKUP(D1447,属性中转!$D$20:$D$44,_xlfn.XLOOKUP($E1447,属性中转!$AG$18:$AX$18,属性中转!$AG$20:$AX$44)))</f>
        <v>{"HpRate":0.2795,"AtkRate":0.2805,"PhysDefRate":0.1397,"MagicDefRate":0.2042,"HealInc":0.2034}</v>
      </c>
      <c r="H1447" s="1" t="s">
        <v>28</v>
      </c>
      <c r="I1447" s="1">
        <f t="shared" si="197"/>
        <v>3</v>
      </c>
      <c r="J1447" s="1">
        <f t="shared" si="196"/>
        <v>3</v>
      </c>
    </row>
    <row r="1448" spans="1:10">
      <c r="A1448" s="1">
        <f t="shared" si="192"/>
        <v>5001613</v>
      </c>
      <c r="B1448" s="1">
        <f t="shared" si="193"/>
        <v>5001613</v>
      </c>
      <c r="C1448" s="1">
        <f t="shared" si="194"/>
        <v>50016</v>
      </c>
      <c r="D1448" s="1">
        <f t="shared" si="195"/>
        <v>13</v>
      </c>
      <c r="E1448" s="1">
        <f>_xlfn.XLOOKUP(C1448,[1]配置!$B$5:$B$1000,[1]配置!$N$5:$N$1000)</f>
        <v>3</v>
      </c>
      <c r="F1448" s="1" t="str">
        <f>_xlfn.XLOOKUP(D1448,消耗中转!$D$8:$D$33,消耗中转!$T$8:$T$33)</f>
        <v>[{"ItemId":70002,"Num":40}]</v>
      </c>
      <c r="G1448" s="1" t="str" cm="1">
        <f t="array" ref="G1448">IF(D1448=0,"{}",_xlfn.XLOOKUP(D1448,属性中转!$D$20:$D$44,_xlfn.XLOOKUP($E1448,属性中转!$AG$18:$AX$18,属性中转!$AG$20:$AX$44)))</f>
        <v>{"HpRate":0.299,"AtkRate":0.3001,"PhysDefRate":0.1495,"MagicDefRate":0.2185,"HealInc":0.2034}</v>
      </c>
      <c r="H1448" s="1" t="s">
        <v>28</v>
      </c>
      <c r="I1448" s="1">
        <f t="shared" si="197"/>
        <v>3</v>
      </c>
      <c r="J1448" s="1">
        <f t="shared" si="196"/>
        <v>3</v>
      </c>
    </row>
    <row r="1449" spans="1:10">
      <c r="A1449" s="1">
        <f t="shared" si="192"/>
        <v>5001614</v>
      </c>
      <c r="B1449" s="1">
        <f t="shared" si="193"/>
        <v>5001614</v>
      </c>
      <c r="C1449" s="1">
        <f t="shared" si="194"/>
        <v>50016</v>
      </c>
      <c r="D1449" s="1">
        <f t="shared" si="195"/>
        <v>14</v>
      </c>
      <c r="E1449" s="1">
        <f>_xlfn.XLOOKUP(C1449,[1]配置!$B$5:$B$1000,[1]配置!$N$5:$N$1000)</f>
        <v>3</v>
      </c>
      <c r="F1449" s="1" t="str">
        <f>_xlfn.XLOOKUP(D1449,消耗中转!$D$8:$D$33,消耗中转!$T$8:$T$33)</f>
        <v>[{"ItemId":70002,"Num":45}]</v>
      </c>
      <c r="G1449" s="1" t="str" cm="1">
        <f t="array" ref="G1449">IF(D1449=0,"{}",_xlfn.XLOOKUP(D1449,属性中转!$D$20:$D$44,_xlfn.XLOOKUP($E1449,属性中转!$AG$18:$AX$18,属性中转!$AG$20:$AX$44)))</f>
        <v>{"HpRate":0.3185,"AtkRate":0.3197,"PhysDefRate":0.1592,"MagicDefRate":0.2327,"HealInc":0.2034}</v>
      </c>
      <c r="H1449" s="1" t="s">
        <v>28</v>
      </c>
      <c r="I1449" s="1">
        <f t="shared" si="197"/>
        <v>3</v>
      </c>
      <c r="J1449" s="1">
        <f t="shared" si="196"/>
        <v>3</v>
      </c>
    </row>
    <row r="1450" spans="1:10">
      <c r="A1450" s="1">
        <f t="shared" si="192"/>
        <v>5001615</v>
      </c>
      <c r="B1450" s="1">
        <f t="shared" si="193"/>
        <v>5001615</v>
      </c>
      <c r="C1450" s="1">
        <f t="shared" si="194"/>
        <v>50016</v>
      </c>
      <c r="D1450" s="1">
        <f t="shared" si="195"/>
        <v>15</v>
      </c>
      <c r="E1450" s="1">
        <f>_xlfn.XLOOKUP(C1450,[1]配置!$B$5:$B$1000,[1]配置!$N$5:$N$1000)</f>
        <v>3</v>
      </c>
      <c r="F1450" s="1" t="str">
        <f>_xlfn.XLOOKUP(D1450,消耗中转!$D$8:$D$33,消耗中转!$T$8:$T$33)</f>
        <v>[{"ItemId":70002,"Num":50}]</v>
      </c>
      <c r="G1450" s="1" t="str" cm="1">
        <f t="array" ref="G1450">IF(D1450=0,"{}",_xlfn.XLOOKUP(D1450,属性中转!$D$20:$D$44,_xlfn.XLOOKUP($E1450,属性中转!$AG$18:$AX$18,属性中转!$AG$20:$AX$44)))</f>
        <v>{"HpRate":0.338,"AtkRate":0.3393,"PhysDefRate":0.169,"MagicDefRate":0.247,"HealInc":0.2034}</v>
      </c>
      <c r="H1450" s="1" t="s">
        <v>28</v>
      </c>
      <c r="I1450" s="1">
        <f t="shared" si="197"/>
        <v>4</v>
      </c>
      <c r="J1450" s="1">
        <f t="shared" si="196"/>
        <v>4</v>
      </c>
    </row>
    <row r="1451" spans="1:10">
      <c r="A1451" s="1">
        <f t="shared" si="192"/>
        <v>5001616</v>
      </c>
      <c r="B1451" s="1">
        <f t="shared" si="193"/>
        <v>5001616</v>
      </c>
      <c r="C1451" s="1">
        <f t="shared" si="194"/>
        <v>50016</v>
      </c>
      <c r="D1451" s="1">
        <f t="shared" si="195"/>
        <v>16</v>
      </c>
      <c r="E1451" s="1">
        <f>_xlfn.XLOOKUP(C1451,[1]配置!$B$5:$B$1000,[1]配置!$N$5:$N$1000)</f>
        <v>3</v>
      </c>
      <c r="F1451" s="1" t="str">
        <f>_xlfn.XLOOKUP(D1451,消耗中转!$D$8:$D$33,消耗中转!$T$8:$T$33)</f>
        <v>[{"ItemId":70003,"Num":25}]</v>
      </c>
      <c r="G1451" s="1" t="str" cm="1">
        <f t="array" ref="G1451">IF(D1451=0,"{}",_xlfn.XLOOKUP(D1451,属性中转!$D$20:$D$44,_xlfn.XLOOKUP($E1451,属性中转!$AG$18:$AX$18,属性中转!$AG$20:$AX$44)))</f>
        <v>{"HpRate":0.3575,"AtkRate":0.3588,"PhysDefRate":0.1787,"MagicDefRate":0.2612,"HealInc":0.2249}</v>
      </c>
      <c r="H1451" s="1" t="s">
        <v>28</v>
      </c>
      <c r="I1451" s="1">
        <f t="shared" si="197"/>
        <v>4</v>
      </c>
      <c r="J1451" s="1">
        <f t="shared" si="196"/>
        <v>4</v>
      </c>
    </row>
    <row r="1452" spans="1:10">
      <c r="A1452" s="1">
        <f t="shared" si="192"/>
        <v>5001617</v>
      </c>
      <c r="B1452" s="1">
        <f t="shared" si="193"/>
        <v>5001617</v>
      </c>
      <c r="C1452" s="1">
        <f t="shared" si="194"/>
        <v>50016</v>
      </c>
      <c r="D1452" s="1">
        <f t="shared" si="195"/>
        <v>17</v>
      </c>
      <c r="E1452" s="1">
        <f>_xlfn.XLOOKUP(C1452,[1]配置!$B$5:$B$1000,[1]配置!$N$5:$N$1000)</f>
        <v>3</v>
      </c>
      <c r="F1452" s="1" t="str">
        <f>_xlfn.XLOOKUP(D1452,消耗中转!$D$8:$D$33,消耗中转!$T$8:$T$33)</f>
        <v>[{"ItemId":70003,"Num":25}]</v>
      </c>
      <c r="G1452" s="1" t="str" cm="1">
        <f t="array" ref="G1452">IF(D1452=0,"{}",_xlfn.XLOOKUP(D1452,属性中转!$D$20:$D$44,_xlfn.XLOOKUP($E1452,属性中转!$AG$18:$AX$18,属性中转!$AG$20:$AX$44)))</f>
        <v>{"HpRate":0.377,"AtkRate":0.3784,"PhysDefRate":0.1885,"MagicDefRate":0.2755,"HealInc":0.2463}</v>
      </c>
      <c r="H1452" s="1" t="s">
        <v>28</v>
      </c>
      <c r="I1452" s="1">
        <f t="shared" si="197"/>
        <v>4</v>
      </c>
      <c r="J1452" s="1">
        <f t="shared" si="196"/>
        <v>4</v>
      </c>
    </row>
    <row r="1453" spans="1:10">
      <c r="A1453" s="1">
        <f t="shared" si="192"/>
        <v>5001618</v>
      </c>
      <c r="B1453" s="1">
        <f t="shared" si="193"/>
        <v>5001618</v>
      </c>
      <c r="C1453" s="1">
        <f t="shared" si="194"/>
        <v>50016</v>
      </c>
      <c r="D1453" s="1">
        <f t="shared" si="195"/>
        <v>18</v>
      </c>
      <c r="E1453" s="1">
        <f>_xlfn.XLOOKUP(C1453,[1]配置!$B$5:$B$1000,[1]配置!$N$5:$N$1000)</f>
        <v>3</v>
      </c>
      <c r="F1453" s="1" t="str">
        <f>_xlfn.XLOOKUP(D1453,消耗中转!$D$8:$D$33,消耗中转!$T$8:$T$33)</f>
        <v>[{"ItemId":70003,"Num":25}]</v>
      </c>
      <c r="G1453" s="1" t="str" cm="1">
        <f t="array" ref="G1453">IF(D1453=0,"{}",_xlfn.XLOOKUP(D1453,属性中转!$D$20:$D$44,_xlfn.XLOOKUP($E1453,属性中转!$AG$18:$AX$18,属性中转!$AG$20:$AX$44)))</f>
        <v>{"HpRate":0.3965,"AtkRate":0.398,"PhysDefRate":0.1982,"MagicDefRate":0.2897,"HealInc":0.2677}</v>
      </c>
      <c r="H1453" s="1" t="s">
        <v>28</v>
      </c>
      <c r="I1453" s="1">
        <f t="shared" si="197"/>
        <v>4</v>
      </c>
      <c r="J1453" s="1">
        <f t="shared" si="196"/>
        <v>4</v>
      </c>
    </row>
    <row r="1454" spans="1:10">
      <c r="A1454" s="1">
        <f t="shared" si="192"/>
        <v>5001619</v>
      </c>
      <c r="B1454" s="1">
        <f t="shared" si="193"/>
        <v>5001619</v>
      </c>
      <c r="C1454" s="1">
        <f t="shared" si="194"/>
        <v>50016</v>
      </c>
      <c r="D1454" s="1">
        <f t="shared" si="195"/>
        <v>19</v>
      </c>
      <c r="E1454" s="1">
        <f>_xlfn.XLOOKUP(C1454,[1]配置!$B$5:$B$1000,[1]配置!$N$5:$N$1000)</f>
        <v>3</v>
      </c>
      <c r="F1454" s="1" t="str">
        <f>_xlfn.XLOOKUP(D1454,消耗中转!$D$8:$D$33,消耗中转!$T$8:$T$33)</f>
        <v>[{"ItemId":70003,"Num":25}]</v>
      </c>
      <c r="G1454" s="1" t="str" cm="1">
        <f t="array" ref="G1454">IF(D1454=0,"{}",_xlfn.XLOOKUP(D1454,属性中转!$D$20:$D$44,_xlfn.XLOOKUP($E1454,属性中转!$AG$18:$AX$18,属性中转!$AG$20:$AX$44)))</f>
        <v>{"HpRate":0.416,"AtkRate":0.4176,"PhysDefRate":0.208,"MagicDefRate":0.304,"HealInc":0.2891}</v>
      </c>
      <c r="H1454" s="1" t="s">
        <v>28</v>
      </c>
      <c r="I1454" s="1">
        <f t="shared" si="197"/>
        <v>4</v>
      </c>
      <c r="J1454" s="1">
        <f t="shared" si="196"/>
        <v>4</v>
      </c>
    </row>
    <row r="1455" spans="1:10">
      <c r="A1455" s="1">
        <f t="shared" si="192"/>
        <v>5001620</v>
      </c>
      <c r="B1455" s="1">
        <f t="shared" si="193"/>
        <v>5001620</v>
      </c>
      <c r="C1455" s="1">
        <f t="shared" si="194"/>
        <v>50016</v>
      </c>
      <c r="D1455" s="1">
        <f t="shared" si="195"/>
        <v>20</v>
      </c>
      <c r="E1455" s="1">
        <f>_xlfn.XLOOKUP(C1455,[1]配置!$B$5:$B$1000,[1]配置!$N$5:$N$1000)</f>
        <v>3</v>
      </c>
      <c r="F1455" s="1" t="str">
        <f>_xlfn.XLOOKUP(D1455,消耗中转!$D$8:$D$33,消耗中转!$T$8:$T$33)</f>
        <v>[{"ItemId":70003,"Num":25}]</v>
      </c>
      <c r="G1455" s="1" t="str" cm="1">
        <f t="array" ref="G1455">IF(D1455=0,"{}",_xlfn.XLOOKUP(D1455,属性中转!$D$20:$D$44,_xlfn.XLOOKUP($E1455,属性中转!$AG$18:$AX$18,属性中转!$AG$20:$AX$44)))</f>
        <v>{"HpRate":0.4355,"AtkRate":0.4371,"PhysDefRate":0.2177,"MagicDefRate":0.3182,"HealInc":0.3105}</v>
      </c>
      <c r="H1455" s="1" t="s">
        <v>28</v>
      </c>
      <c r="I1455" s="1">
        <f t="shared" si="197"/>
        <v>4</v>
      </c>
      <c r="J1455" s="1">
        <f t="shared" si="196"/>
        <v>4</v>
      </c>
    </row>
    <row r="1456" spans="1:10">
      <c r="A1456" s="1">
        <f t="shared" si="192"/>
        <v>5001621</v>
      </c>
      <c r="B1456" s="1">
        <f t="shared" si="193"/>
        <v>5001621</v>
      </c>
      <c r="C1456" s="1">
        <f t="shared" si="194"/>
        <v>50016</v>
      </c>
      <c r="D1456" s="1">
        <f t="shared" si="195"/>
        <v>21</v>
      </c>
      <c r="E1456" s="1">
        <f>_xlfn.XLOOKUP(C1456,[1]配置!$B$5:$B$1000,[1]配置!$N$5:$N$1000)</f>
        <v>3</v>
      </c>
      <c r="F1456" s="1" t="str">
        <f>_xlfn.XLOOKUP(D1456,消耗中转!$D$8:$D$33,消耗中转!$T$8:$T$33)</f>
        <v>[{"ItemId":70003,"Num":50}]</v>
      </c>
      <c r="G1456" s="1" t="str" cm="1">
        <f t="array" ref="G1456">IF(D1456=0,"{}",_xlfn.XLOOKUP(D1456,属性中转!$D$20:$D$44,_xlfn.XLOOKUP($E1456,属性中转!$AG$18:$AX$18,属性中转!$AG$20:$AX$44)))</f>
        <v>{"HpRate":0.455,"AtkRate":0.4567,"PhysDefRate":0.2275,"MagicDefRate":0.3325,"HealInc":0.332}</v>
      </c>
      <c r="H1456" s="1" t="s">
        <v>28</v>
      </c>
      <c r="I1456" s="1">
        <f t="shared" si="197"/>
        <v>4</v>
      </c>
      <c r="J1456" s="1">
        <f t="shared" si="196"/>
        <v>4</v>
      </c>
    </row>
    <row r="1457" spans="1:10">
      <c r="A1457" s="1">
        <f t="shared" si="192"/>
        <v>5001622</v>
      </c>
      <c r="B1457" s="1">
        <f t="shared" si="193"/>
        <v>5001622</v>
      </c>
      <c r="C1457" s="1">
        <f t="shared" si="194"/>
        <v>50016</v>
      </c>
      <c r="D1457" s="1">
        <f t="shared" si="195"/>
        <v>22</v>
      </c>
      <c r="E1457" s="1">
        <f>_xlfn.XLOOKUP(C1457,[1]配置!$B$5:$B$1000,[1]配置!$N$5:$N$1000)</f>
        <v>3</v>
      </c>
      <c r="F1457" s="1" t="str">
        <f>_xlfn.XLOOKUP(D1457,消耗中转!$D$8:$D$33,消耗中转!$T$8:$T$33)</f>
        <v>[{"ItemId":70003,"Num":75}]</v>
      </c>
      <c r="G1457" s="1" t="str" cm="1">
        <f t="array" ref="G1457">IF(D1457=0,"{}",_xlfn.XLOOKUP(D1457,属性中转!$D$20:$D$44,_xlfn.XLOOKUP($E1457,属性中转!$AG$18:$AX$18,属性中转!$AG$20:$AX$44)))</f>
        <v>{"HpRate":0.4745,"AtkRate":0.4763,"PhysDefRate":0.2372,"MagicDefRate":0.3467,"HealInc":0.3534}</v>
      </c>
      <c r="H1457" s="1" t="s">
        <v>28</v>
      </c>
      <c r="I1457" s="1">
        <f t="shared" si="197"/>
        <v>4</v>
      </c>
      <c r="J1457" s="1">
        <f t="shared" si="196"/>
        <v>4</v>
      </c>
    </row>
    <row r="1458" spans="1:10">
      <c r="A1458" s="1">
        <f t="shared" si="192"/>
        <v>5001623</v>
      </c>
      <c r="B1458" s="1">
        <f t="shared" si="193"/>
        <v>5001623</v>
      </c>
      <c r="C1458" s="1">
        <f t="shared" si="194"/>
        <v>50016</v>
      </c>
      <c r="D1458" s="1">
        <f t="shared" si="195"/>
        <v>23</v>
      </c>
      <c r="E1458" s="1">
        <f>_xlfn.XLOOKUP(C1458,[1]配置!$B$5:$B$1000,[1]配置!$N$5:$N$1000)</f>
        <v>3</v>
      </c>
      <c r="F1458" s="1" t="str">
        <f>_xlfn.XLOOKUP(D1458,消耗中转!$D$8:$D$33,消耗中转!$T$8:$T$33)</f>
        <v>[{"ItemId":70003,"Num":100}]</v>
      </c>
      <c r="G1458" s="1" t="str" cm="1">
        <f t="array" ref="G1458">IF(D1458=0,"{}",_xlfn.XLOOKUP(D1458,属性中转!$D$20:$D$44,_xlfn.XLOOKUP($E1458,属性中转!$AG$18:$AX$18,属性中转!$AG$20:$AX$44)))</f>
        <v>{"HpRate":0.494,"AtkRate":0.4959,"PhysDefRate":0.247,"MagicDefRate":0.361,"HealInc":0.3748}</v>
      </c>
      <c r="H1458" s="1" t="s">
        <v>28</v>
      </c>
      <c r="I1458" s="1">
        <f t="shared" si="197"/>
        <v>4</v>
      </c>
      <c r="J1458" s="1">
        <f t="shared" si="196"/>
        <v>4</v>
      </c>
    </row>
    <row r="1459" spans="1:10">
      <c r="A1459" s="1">
        <f t="shared" si="192"/>
        <v>5001624</v>
      </c>
      <c r="B1459" s="1">
        <f t="shared" si="193"/>
        <v>5001624</v>
      </c>
      <c r="C1459" s="1">
        <f t="shared" si="194"/>
        <v>50016</v>
      </c>
      <c r="D1459" s="1">
        <f t="shared" si="195"/>
        <v>24</v>
      </c>
      <c r="E1459" s="1">
        <f>_xlfn.XLOOKUP(C1459,[1]配置!$B$5:$B$1000,[1]配置!$N$5:$N$1000)</f>
        <v>3</v>
      </c>
      <c r="F1459" s="1" t="str">
        <f>_xlfn.XLOOKUP(D1459,消耗中转!$D$8:$D$33,消耗中转!$T$8:$T$33)</f>
        <v>[{"ItemId":70003,"Num":125}]</v>
      </c>
      <c r="G1459" s="1" t="str" cm="1">
        <f t="array" ref="G1459">IF(D1459=0,"{}",_xlfn.XLOOKUP(D1459,属性中转!$D$20:$D$44,_xlfn.XLOOKUP($E1459,属性中转!$AG$18:$AX$18,属性中转!$AG$20:$AX$44)))</f>
        <v>{"HpRate":0.5135,"AtkRate":0.5154,"PhysDefRate":0.2567,"MagicDefRate":0.3752,"HealInc":0.3962}</v>
      </c>
      <c r="H1459" s="1" t="s">
        <v>28</v>
      </c>
      <c r="I1459" s="1">
        <f t="shared" si="197"/>
        <v>4</v>
      </c>
      <c r="J1459" s="1">
        <f t="shared" si="196"/>
        <v>4</v>
      </c>
    </row>
    <row r="1460" spans="1:10">
      <c r="A1460" s="1">
        <f t="shared" si="192"/>
        <v>5001625</v>
      </c>
      <c r="B1460" s="1">
        <f t="shared" si="193"/>
        <v>5001625</v>
      </c>
      <c r="C1460" s="1">
        <f t="shared" si="194"/>
        <v>50016</v>
      </c>
      <c r="D1460" s="1">
        <f t="shared" si="195"/>
        <v>25</v>
      </c>
      <c r="E1460" s="1">
        <f>_xlfn.XLOOKUP(C1460,[1]配置!$B$5:$B$1000,[1]配置!$N$5:$N$1000)</f>
        <v>3</v>
      </c>
      <c r="F1460" s="1" t="str">
        <f>_xlfn.XLOOKUP(D1460,消耗中转!$D$8:$D$33,消耗中转!$T$8:$T$33)</f>
        <v>[{"ItemId":70003,"Num":150}]</v>
      </c>
      <c r="G1460" s="1" t="str" cm="1">
        <f t="array" ref="G1460">IF(D1460=0,"{}",_xlfn.XLOOKUP(D1460,属性中转!$D$20:$D$44,_xlfn.XLOOKUP($E1460,属性中转!$AG$18:$AX$18,属性中转!$AG$20:$AX$44)))</f>
        <v>{"HpRate":0.533,"AtkRate":0.535,"PhysDefRate":0.2665,"MagicDefRate":0.3895,"HealInc":0.4176}</v>
      </c>
      <c r="H1460" s="1" t="s">
        <v>28</v>
      </c>
      <c r="I1460" s="1">
        <f t="shared" si="197"/>
        <v>4</v>
      </c>
      <c r="J1460" s="1">
        <f t="shared" si="196"/>
        <v>4</v>
      </c>
    </row>
    <row r="1461" spans="1:10">
      <c r="A1461" s="1">
        <f t="shared" si="192"/>
        <v>5001700</v>
      </c>
      <c r="B1461" s="1">
        <f t="shared" si="193"/>
        <v>5001700</v>
      </c>
      <c r="C1461" s="1">
        <f>C1435+1</f>
        <v>50017</v>
      </c>
      <c r="D1461" s="1">
        <f t="shared" si="195"/>
        <v>0</v>
      </c>
      <c r="E1461" s="1">
        <f>_xlfn.XLOOKUP(C1461,[1]配置!$B$5:$B$1000,[1]配置!$N$5:$N$1000)</f>
        <v>1</v>
      </c>
      <c r="F1461" s="1" t="str">
        <f>_xlfn.XLOOKUP(D1461,消耗中转!$D$8:$D$33,消耗中转!$T$8:$T$33)</f>
        <v>[]</v>
      </c>
      <c r="G1461" s="1" t="str" cm="1">
        <f t="array" ref="G1461">IF(D1461=0,"{}",_xlfn.XLOOKUP(D1461,属性中转!$D$20:$D$44,_xlfn.XLOOKUP($E1461,属性中转!$AG$18:$AX$18,属性中转!$AG$20:$AX$44)))</f>
        <v>{}</v>
      </c>
      <c r="H1461" s="1" t="s">
        <v>28</v>
      </c>
      <c r="I1461" s="1">
        <f t="shared" si="197"/>
        <v>0</v>
      </c>
      <c r="J1461" s="1">
        <f t="shared" si="196"/>
        <v>0</v>
      </c>
    </row>
    <row r="1462" spans="1:10">
      <c r="A1462" s="1">
        <f t="shared" si="192"/>
        <v>5001701</v>
      </c>
      <c r="B1462" s="1">
        <f t="shared" si="193"/>
        <v>5001701</v>
      </c>
      <c r="C1462" s="1">
        <f t="shared" ref="C1462:C1486" si="198">C1461</f>
        <v>50017</v>
      </c>
      <c r="D1462" s="1">
        <f t="shared" ref="D1462:D1487" si="199">D1436</f>
        <v>1</v>
      </c>
      <c r="E1462" s="1">
        <f>_xlfn.XLOOKUP(C1462,[1]配置!$B$5:$B$1000,[1]配置!$N$5:$N$1000)</f>
        <v>1</v>
      </c>
      <c r="F1462" s="1" t="str">
        <f>_xlfn.XLOOKUP(D1462,消耗中转!$D$8:$D$33,消耗中转!$T$8:$T$33)</f>
        <v>[{"ItemId":70001,"Num":10}]</v>
      </c>
      <c r="G1462" s="1" t="str" cm="1">
        <f t="array" ref="G1462">IF(D1462=0,"{}",_xlfn.XLOOKUP(D1462,属性中转!$D$20:$D$44,_xlfn.XLOOKUP($E1462,属性中转!$AG$18:$AX$18,属性中转!$AG$20:$AX$44)))</f>
        <v>{"HpRate":0.0625,"AtkRate":0.072,"AtkSpeed":0.03,"Cri":0.0256,"DefBreak":0.0352}</v>
      </c>
      <c r="H1462" s="1" t="s">
        <v>28</v>
      </c>
      <c r="I1462" s="1">
        <f t="shared" si="197"/>
        <v>1</v>
      </c>
      <c r="J1462" s="1">
        <f t="shared" si="196"/>
        <v>1</v>
      </c>
    </row>
    <row r="1463" spans="1:10">
      <c r="A1463" s="1">
        <f t="shared" si="192"/>
        <v>5001702</v>
      </c>
      <c r="B1463" s="1">
        <f t="shared" si="193"/>
        <v>5001702</v>
      </c>
      <c r="C1463" s="1">
        <f t="shared" si="198"/>
        <v>50017</v>
      </c>
      <c r="D1463" s="1">
        <f t="shared" si="199"/>
        <v>2</v>
      </c>
      <c r="E1463" s="1">
        <f>_xlfn.XLOOKUP(C1463,[1]配置!$B$5:$B$1000,[1]配置!$N$5:$N$1000)</f>
        <v>1</v>
      </c>
      <c r="F1463" s="1" t="str">
        <f>_xlfn.XLOOKUP(D1463,消耗中转!$D$8:$D$33,消耗中转!$T$8:$T$33)</f>
        <v>[{"ItemId":70001,"Num":20}]</v>
      </c>
      <c r="G1463" s="1" t="str" cm="1">
        <f t="array" ref="G1463">IF(D1463=0,"{}",_xlfn.XLOOKUP(D1463,属性中转!$D$20:$D$44,_xlfn.XLOOKUP($E1463,属性中转!$AG$18:$AX$18,属性中转!$AG$20:$AX$44)))</f>
        <v>{"HpRate":0.0812,"AtkRate":0.0936,"AtkSpeed":0.042,"Cri":0.0359,"DefBreak":0.0493}</v>
      </c>
      <c r="H1463" s="1" t="s">
        <v>28</v>
      </c>
      <c r="I1463" s="1">
        <f t="shared" si="197"/>
        <v>1</v>
      </c>
      <c r="J1463" s="1">
        <f t="shared" si="196"/>
        <v>1</v>
      </c>
    </row>
    <row r="1464" spans="1:10">
      <c r="A1464" s="1">
        <f t="shared" si="192"/>
        <v>5001703</v>
      </c>
      <c r="B1464" s="1">
        <f t="shared" si="193"/>
        <v>5001703</v>
      </c>
      <c r="C1464" s="1">
        <f t="shared" si="198"/>
        <v>50017</v>
      </c>
      <c r="D1464" s="1">
        <f t="shared" si="199"/>
        <v>3</v>
      </c>
      <c r="E1464" s="1">
        <f>_xlfn.XLOOKUP(C1464,[1]配置!$B$5:$B$1000,[1]配置!$N$5:$N$1000)</f>
        <v>1</v>
      </c>
      <c r="F1464" s="1" t="str">
        <f>_xlfn.XLOOKUP(D1464,消耗中转!$D$8:$D$33,消耗中转!$T$8:$T$33)</f>
        <v>[{"ItemId":70001,"Num":30}]</v>
      </c>
      <c r="G1464" s="1" t="str" cm="1">
        <f t="array" ref="G1464">IF(D1464=0,"{}",_xlfn.XLOOKUP(D1464,属性中转!$D$20:$D$44,_xlfn.XLOOKUP($E1464,属性中转!$AG$18:$AX$18,属性中转!$AG$20:$AX$44)))</f>
        <v>{"HpRate":0.1,"AtkRate":0.1152,"AtkSpeed":0.054,"Cri":0.0462,"DefBreak":0.0635}</v>
      </c>
      <c r="H1464" s="1" t="s">
        <v>28</v>
      </c>
      <c r="I1464" s="1">
        <f t="shared" si="197"/>
        <v>1</v>
      </c>
      <c r="J1464" s="1">
        <f t="shared" si="196"/>
        <v>1</v>
      </c>
    </row>
    <row r="1465" spans="1:10">
      <c r="A1465" s="1">
        <f t="shared" si="192"/>
        <v>5001704</v>
      </c>
      <c r="B1465" s="1">
        <f t="shared" si="193"/>
        <v>5001704</v>
      </c>
      <c r="C1465" s="1">
        <f t="shared" si="198"/>
        <v>50017</v>
      </c>
      <c r="D1465" s="1">
        <f t="shared" si="199"/>
        <v>4</v>
      </c>
      <c r="E1465" s="1">
        <f>_xlfn.XLOOKUP(C1465,[1]配置!$B$5:$B$1000,[1]配置!$N$5:$N$1000)</f>
        <v>1</v>
      </c>
      <c r="F1465" s="1" t="str">
        <f>_xlfn.XLOOKUP(D1465,消耗中转!$D$8:$D$33,消耗中转!$T$8:$T$33)</f>
        <v>[{"ItemId":70001,"Num":40}]</v>
      </c>
      <c r="G1465" s="1" t="str" cm="1">
        <f t="array" ref="G1465">IF(D1465=0,"{}",_xlfn.XLOOKUP(D1465,属性中转!$D$20:$D$44,_xlfn.XLOOKUP($E1465,属性中转!$AG$18:$AX$18,属性中转!$AG$20:$AX$44)))</f>
        <v>{"HpRate":0.1187,"AtkRate":0.1368,"AtkSpeed":0.066,"Cri":0.0564,"DefBreak":0.0776}</v>
      </c>
      <c r="H1465" s="1" t="s">
        <v>28</v>
      </c>
      <c r="I1465" s="1">
        <f t="shared" si="197"/>
        <v>1</v>
      </c>
      <c r="J1465" s="1">
        <f t="shared" si="196"/>
        <v>1</v>
      </c>
    </row>
    <row r="1466" spans="1:10">
      <c r="A1466" s="1">
        <f t="shared" si="192"/>
        <v>5001705</v>
      </c>
      <c r="B1466" s="1">
        <f t="shared" si="193"/>
        <v>5001705</v>
      </c>
      <c r="C1466" s="1">
        <f t="shared" si="198"/>
        <v>50017</v>
      </c>
      <c r="D1466" s="1">
        <f t="shared" si="199"/>
        <v>5</v>
      </c>
      <c r="E1466" s="1">
        <f>_xlfn.XLOOKUP(C1466,[1]配置!$B$5:$B$1000,[1]配置!$N$5:$N$1000)</f>
        <v>1</v>
      </c>
      <c r="F1466" s="1" t="str">
        <f>_xlfn.XLOOKUP(D1466,消耗中转!$D$8:$D$33,消耗中转!$T$8:$T$33)</f>
        <v>[{"ItemId":70001,"Num":50}]</v>
      </c>
      <c r="G1466" s="1" t="str" cm="1">
        <f t="array" ref="G1466">IF(D1466=0,"{}",_xlfn.XLOOKUP(D1466,属性中转!$D$20:$D$44,_xlfn.XLOOKUP($E1466,属性中转!$AG$18:$AX$18,属性中转!$AG$20:$AX$44)))</f>
        <v>{"HpRate":0.1375,"AtkRate":0.1584,"AtkSpeed":0.078,"Cri":0.0667,"DefBreak":0.0917}</v>
      </c>
      <c r="H1466" s="1" t="s">
        <v>28</v>
      </c>
      <c r="I1466" s="1">
        <f t="shared" si="197"/>
        <v>2</v>
      </c>
      <c r="J1466" s="1">
        <f t="shared" si="196"/>
        <v>2</v>
      </c>
    </row>
    <row r="1467" spans="1:10">
      <c r="A1467" s="1">
        <f t="shared" si="192"/>
        <v>5001706</v>
      </c>
      <c r="B1467" s="1">
        <f t="shared" si="193"/>
        <v>5001706</v>
      </c>
      <c r="C1467" s="1">
        <f t="shared" si="198"/>
        <v>50017</v>
      </c>
      <c r="D1467" s="1">
        <f t="shared" si="199"/>
        <v>6</v>
      </c>
      <c r="E1467" s="1">
        <f>_xlfn.XLOOKUP(C1467,[1]配置!$B$5:$B$1000,[1]配置!$N$5:$N$1000)</f>
        <v>1</v>
      </c>
      <c r="F1467" s="1" t="str">
        <f>_xlfn.XLOOKUP(D1467,消耗中转!$D$8:$D$33,消耗中转!$T$8:$T$33)</f>
        <v>[{"ItemId":70002,"Num":5}]</v>
      </c>
      <c r="G1467" s="1" t="str" cm="1">
        <f t="array" ref="G1467">IF(D1467=0,"{}",_xlfn.XLOOKUP(D1467,属性中转!$D$20:$D$44,_xlfn.XLOOKUP($E1467,属性中转!$AG$18:$AX$18,属性中转!$AG$20:$AX$44)))</f>
        <v>{"HpRate":0.1562,"AtkRate":0.18,"AtkSpeed":0.09,"Cri":0.077,"DefBreak":0.1058}</v>
      </c>
      <c r="H1467" s="1" t="s">
        <v>28</v>
      </c>
      <c r="I1467" s="1">
        <f t="shared" si="197"/>
        <v>2</v>
      </c>
      <c r="J1467" s="1">
        <f t="shared" si="196"/>
        <v>2</v>
      </c>
    </row>
    <row r="1468" spans="1:10">
      <c r="A1468" s="1">
        <f t="shared" si="192"/>
        <v>5001707</v>
      </c>
      <c r="B1468" s="1">
        <f t="shared" si="193"/>
        <v>5001707</v>
      </c>
      <c r="C1468" s="1">
        <f t="shared" si="198"/>
        <v>50017</v>
      </c>
      <c r="D1468" s="1">
        <f t="shared" si="199"/>
        <v>7</v>
      </c>
      <c r="E1468" s="1">
        <f>_xlfn.XLOOKUP(C1468,[1]配置!$B$5:$B$1000,[1]配置!$N$5:$N$1000)</f>
        <v>1</v>
      </c>
      <c r="F1468" s="1" t="str">
        <f>_xlfn.XLOOKUP(D1468,消耗中转!$D$8:$D$33,消耗中转!$T$8:$T$33)</f>
        <v>[{"ItemId":70002,"Num":10}]</v>
      </c>
      <c r="G1468" s="1" t="str" cm="1">
        <f t="array" ref="G1468">IF(D1468=0,"{}",_xlfn.XLOOKUP(D1468,属性中转!$D$20:$D$44,_xlfn.XLOOKUP($E1468,属性中转!$AG$18:$AX$18,属性中转!$AG$20:$AX$44)))</f>
        <v>{"HpRate":0.175,"AtkRate":0.2016,"AtkSpeed":0.102,"Cri":0.0873,"DefBreak":0.1199}</v>
      </c>
      <c r="H1468" s="1" t="s">
        <v>28</v>
      </c>
      <c r="I1468" s="1">
        <f t="shared" si="197"/>
        <v>2</v>
      </c>
      <c r="J1468" s="1">
        <f t="shared" si="196"/>
        <v>2</v>
      </c>
    </row>
    <row r="1469" spans="1:10">
      <c r="A1469" s="1">
        <f t="shared" si="192"/>
        <v>5001708</v>
      </c>
      <c r="B1469" s="1">
        <f t="shared" si="193"/>
        <v>5001708</v>
      </c>
      <c r="C1469" s="1">
        <f t="shared" si="198"/>
        <v>50017</v>
      </c>
      <c r="D1469" s="1">
        <f t="shared" si="199"/>
        <v>8</v>
      </c>
      <c r="E1469" s="1">
        <f>_xlfn.XLOOKUP(C1469,[1]配置!$B$5:$B$1000,[1]配置!$N$5:$N$1000)</f>
        <v>1</v>
      </c>
      <c r="F1469" s="1" t="str">
        <f>_xlfn.XLOOKUP(D1469,消耗中转!$D$8:$D$33,消耗中转!$T$8:$T$33)</f>
        <v>[{"ItemId":70002,"Num":15}]</v>
      </c>
      <c r="G1469" s="1" t="str" cm="1">
        <f t="array" ref="G1469">IF(D1469=0,"{}",_xlfn.XLOOKUP(D1469,属性中转!$D$20:$D$44,_xlfn.XLOOKUP($E1469,属性中转!$AG$18:$AX$18,属性中转!$AG$20:$AX$44)))</f>
        <v>{"HpRate":0.1937,"AtkRate":0.2232,"AtkSpeed":0.114,"Cri":0.0975,"DefBreak":0.134}</v>
      </c>
      <c r="H1469" s="1" t="s">
        <v>28</v>
      </c>
      <c r="I1469" s="1">
        <f t="shared" si="197"/>
        <v>2</v>
      </c>
      <c r="J1469" s="1">
        <f t="shared" si="196"/>
        <v>2</v>
      </c>
    </row>
    <row r="1470" spans="1:10">
      <c r="A1470" s="1">
        <f t="shared" si="192"/>
        <v>5001709</v>
      </c>
      <c r="B1470" s="1">
        <f t="shared" si="193"/>
        <v>5001709</v>
      </c>
      <c r="C1470" s="1">
        <f t="shared" si="198"/>
        <v>50017</v>
      </c>
      <c r="D1470" s="1">
        <f t="shared" si="199"/>
        <v>9</v>
      </c>
      <c r="E1470" s="1">
        <f>_xlfn.XLOOKUP(C1470,[1]配置!$B$5:$B$1000,[1]配置!$N$5:$N$1000)</f>
        <v>1</v>
      </c>
      <c r="F1470" s="1" t="str">
        <f>_xlfn.XLOOKUP(D1470,消耗中转!$D$8:$D$33,消耗中转!$T$8:$T$33)</f>
        <v>[{"ItemId":70002,"Num":20}]</v>
      </c>
      <c r="G1470" s="1" t="str" cm="1">
        <f t="array" ref="G1470">IF(D1470=0,"{}",_xlfn.XLOOKUP(D1470,属性中转!$D$20:$D$44,_xlfn.XLOOKUP($E1470,属性中转!$AG$18:$AX$18,属性中转!$AG$20:$AX$44)))</f>
        <v>{"HpRate":0.2125,"AtkRate":0.2448,"AtkSpeed":0.114,"Cri":0.0975,"DefBreak":0.134}</v>
      </c>
      <c r="H1470" s="1" t="s">
        <v>28</v>
      </c>
      <c r="I1470" s="1">
        <f t="shared" si="197"/>
        <v>2</v>
      </c>
      <c r="J1470" s="1">
        <f t="shared" si="196"/>
        <v>2</v>
      </c>
    </row>
    <row r="1471" spans="1:10">
      <c r="A1471" s="1">
        <f t="shared" si="192"/>
        <v>5001710</v>
      </c>
      <c r="B1471" s="1">
        <f t="shared" si="193"/>
        <v>5001710</v>
      </c>
      <c r="C1471" s="1">
        <f t="shared" si="198"/>
        <v>50017</v>
      </c>
      <c r="D1471" s="1">
        <f t="shared" si="199"/>
        <v>10</v>
      </c>
      <c r="E1471" s="1">
        <f>_xlfn.XLOOKUP(C1471,[1]配置!$B$5:$B$1000,[1]配置!$N$5:$N$1000)</f>
        <v>1</v>
      </c>
      <c r="F1471" s="1" t="str">
        <f>_xlfn.XLOOKUP(D1471,消耗中转!$D$8:$D$33,消耗中转!$T$8:$T$33)</f>
        <v>[{"ItemId":70002,"Num":25}]</v>
      </c>
      <c r="G1471" s="1" t="str" cm="1">
        <f t="array" ref="G1471">IF(D1471=0,"{}",_xlfn.XLOOKUP(D1471,属性中转!$D$20:$D$44,_xlfn.XLOOKUP($E1471,属性中转!$AG$18:$AX$18,属性中转!$AG$20:$AX$44)))</f>
        <v>{"HpRate":0.2312,"AtkRate":0.2664,"AtkSpeed":0.114,"Cri":0.0975,"DefBreak":0.134}</v>
      </c>
      <c r="H1471" s="1" t="s">
        <v>28</v>
      </c>
      <c r="I1471" s="1">
        <f t="shared" si="197"/>
        <v>3</v>
      </c>
      <c r="J1471" s="1">
        <f t="shared" si="196"/>
        <v>3</v>
      </c>
    </row>
    <row r="1472" spans="1:10">
      <c r="A1472" s="1">
        <f t="shared" si="192"/>
        <v>5001711</v>
      </c>
      <c r="B1472" s="1">
        <f t="shared" si="193"/>
        <v>5001711</v>
      </c>
      <c r="C1472" s="1">
        <f t="shared" si="198"/>
        <v>50017</v>
      </c>
      <c r="D1472" s="1">
        <f t="shared" si="199"/>
        <v>11</v>
      </c>
      <c r="E1472" s="1">
        <f>_xlfn.XLOOKUP(C1472,[1]配置!$B$5:$B$1000,[1]配置!$N$5:$N$1000)</f>
        <v>1</v>
      </c>
      <c r="F1472" s="1" t="str">
        <f>_xlfn.XLOOKUP(D1472,消耗中转!$D$8:$D$33,消耗中转!$T$8:$T$33)</f>
        <v>[{"ItemId":70002,"Num":30}]</v>
      </c>
      <c r="G1472" s="1" t="str" cm="1">
        <f t="array" ref="G1472">IF(D1472=0,"{}",_xlfn.XLOOKUP(D1472,属性中转!$D$20:$D$44,_xlfn.XLOOKUP($E1472,属性中转!$AG$18:$AX$18,属性中转!$AG$20:$AX$44)))</f>
        <v>{"HpRate":0.25,"AtkRate":0.288,"AtkSpeed":0.114,"Cri":0.0975,"DefBreak":0.134}</v>
      </c>
      <c r="H1472" s="1" t="s">
        <v>28</v>
      </c>
      <c r="I1472" s="1">
        <f t="shared" si="197"/>
        <v>3</v>
      </c>
      <c r="J1472" s="1">
        <f t="shared" si="196"/>
        <v>3</v>
      </c>
    </row>
    <row r="1473" spans="1:10">
      <c r="A1473" s="1">
        <f t="shared" si="192"/>
        <v>5001712</v>
      </c>
      <c r="B1473" s="1">
        <f t="shared" si="193"/>
        <v>5001712</v>
      </c>
      <c r="C1473" s="1">
        <f t="shared" si="198"/>
        <v>50017</v>
      </c>
      <c r="D1473" s="1">
        <f t="shared" si="199"/>
        <v>12</v>
      </c>
      <c r="E1473" s="1">
        <f>_xlfn.XLOOKUP(C1473,[1]配置!$B$5:$B$1000,[1]配置!$N$5:$N$1000)</f>
        <v>1</v>
      </c>
      <c r="F1473" s="1" t="str">
        <f>_xlfn.XLOOKUP(D1473,消耗中转!$D$8:$D$33,消耗中转!$T$8:$T$33)</f>
        <v>[{"ItemId":70002,"Num":35}]</v>
      </c>
      <c r="G1473" s="1" t="str" cm="1">
        <f t="array" ref="G1473">IF(D1473=0,"{}",_xlfn.XLOOKUP(D1473,属性中转!$D$20:$D$44,_xlfn.XLOOKUP($E1473,属性中转!$AG$18:$AX$18,属性中转!$AG$20:$AX$44)))</f>
        <v>{"HpRate":0.2687,"AtkRate":0.3096,"AtkSpeed":0.114,"Cri":0.0975,"DefBreak":0.134}</v>
      </c>
      <c r="H1473" s="1" t="s">
        <v>28</v>
      </c>
      <c r="I1473" s="1">
        <f t="shared" si="197"/>
        <v>3</v>
      </c>
      <c r="J1473" s="1">
        <f t="shared" si="196"/>
        <v>3</v>
      </c>
    </row>
    <row r="1474" spans="1:10">
      <c r="A1474" s="1">
        <f t="shared" si="192"/>
        <v>5001713</v>
      </c>
      <c r="B1474" s="1">
        <f t="shared" si="193"/>
        <v>5001713</v>
      </c>
      <c r="C1474" s="1">
        <f t="shared" si="198"/>
        <v>50017</v>
      </c>
      <c r="D1474" s="1">
        <f t="shared" si="199"/>
        <v>13</v>
      </c>
      <c r="E1474" s="1">
        <f>_xlfn.XLOOKUP(C1474,[1]配置!$B$5:$B$1000,[1]配置!$N$5:$N$1000)</f>
        <v>1</v>
      </c>
      <c r="F1474" s="1" t="str">
        <f>_xlfn.XLOOKUP(D1474,消耗中转!$D$8:$D$33,消耗中转!$T$8:$T$33)</f>
        <v>[{"ItemId":70002,"Num":40}]</v>
      </c>
      <c r="G1474" s="1" t="str" cm="1">
        <f t="array" ref="G1474">IF(D1474=0,"{}",_xlfn.XLOOKUP(D1474,属性中转!$D$20:$D$44,_xlfn.XLOOKUP($E1474,属性中转!$AG$18:$AX$18,属性中转!$AG$20:$AX$44)))</f>
        <v>{"HpRate":0.2875,"AtkRate":0.3312,"AtkSpeed":0.114,"Cri":0.0975,"DefBreak":0.134}</v>
      </c>
      <c r="H1474" s="1" t="s">
        <v>28</v>
      </c>
      <c r="I1474" s="1">
        <f t="shared" si="197"/>
        <v>3</v>
      </c>
      <c r="J1474" s="1">
        <f t="shared" si="196"/>
        <v>3</v>
      </c>
    </row>
    <row r="1475" spans="1:10">
      <c r="A1475" s="1">
        <f t="shared" si="192"/>
        <v>5001714</v>
      </c>
      <c r="B1475" s="1">
        <f t="shared" si="193"/>
        <v>5001714</v>
      </c>
      <c r="C1475" s="1">
        <f t="shared" si="198"/>
        <v>50017</v>
      </c>
      <c r="D1475" s="1">
        <f t="shared" si="199"/>
        <v>14</v>
      </c>
      <c r="E1475" s="1">
        <f>_xlfn.XLOOKUP(C1475,[1]配置!$B$5:$B$1000,[1]配置!$N$5:$N$1000)</f>
        <v>1</v>
      </c>
      <c r="F1475" s="1" t="str">
        <f>_xlfn.XLOOKUP(D1475,消耗中转!$D$8:$D$33,消耗中转!$T$8:$T$33)</f>
        <v>[{"ItemId":70002,"Num":45}]</v>
      </c>
      <c r="G1475" s="1" t="str" cm="1">
        <f t="array" ref="G1475">IF(D1475=0,"{}",_xlfn.XLOOKUP(D1475,属性中转!$D$20:$D$44,_xlfn.XLOOKUP($E1475,属性中转!$AG$18:$AX$18,属性中转!$AG$20:$AX$44)))</f>
        <v>{"HpRate":0.3062,"AtkRate":0.3528,"AtkSpeed":0.114,"Cri":0.0975,"DefBreak":0.134}</v>
      </c>
      <c r="H1475" s="1" t="s">
        <v>28</v>
      </c>
      <c r="I1475" s="1">
        <f t="shared" si="197"/>
        <v>3</v>
      </c>
      <c r="J1475" s="1">
        <f t="shared" si="196"/>
        <v>3</v>
      </c>
    </row>
    <row r="1476" spans="1:10">
      <c r="A1476" s="1">
        <f t="shared" si="192"/>
        <v>5001715</v>
      </c>
      <c r="B1476" s="1">
        <f t="shared" si="193"/>
        <v>5001715</v>
      </c>
      <c r="C1476" s="1">
        <f t="shared" si="198"/>
        <v>50017</v>
      </c>
      <c r="D1476" s="1">
        <f t="shared" si="199"/>
        <v>15</v>
      </c>
      <c r="E1476" s="1">
        <f>_xlfn.XLOOKUP(C1476,[1]配置!$B$5:$B$1000,[1]配置!$N$5:$N$1000)</f>
        <v>1</v>
      </c>
      <c r="F1476" s="1" t="str">
        <f>_xlfn.XLOOKUP(D1476,消耗中转!$D$8:$D$33,消耗中转!$T$8:$T$33)</f>
        <v>[{"ItemId":70002,"Num":50}]</v>
      </c>
      <c r="G1476" s="1" t="str" cm="1">
        <f t="array" ref="G1476">IF(D1476=0,"{}",_xlfn.XLOOKUP(D1476,属性中转!$D$20:$D$44,_xlfn.XLOOKUP($E1476,属性中转!$AG$18:$AX$18,属性中转!$AG$20:$AX$44)))</f>
        <v>{"HpRate":0.325,"AtkRate":0.3744,"AtkSpeed":0.114,"Cri":0.0975,"DefBreak":0.134}</v>
      </c>
      <c r="H1476" s="1" t="s">
        <v>28</v>
      </c>
      <c r="I1476" s="1">
        <f t="shared" si="197"/>
        <v>4</v>
      </c>
      <c r="J1476" s="1">
        <f t="shared" si="196"/>
        <v>4</v>
      </c>
    </row>
    <row r="1477" spans="1:10">
      <c r="A1477" s="1">
        <f t="shared" si="192"/>
        <v>5001716</v>
      </c>
      <c r="B1477" s="1">
        <f t="shared" si="193"/>
        <v>5001716</v>
      </c>
      <c r="C1477" s="1">
        <f t="shared" si="198"/>
        <v>50017</v>
      </c>
      <c r="D1477" s="1">
        <f t="shared" si="199"/>
        <v>16</v>
      </c>
      <c r="E1477" s="1">
        <f>_xlfn.XLOOKUP(C1477,[1]配置!$B$5:$B$1000,[1]配置!$N$5:$N$1000)</f>
        <v>1</v>
      </c>
      <c r="F1477" s="1" t="str">
        <f>_xlfn.XLOOKUP(D1477,消耗中转!$D$8:$D$33,消耗中转!$T$8:$T$33)</f>
        <v>[{"ItemId":70003,"Num":25}]</v>
      </c>
      <c r="G1477" s="1" t="str" cm="1">
        <f t="array" ref="G1477">IF(D1477=0,"{}",_xlfn.XLOOKUP(D1477,属性中转!$D$20:$D$44,_xlfn.XLOOKUP($E1477,属性中转!$AG$18:$AX$18,属性中转!$AG$20:$AX$44)))</f>
        <v>{"HpRate":0.3437,"AtkRate":0.396,"AtkSpeed":0.126,"Cri":0.1078,"DefBreak":0.1481}</v>
      </c>
      <c r="H1477" s="1" t="s">
        <v>28</v>
      </c>
      <c r="I1477" s="1">
        <f t="shared" si="197"/>
        <v>4</v>
      </c>
      <c r="J1477" s="1">
        <f t="shared" si="196"/>
        <v>4</v>
      </c>
    </row>
    <row r="1478" spans="1:10">
      <c r="A1478" s="1">
        <f t="shared" si="192"/>
        <v>5001717</v>
      </c>
      <c r="B1478" s="1">
        <f t="shared" si="193"/>
        <v>5001717</v>
      </c>
      <c r="C1478" s="1">
        <f t="shared" si="198"/>
        <v>50017</v>
      </c>
      <c r="D1478" s="1">
        <f t="shared" si="199"/>
        <v>17</v>
      </c>
      <c r="E1478" s="1">
        <f>_xlfn.XLOOKUP(C1478,[1]配置!$B$5:$B$1000,[1]配置!$N$5:$N$1000)</f>
        <v>1</v>
      </c>
      <c r="F1478" s="1" t="str">
        <f>_xlfn.XLOOKUP(D1478,消耗中转!$D$8:$D$33,消耗中转!$T$8:$T$33)</f>
        <v>[{"ItemId":70003,"Num":25}]</v>
      </c>
      <c r="G1478" s="1" t="str" cm="1">
        <f t="array" ref="G1478">IF(D1478=0,"{}",_xlfn.XLOOKUP(D1478,属性中转!$D$20:$D$44,_xlfn.XLOOKUP($E1478,属性中转!$AG$18:$AX$18,属性中转!$AG$20:$AX$44)))</f>
        <v>{"HpRate":0.3625,"AtkRate":0.4176,"AtkSpeed":0.138,"Cri":0.1181,"DefBreak":0.1622}</v>
      </c>
      <c r="H1478" s="1" t="s">
        <v>28</v>
      </c>
      <c r="I1478" s="1">
        <f t="shared" si="197"/>
        <v>4</v>
      </c>
      <c r="J1478" s="1">
        <f t="shared" si="196"/>
        <v>4</v>
      </c>
    </row>
    <row r="1479" spans="1:10">
      <c r="A1479" s="1">
        <f t="shared" si="192"/>
        <v>5001718</v>
      </c>
      <c r="B1479" s="1">
        <f t="shared" si="193"/>
        <v>5001718</v>
      </c>
      <c r="C1479" s="1">
        <f t="shared" si="198"/>
        <v>50017</v>
      </c>
      <c r="D1479" s="1">
        <f t="shared" si="199"/>
        <v>18</v>
      </c>
      <c r="E1479" s="1">
        <f>_xlfn.XLOOKUP(C1479,[1]配置!$B$5:$B$1000,[1]配置!$N$5:$N$1000)</f>
        <v>1</v>
      </c>
      <c r="F1479" s="1" t="str">
        <f>_xlfn.XLOOKUP(D1479,消耗中转!$D$8:$D$33,消耗中转!$T$8:$T$33)</f>
        <v>[{"ItemId":70003,"Num":25}]</v>
      </c>
      <c r="G1479" s="1" t="str" cm="1">
        <f t="array" ref="G1479">IF(D1479=0,"{}",_xlfn.XLOOKUP(D1479,属性中转!$D$20:$D$44,_xlfn.XLOOKUP($E1479,属性中转!$AG$18:$AX$18,属性中转!$AG$20:$AX$44)))</f>
        <v>{"HpRate":0.3812,"AtkRate":0.4392,"AtkSpeed":0.15,"Cri":0.1284,"DefBreak":0.1764}</v>
      </c>
      <c r="H1479" s="1" t="s">
        <v>28</v>
      </c>
      <c r="I1479" s="1">
        <f t="shared" si="197"/>
        <v>4</v>
      </c>
      <c r="J1479" s="1">
        <f t="shared" si="196"/>
        <v>4</v>
      </c>
    </row>
    <row r="1480" spans="1:10">
      <c r="A1480" s="1">
        <f t="shared" si="192"/>
        <v>5001719</v>
      </c>
      <c r="B1480" s="1">
        <f t="shared" si="193"/>
        <v>5001719</v>
      </c>
      <c r="C1480" s="1">
        <f t="shared" si="198"/>
        <v>50017</v>
      </c>
      <c r="D1480" s="1">
        <f t="shared" si="199"/>
        <v>19</v>
      </c>
      <c r="E1480" s="1">
        <f>_xlfn.XLOOKUP(C1480,[1]配置!$B$5:$B$1000,[1]配置!$N$5:$N$1000)</f>
        <v>1</v>
      </c>
      <c r="F1480" s="1" t="str">
        <f>_xlfn.XLOOKUP(D1480,消耗中转!$D$8:$D$33,消耗中转!$T$8:$T$33)</f>
        <v>[{"ItemId":70003,"Num":25}]</v>
      </c>
      <c r="G1480" s="1" t="str" cm="1">
        <f t="array" ref="G1480">IF(D1480=0,"{}",_xlfn.XLOOKUP(D1480,属性中转!$D$20:$D$44,_xlfn.XLOOKUP($E1480,属性中转!$AG$18:$AX$18,属性中转!$AG$20:$AX$44)))</f>
        <v>{"HpRate":0.4,"AtkRate":0.4608,"AtkSpeed":0.162,"Cri":0.1386,"DefBreak":0.1905}</v>
      </c>
      <c r="H1480" s="1" t="s">
        <v>28</v>
      </c>
      <c r="I1480" s="1">
        <f t="shared" si="197"/>
        <v>4</v>
      </c>
      <c r="J1480" s="1">
        <f t="shared" si="196"/>
        <v>4</v>
      </c>
    </row>
    <row r="1481" spans="1:10">
      <c r="A1481" s="1">
        <f t="shared" si="192"/>
        <v>5001720</v>
      </c>
      <c r="B1481" s="1">
        <f t="shared" si="193"/>
        <v>5001720</v>
      </c>
      <c r="C1481" s="1">
        <f t="shared" si="198"/>
        <v>50017</v>
      </c>
      <c r="D1481" s="1">
        <f t="shared" si="199"/>
        <v>20</v>
      </c>
      <c r="E1481" s="1">
        <f>_xlfn.XLOOKUP(C1481,[1]配置!$B$5:$B$1000,[1]配置!$N$5:$N$1000)</f>
        <v>1</v>
      </c>
      <c r="F1481" s="1" t="str">
        <f>_xlfn.XLOOKUP(D1481,消耗中转!$D$8:$D$33,消耗中转!$T$8:$T$33)</f>
        <v>[{"ItemId":70003,"Num":25}]</v>
      </c>
      <c r="G1481" s="1" t="str" cm="1">
        <f t="array" ref="G1481">IF(D1481=0,"{}",_xlfn.XLOOKUP(D1481,属性中转!$D$20:$D$44,_xlfn.XLOOKUP($E1481,属性中转!$AG$18:$AX$18,属性中转!$AG$20:$AX$44)))</f>
        <v>{"HpRate":0.4187,"AtkRate":0.4824,"AtkSpeed":0.174,"Cri":0.1489,"DefBreak":0.2046}</v>
      </c>
      <c r="H1481" s="1" t="s">
        <v>28</v>
      </c>
      <c r="I1481" s="1">
        <f t="shared" si="197"/>
        <v>4</v>
      </c>
      <c r="J1481" s="1">
        <f t="shared" si="196"/>
        <v>4</v>
      </c>
    </row>
    <row r="1482" spans="1:10">
      <c r="A1482" s="1">
        <f t="shared" si="192"/>
        <v>5001721</v>
      </c>
      <c r="B1482" s="1">
        <f t="shared" si="193"/>
        <v>5001721</v>
      </c>
      <c r="C1482" s="1">
        <f t="shared" si="198"/>
        <v>50017</v>
      </c>
      <c r="D1482" s="1">
        <f t="shared" si="199"/>
        <v>21</v>
      </c>
      <c r="E1482" s="1">
        <f>_xlfn.XLOOKUP(C1482,[1]配置!$B$5:$B$1000,[1]配置!$N$5:$N$1000)</f>
        <v>1</v>
      </c>
      <c r="F1482" s="1" t="str">
        <f>_xlfn.XLOOKUP(D1482,消耗中转!$D$8:$D$33,消耗中转!$T$8:$T$33)</f>
        <v>[{"ItemId":70003,"Num":50}]</v>
      </c>
      <c r="G1482" s="1" t="str" cm="1">
        <f t="array" ref="G1482">IF(D1482=0,"{}",_xlfn.XLOOKUP(D1482,属性中转!$D$20:$D$44,_xlfn.XLOOKUP($E1482,属性中转!$AG$18:$AX$18,属性中转!$AG$20:$AX$44)))</f>
        <v>{"HpRate":0.4375,"AtkRate":0.504,"AtkSpeed":0.186,"Cri":0.1592,"DefBreak":0.2187}</v>
      </c>
      <c r="H1482" s="1" t="s">
        <v>28</v>
      </c>
      <c r="I1482" s="1">
        <f t="shared" si="197"/>
        <v>4</v>
      </c>
      <c r="J1482" s="1">
        <f t="shared" si="196"/>
        <v>4</v>
      </c>
    </row>
    <row r="1483" spans="1:10">
      <c r="A1483" s="1">
        <f t="shared" si="192"/>
        <v>5001722</v>
      </c>
      <c r="B1483" s="1">
        <f t="shared" si="193"/>
        <v>5001722</v>
      </c>
      <c r="C1483" s="1">
        <f t="shared" si="198"/>
        <v>50017</v>
      </c>
      <c r="D1483" s="1">
        <f t="shared" si="199"/>
        <v>22</v>
      </c>
      <c r="E1483" s="1">
        <f>_xlfn.XLOOKUP(C1483,[1]配置!$B$5:$B$1000,[1]配置!$N$5:$N$1000)</f>
        <v>1</v>
      </c>
      <c r="F1483" s="1" t="str">
        <f>_xlfn.XLOOKUP(D1483,消耗中转!$D$8:$D$33,消耗中转!$T$8:$T$33)</f>
        <v>[{"ItemId":70003,"Num":75}]</v>
      </c>
      <c r="G1483" s="1" t="str" cm="1">
        <f t="array" ref="G1483">IF(D1483=0,"{}",_xlfn.XLOOKUP(D1483,属性中转!$D$20:$D$44,_xlfn.XLOOKUP($E1483,属性中转!$AG$18:$AX$18,属性中转!$AG$20:$AX$44)))</f>
        <v>{"HpRate":0.4562,"AtkRate":0.5256,"AtkSpeed":0.198,"Cri":0.1694,"DefBreak":0.2328}</v>
      </c>
      <c r="H1483" s="1" t="s">
        <v>28</v>
      </c>
      <c r="I1483" s="1">
        <f t="shared" si="197"/>
        <v>4</v>
      </c>
      <c r="J1483" s="1">
        <f t="shared" si="196"/>
        <v>4</v>
      </c>
    </row>
    <row r="1484" spans="1:10">
      <c r="A1484" s="1">
        <f t="shared" si="192"/>
        <v>5001723</v>
      </c>
      <c r="B1484" s="1">
        <f t="shared" si="193"/>
        <v>5001723</v>
      </c>
      <c r="C1484" s="1">
        <f t="shared" si="198"/>
        <v>50017</v>
      </c>
      <c r="D1484" s="1">
        <f t="shared" si="199"/>
        <v>23</v>
      </c>
      <c r="E1484" s="1">
        <f>_xlfn.XLOOKUP(C1484,[1]配置!$B$5:$B$1000,[1]配置!$N$5:$N$1000)</f>
        <v>1</v>
      </c>
      <c r="F1484" s="1" t="str">
        <f>_xlfn.XLOOKUP(D1484,消耗中转!$D$8:$D$33,消耗中转!$T$8:$T$33)</f>
        <v>[{"ItemId":70003,"Num":100}]</v>
      </c>
      <c r="G1484" s="1" t="str" cm="1">
        <f t="array" ref="G1484">IF(D1484=0,"{}",_xlfn.XLOOKUP(D1484,属性中转!$D$20:$D$44,_xlfn.XLOOKUP($E1484,属性中转!$AG$18:$AX$18,属性中转!$AG$20:$AX$44)))</f>
        <v>{"HpRate":0.475,"AtkRate":0.5472,"AtkSpeed":0.21,"Cri":0.1797,"DefBreak":0.2469}</v>
      </c>
      <c r="H1484" s="1" t="s">
        <v>28</v>
      </c>
      <c r="I1484" s="1">
        <f t="shared" si="197"/>
        <v>4</v>
      </c>
      <c r="J1484" s="1">
        <f t="shared" si="196"/>
        <v>4</v>
      </c>
    </row>
    <row r="1485" spans="1:10">
      <c r="A1485" s="1">
        <f t="shared" si="192"/>
        <v>5001724</v>
      </c>
      <c r="B1485" s="1">
        <f t="shared" si="193"/>
        <v>5001724</v>
      </c>
      <c r="C1485" s="1">
        <f t="shared" si="198"/>
        <v>50017</v>
      </c>
      <c r="D1485" s="1">
        <f t="shared" si="199"/>
        <v>24</v>
      </c>
      <c r="E1485" s="1">
        <f>_xlfn.XLOOKUP(C1485,[1]配置!$B$5:$B$1000,[1]配置!$N$5:$N$1000)</f>
        <v>1</v>
      </c>
      <c r="F1485" s="1" t="str">
        <f>_xlfn.XLOOKUP(D1485,消耗中转!$D$8:$D$33,消耗中转!$T$8:$T$33)</f>
        <v>[{"ItemId":70003,"Num":125}]</v>
      </c>
      <c r="G1485" s="1" t="str" cm="1">
        <f t="array" ref="G1485">IF(D1485=0,"{}",_xlfn.XLOOKUP(D1485,属性中转!$D$20:$D$44,_xlfn.XLOOKUP($E1485,属性中转!$AG$18:$AX$18,属性中转!$AG$20:$AX$44)))</f>
        <v>{"HpRate":0.4937,"AtkRate":0.5688,"AtkSpeed":0.222,"Cri":0.19,"DefBreak":0.261}</v>
      </c>
      <c r="H1485" s="1" t="s">
        <v>28</v>
      </c>
      <c r="I1485" s="1">
        <f t="shared" si="197"/>
        <v>4</v>
      </c>
      <c r="J1485" s="1">
        <f t="shared" si="196"/>
        <v>4</v>
      </c>
    </row>
    <row r="1486" spans="1:10">
      <c r="A1486" s="1">
        <f t="shared" si="192"/>
        <v>5001725</v>
      </c>
      <c r="B1486" s="1">
        <f t="shared" si="193"/>
        <v>5001725</v>
      </c>
      <c r="C1486" s="1">
        <f t="shared" si="198"/>
        <v>50017</v>
      </c>
      <c r="D1486" s="1">
        <f t="shared" si="199"/>
        <v>25</v>
      </c>
      <c r="E1486" s="1">
        <f>_xlfn.XLOOKUP(C1486,[1]配置!$B$5:$B$1000,[1]配置!$N$5:$N$1000)</f>
        <v>1</v>
      </c>
      <c r="F1486" s="1" t="str">
        <f>_xlfn.XLOOKUP(D1486,消耗中转!$D$8:$D$33,消耗中转!$T$8:$T$33)</f>
        <v>[{"ItemId":70003,"Num":150}]</v>
      </c>
      <c r="G1486" s="1" t="str" cm="1">
        <f t="array" ref="G1486">IF(D1486=0,"{}",_xlfn.XLOOKUP(D1486,属性中转!$D$20:$D$44,_xlfn.XLOOKUP($E1486,属性中转!$AG$18:$AX$18,属性中转!$AG$20:$AX$44)))</f>
        <v>{"HpRate":0.5125,"AtkRate":0.5904,"AtkSpeed":0.234,"Cri":0.2003,"DefBreak":0.2751}</v>
      </c>
      <c r="H1486" s="1" t="s">
        <v>28</v>
      </c>
      <c r="I1486" s="1">
        <f t="shared" si="197"/>
        <v>4</v>
      </c>
      <c r="J1486" s="1">
        <f t="shared" si="196"/>
        <v>4</v>
      </c>
    </row>
    <row r="1487" spans="1:10">
      <c r="A1487" s="1">
        <f t="shared" si="192"/>
        <v>5001800</v>
      </c>
      <c r="B1487" s="1">
        <f t="shared" si="193"/>
        <v>5001800</v>
      </c>
      <c r="C1487" s="1">
        <f>C1461+1</f>
        <v>50018</v>
      </c>
      <c r="D1487" s="1">
        <f t="shared" si="199"/>
        <v>0</v>
      </c>
      <c r="E1487" s="1">
        <f>_xlfn.XLOOKUP(C1487,[1]配置!$B$5:$B$1000,[1]配置!$N$5:$N$1000)</f>
        <v>2</v>
      </c>
      <c r="F1487" s="1" t="str">
        <f>_xlfn.XLOOKUP(D1487,消耗中转!$D$8:$D$33,消耗中转!$T$8:$T$33)</f>
        <v>[]</v>
      </c>
      <c r="G1487" s="1" t="str" cm="1">
        <f t="array" ref="G1487">IF(D1487=0,"{}",_xlfn.XLOOKUP(D1487,属性中转!$D$20:$D$44,_xlfn.XLOOKUP($E1487,属性中转!$AG$18:$AX$18,属性中转!$AG$20:$AX$44)))</f>
        <v>{}</v>
      </c>
      <c r="H1487" s="1" t="s">
        <v>28</v>
      </c>
      <c r="I1487" s="1">
        <f t="shared" si="197"/>
        <v>0</v>
      </c>
      <c r="J1487" s="1">
        <f t="shared" si="196"/>
        <v>0</v>
      </c>
    </row>
    <row r="1488" spans="1:10">
      <c r="A1488" s="1">
        <f t="shared" si="192"/>
        <v>5001801</v>
      </c>
      <c r="B1488" s="1">
        <f t="shared" si="193"/>
        <v>5001801</v>
      </c>
      <c r="C1488" s="1">
        <f t="shared" ref="C1488:C1512" si="200">C1487</f>
        <v>50018</v>
      </c>
      <c r="D1488" s="1">
        <f t="shared" ref="D1488:D1513" si="201">D1462</f>
        <v>1</v>
      </c>
      <c r="E1488" s="1">
        <f>_xlfn.XLOOKUP(C1488,[1]配置!$B$5:$B$1000,[1]配置!$N$5:$N$1000)</f>
        <v>2</v>
      </c>
      <c r="F1488" s="1" t="str">
        <f>_xlfn.XLOOKUP(D1488,消耗中转!$D$8:$D$33,消耗中转!$T$8:$T$33)</f>
        <v>[{"ItemId":70001,"Num":10}]</v>
      </c>
      <c r="G1488" s="1" t="str" cm="1">
        <f t="array" ref="G1488">IF(D1488=0,"{}",_xlfn.XLOOKUP(D1488,属性中转!$D$20:$D$44,_xlfn.XLOOKUP($E1488,属性中转!$AG$18:$AX$18,属性中转!$AG$20:$AX$44)))</f>
        <v>{"HpRate":0.11,"AtkRate":0.0585,"PhysDefRate":0.045,"MagicDefRate":0.04,"OnHealInc":0.051}</v>
      </c>
      <c r="H1488" s="1" t="s">
        <v>28</v>
      </c>
      <c r="I1488" s="1">
        <f t="shared" si="197"/>
        <v>1</v>
      </c>
      <c r="J1488" s="1">
        <f t="shared" si="196"/>
        <v>1</v>
      </c>
    </row>
    <row r="1489" spans="1:10">
      <c r="A1489" s="1">
        <f t="shared" si="192"/>
        <v>5001802</v>
      </c>
      <c r="B1489" s="1">
        <f t="shared" si="193"/>
        <v>5001802</v>
      </c>
      <c r="C1489" s="1">
        <f t="shared" si="200"/>
        <v>50018</v>
      </c>
      <c r="D1489" s="1">
        <f t="shared" si="201"/>
        <v>2</v>
      </c>
      <c r="E1489" s="1">
        <f>_xlfn.XLOOKUP(C1489,[1]配置!$B$5:$B$1000,[1]配置!$N$5:$N$1000)</f>
        <v>2</v>
      </c>
      <c r="F1489" s="1" t="str">
        <f>_xlfn.XLOOKUP(D1489,消耗中转!$D$8:$D$33,消耗中转!$T$8:$T$33)</f>
        <v>[{"ItemId":70001,"Num":20}]</v>
      </c>
      <c r="G1489" s="1" t="str" cm="1">
        <f t="array" ref="G1489">IF(D1489=0,"{}",_xlfn.XLOOKUP(D1489,属性中转!$D$20:$D$44,_xlfn.XLOOKUP($E1489,属性中转!$AG$18:$AX$18,属性中转!$AG$20:$AX$44)))</f>
        <v>{"HpRate":0.143,"AtkRate":0.076,"PhysDefRate":0.0585,"MagicDefRate":0.052,"OnHealInc":0.0714}</v>
      </c>
      <c r="H1489" s="1" t="s">
        <v>28</v>
      </c>
      <c r="I1489" s="1">
        <f t="shared" si="197"/>
        <v>1</v>
      </c>
      <c r="J1489" s="1">
        <f t="shared" si="196"/>
        <v>1</v>
      </c>
    </row>
    <row r="1490" spans="1:10">
      <c r="A1490" s="1">
        <f t="shared" ref="A1490:A1553" si="202">B1490</f>
        <v>5001803</v>
      </c>
      <c r="B1490" s="1">
        <f t="shared" ref="B1490:B1553" si="203">C1490*100+D1490</f>
        <v>5001803</v>
      </c>
      <c r="C1490" s="1">
        <f t="shared" si="200"/>
        <v>50018</v>
      </c>
      <c r="D1490" s="1">
        <f t="shared" si="201"/>
        <v>3</v>
      </c>
      <c r="E1490" s="1">
        <f>_xlfn.XLOOKUP(C1490,[1]配置!$B$5:$B$1000,[1]配置!$N$5:$N$1000)</f>
        <v>2</v>
      </c>
      <c r="F1490" s="1" t="str">
        <f>_xlfn.XLOOKUP(D1490,消耗中转!$D$8:$D$33,消耗中转!$T$8:$T$33)</f>
        <v>[{"ItemId":70001,"Num":30}]</v>
      </c>
      <c r="G1490" s="1" t="str" cm="1">
        <f t="array" ref="G1490">IF(D1490=0,"{}",_xlfn.XLOOKUP(D1490,属性中转!$D$20:$D$44,_xlfn.XLOOKUP($E1490,属性中转!$AG$18:$AX$18,属性中转!$AG$20:$AX$44)))</f>
        <v>{"HpRate":0.176,"AtkRate":0.0936,"PhysDefRate":0.072,"MagicDefRate":0.064,"OnHealInc":0.0918}</v>
      </c>
      <c r="H1490" s="1" t="s">
        <v>28</v>
      </c>
      <c r="I1490" s="1">
        <f t="shared" si="197"/>
        <v>1</v>
      </c>
      <c r="J1490" s="1">
        <f t="shared" si="196"/>
        <v>1</v>
      </c>
    </row>
    <row r="1491" spans="1:10">
      <c r="A1491" s="1">
        <f t="shared" si="202"/>
        <v>5001804</v>
      </c>
      <c r="B1491" s="1">
        <f t="shared" si="203"/>
        <v>5001804</v>
      </c>
      <c r="C1491" s="1">
        <f t="shared" si="200"/>
        <v>50018</v>
      </c>
      <c r="D1491" s="1">
        <f t="shared" si="201"/>
        <v>4</v>
      </c>
      <c r="E1491" s="1">
        <f>_xlfn.XLOOKUP(C1491,[1]配置!$B$5:$B$1000,[1]配置!$N$5:$N$1000)</f>
        <v>2</v>
      </c>
      <c r="F1491" s="1" t="str">
        <f>_xlfn.XLOOKUP(D1491,消耗中转!$D$8:$D$33,消耗中转!$T$8:$T$33)</f>
        <v>[{"ItemId":70001,"Num":40}]</v>
      </c>
      <c r="G1491" s="1" t="str" cm="1">
        <f t="array" ref="G1491">IF(D1491=0,"{}",_xlfn.XLOOKUP(D1491,属性中转!$D$20:$D$44,_xlfn.XLOOKUP($E1491,属性中转!$AG$18:$AX$18,属性中转!$AG$20:$AX$44)))</f>
        <v>{"HpRate":0.209,"AtkRate":0.1111,"PhysDefRate":0.0855,"MagicDefRate":0.076,"OnHealInc":0.1122}</v>
      </c>
      <c r="H1491" s="1" t="s">
        <v>28</v>
      </c>
      <c r="I1491" s="1">
        <f t="shared" si="197"/>
        <v>1</v>
      </c>
      <c r="J1491" s="1">
        <f t="shared" si="196"/>
        <v>1</v>
      </c>
    </row>
    <row r="1492" spans="1:10">
      <c r="A1492" s="1">
        <f t="shared" si="202"/>
        <v>5001805</v>
      </c>
      <c r="B1492" s="1">
        <f t="shared" si="203"/>
        <v>5001805</v>
      </c>
      <c r="C1492" s="1">
        <f t="shared" si="200"/>
        <v>50018</v>
      </c>
      <c r="D1492" s="1">
        <f t="shared" si="201"/>
        <v>5</v>
      </c>
      <c r="E1492" s="1">
        <f>_xlfn.XLOOKUP(C1492,[1]配置!$B$5:$B$1000,[1]配置!$N$5:$N$1000)</f>
        <v>2</v>
      </c>
      <c r="F1492" s="1" t="str">
        <f>_xlfn.XLOOKUP(D1492,消耗中转!$D$8:$D$33,消耗中转!$T$8:$T$33)</f>
        <v>[{"ItemId":70001,"Num":50}]</v>
      </c>
      <c r="G1492" s="1" t="str" cm="1">
        <f t="array" ref="G1492">IF(D1492=0,"{}",_xlfn.XLOOKUP(D1492,属性中转!$D$20:$D$44,_xlfn.XLOOKUP($E1492,属性中转!$AG$18:$AX$18,属性中转!$AG$20:$AX$44)))</f>
        <v>{"HpRate":0.242,"AtkRate":0.1287,"PhysDefRate":0.099,"MagicDefRate":0.088,"OnHealInc":0.1326}</v>
      </c>
      <c r="H1492" s="1" t="s">
        <v>28</v>
      </c>
      <c r="I1492" s="1">
        <f t="shared" si="197"/>
        <v>2</v>
      </c>
      <c r="J1492" s="1">
        <f t="shared" si="196"/>
        <v>2</v>
      </c>
    </row>
    <row r="1493" spans="1:10">
      <c r="A1493" s="1">
        <f t="shared" si="202"/>
        <v>5001806</v>
      </c>
      <c r="B1493" s="1">
        <f t="shared" si="203"/>
        <v>5001806</v>
      </c>
      <c r="C1493" s="1">
        <f t="shared" si="200"/>
        <v>50018</v>
      </c>
      <c r="D1493" s="1">
        <f t="shared" si="201"/>
        <v>6</v>
      </c>
      <c r="E1493" s="1">
        <f>_xlfn.XLOOKUP(C1493,[1]配置!$B$5:$B$1000,[1]配置!$N$5:$N$1000)</f>
        <v>2</v>
      </c>
      <c r="F1493" s="1" t="str">
        <f>_xlfn.XLOOKUP(D1493,消耗中转!$D$8:$D$33,消耗中转!$T$8:$T$33)</f>
        <v>[{"ItemId":70002,"Num":5}]</v>
      </c>
      <c r="G1493" s="1" t="str" cm="1">
        <f t="array" ref="G1493">IF(D1493=0,"{}",_xlfn.XLOOKUP(D1493,属性中转!$D$20:$D$44,_xlfn.XLOOKUP($E1493,属性中转!$AG$18:$AX$18,属性中转!$AG$20:$AX$44)))</f>
        <v>{"HpRate":0.275,"AtkRate":0.1462,"PhysDefRate":0.1125,"MagicDefRate":0.1,"OnHealInc":0.153}</v>
      </c>
      <c r="H1493" s="1" t="s">
        <v>28</v>
      </c>
      <c r="I1493" s="1">
        <f t="shared" si="197"/>
        <v>2</v>
      </c>
      <c r="J1493" s="1">
        <f t="shared" si="196"/>
        <v>2</v>
      </c>
    </row>
    <row r="1494" spans="1:10">
      <c r="A1494" s="1">
        <f t="shared" si="202"/>
        <v>5001807</v>
      </c>
      <c r="B1494" s="1">
        <f t="shared" si="203"/>
        <v>5001807</v>
      </c>
      <c r="C1494" s="1">
        <f t="shared" si="200"/>
        <v>50018</v>
      </c>
      <c r="D1494" s="1">
        <f t="shared" si="201"/>
        <v>7</v>
      </c>
      <c r="E1494" s="1">
        <f>_xlfn.XLOOKUP(C1494,[1]配置!$B$5:$B$1000,[1]配置!$N$5:$N$1000)</f>
        <v>2</v>
      </c>
      <c r="F1494" s="1" t="str">
        <f>_xlfn.XLOOKUP(D1494,消耗中转!$D$8:$D$33,消耗中转!$T$8:$T$33)</f>
        <v>[{"ItemId":70002,"Num":10}]</v>
      </c>
      <c r="G1494" s="1" t="str" cm="1">
        <f t="array" ref="G1494">IF(D1494=0,"{}",_xlfn.XLOOKUP(D1494,属性中转!$D$20:$D$44,_xlfn.XLOOKUP($E1494,属性中转!$AG$18:$AX$18,属性中转!$AG$20:$AX$44)))</f>
        <v>{"HpRate":0.308,"AtkRate":0.1638,"PhysDefRate":0.126,"MagicDefRate":0.112,"OnHealInc":0.1734}</v>
      </c>
      <c r="H1494" s="1" t="s">
        <v>28</v>
      </c>
      <c r="I1494" s="1">
        <f t="shared" si="197"/>
        <v>2</v>
      </c>
      <c r="J1494" s="1">
        <f t="shared" si="196"/>
        <v>2</v>
      </c>
    </row>
    <row r="1495" spans="1:10">
      <c r="A1495" s="1">
        <f t="shared" si="202"/>
        <v>5001808</v>
      </c>
      <c r="B1495" s="1">
        <f t="shared" si="203"/>
        <v>5001808</v>
      </c>
      <c r="C1495" s="1">
        <f t="shared" si="200"/>
        <v>50018</v>
      </c>
      <c r="D1495" s="1">
        <f t="shared" si="201"/>
        <v>8</v>
      </c>
      <c r="E1495" s="1">
        <f>_xlfn.XLOOKUP(C1495,[1]配置!$B$5:$B$1000,[1]配置!$N$5:$N$1000)</f>
        <v>2</v>
      </c>
      <c r="F1495" s="1" t="str">
        <f>_xlfn.XLOOKUP(D1495,消耗中转!$D$8:$D$33,消耗中转!$T$8:$T$33)</f>
        <v>[{"ItemId":70002,"Num":15}]</v>
      </c>
      <c r="G1495" s="1" t="str" cm="1">
        <f t="array" ref="G1495">IF(D1495=0,"{}",_xlfn.XLOOKUP(D1495,属性中转!$D$20:$D$44,_xlfn.XLOOKUP($E1495,属性中转!$AG$18:$AX$18,属性中转!$AG$20:$AX$44)))</f>
        <v>{"HpRate":0.341,"AtkRate":0.1813,"PhysDefRate":0.1395,"MagicDefRate":0.124,"OnHealInc":0.1938}</v>
      </c>
      <c r="H1495" s="1" t="s">
        <v>28</v>
      </c>
      <c r="I1495" s="1">
        <f t="shared" si="197"/>
        <v>2</v>
      </c>
      <c r="J1495" s="1">
        <f t="shared" si="196"/>
        <v>2</v>
      </c>
    </row>
    <row r="1496" spans="1:10">
      <c r="A1496" s="1">
        <f t="shared" si="202"/>
        <v>5001809</v>
      </c>
      <c r="B1496" s="1">
        <f t="shared" si="203"/>
        <v>5001809</v>
      </c>
      <c r="C1496" s="1">
        <f t="shared" si="200"/>
        <v>50018</v>
      </c>
      <c r="D1496" s="1">
        <f t="shared" si="201"/>
        <v>9</v>
      </c>
      <c r="E1496" s="1">
        <f>_xlfn.XLOOKUP(C1496,[1]配置!$B$5:$B$1000,[1]配置!$N$5:$N$1000)</f>
        <v>2</v>
      </c>
      <c r="F1496" s="1" t="str">
        <f>_xlfn.XLOOKUP(D1496,消耗中转!$D$8:$D$33,消耗中转!$T$8:$T$33)</f>
        <v>[{"ItemId":70002,"Num":20}]</v>
      </c>
      <c r="G1496" s="1" t="str" cm="1">
        <f t="array" ref="G1496">IF(D1496=0,"{}",_xlfn.XLOOKUP(D1496,属性中转!$D$20:$D$44,_xlfn.XLOOKUP($E1496,属性中转!$AG$18:$AX$18,属性中转!$AG$20:$AX$44)))</f>
        <v>{"HpRate":0.374,"AtkRate":0.1989,"PhysDefRate":0.153,"MagicDefRate":0.136,"OnHealInc":0.1938}</v>
      </c>
      <c r="H1496" s="1" t="s">
        <v>28</v>
      </c>
      <c r="I1496" s="1">
        <f t="shared" si="197"/>
        <v>2</v>
      </c>
      <c r="J1496" s="1">
        <f t="shared" si="196"/>
        <v>2</v>
      </c>
    </row>
    <row r="1497" spans="1:10">
      <c r="A1497" s="1">
        <f t="shared" si="202"/>
        <v>5001810</v>
      </c>
      <c r="B1497" s="1">
        <f t="shared" si="203"/>
        <v>5001810</v>
      </c>
      <c r="C1497" s="1">
        <f t="shared" si="200"/>
        <v>50018</v>
      </c>
      <c r="D1497" s="1">
        <f t="shared" si="201"/>
        <v>10</v>
      </c>
      <c r="E1497" s="1">
        <f>_xlfn.XLOOKUP(C1497,[1]配置!$B$5:$B$1000,[1]配置!$N$5:$N$1000)</f>
        <v>2</v>
      </c>
      <c r="F1497" s="1" t="str">
        <f>_xlfn.XLOOKUP(D1497,消耗中转!$D$8:$D$33,消耗中转!$T$8:$T$33)</f>
        <v>[{"ItemId":70002,"Num":25}]</v>
      </c>
      <c r="G1497" s="1" t="str" cm="1">
        <f t="array" ref="G1497">IF(D1497=0,"{}",_xlfn.XLOOKUP(D1497,属性中转!$D$20:$D$44,_xlfn.XLOOKUP($E1497,属性中转!$AG$18:$AX$18,属性中转!$AG$20:$AX$44)))</f>
        <v>{"HpRate":0.407,"AtkRate":0.2164,"PhysDefRate":0.1665,"MagicDefRate":0.148,"OnHealInc":0.1938}</v>
      </c>
      <c r="H1497" s="1" t="s">
        <v>28</v>
      </c>
      <c r="I1497" s="1">
        <f t="shared" si="197"/>
        <v>3</v>
      </c>
      <c r="J1497" s="1">
        <f t="shared" si="196"/>
        <v>3</v>
      </c>
    </row>
    <row r="1498" spans="1:10">
      <c r="A1498" s="1">
        <f t="shared" si="202"/>
        <v>5001811</v>
      </c>
      <c r="B1498" s="1">
        <f t="shared" si="203"/>
        <v>5001811</v>
      </c>
      <c r="C1498" s="1">
        <f t="shared" si="200"/>
        <v>50018</v>
      </c>
      <c r="D1498" s="1">
        <f t="shared" si="201"/>
        <v>11</v>
      </c>
      <c r="E1498" s="1">
        <f>_xlfn.XLOOKUP(C1498,[1]配置!$B$5:$B$1000,[1]配置!$N$5:$N$1000)</f>
        <v>2</v>
      </c>
      <c r="F1498" s="1" t="str">
        <f>_xlfn.XLOOKUP(D1498,消耗中转!$D$8:$D$33,消耗中转!$T$8:$T$33)</f>
        <v>[{"ItemId":70002,"Num":30}]</v>
      </c>
      <c r="G1498" s="1" t="str" cm="1">
        <f t="array" ref="G1498">IF(D1498=0,"{}",_xlfn.XLOOKUP(D1498,属性中转!$D$20:$D$44,_xlfn.XLOOKUP($E1498,属性中转!$AG$18:$AX$18,属性中转!$AG$20:$AX$44)))</f>
        <v>{"HpRate":0.44,"AtkRate":0.234,"PhysDefRate":0.18,"MagicDefRate":0.16,"OnHealInc":0.1938}</v>
      </c>
      <c r="H1498" s="1" t="s">
        <v>28</v>
      </c>
      <c r="I1498" s="1">
        <f t="shared" si="197"/>
        <v>3</v>
      </c>
      <c r="J1498" s="1">
        <f t="shared" si="196"/>
        <v>3</v>
      </c>
    </row>
    <row r="1499" spans="1:10">
      <c r="A1499" s="1">
        <f t="shared" si="202"/>
        <v>5001812</v>
      </c>
      <c r="B1499" s="1">
        <f t="shared" si="203"/>
        <v>5001812</v>
      </c>
      <c r="C1499" s="1">
        <f t="shared" si="200"/>
        <v>50018</v>
      </c>
      <c r="D1499" s="1">
        <f t="shared" si="201"/>
        <v>12</v>
      </c>
      <c r="E1499" s="1">
        <f>_xlfn.XLOOKUP(C1499,[1]配置!$B$5:$B$1000,[1]配置!$N$5:$N$1000)</f>
        <v>2</v>
      </c>
      <c r="F1499" s="1" t="str">
        <f>_xlfn.XLOOKUP(D1499,消耗中转!$D$8:$D$33,消耗中转!$T$8:$T$33)</f>
        <v>[{"ItemId":70002,"Num":35}]</v>
      </c>
      <c r="G1499" s="1" t="str" cm="1">
        <f t="array" ref="G1499">IF(D1499=0,"{}",_xlfn.XLOOKUP(D1499,属性中转!$D$20:$D$44,_xlfn.XLOOKUP($E1499,属性中转!$AG$18:$AX$18,属性中转!$AG$20:$AX$44)))</f>
        <v>{"HpRate":0.473,"AtkRate":0.2515,"PhysDefRate":0.1935,"MagicDefRate":0.172,"OnHealInc":0.1938}</v>
      </c>
      <c r="H1499" s="1" t="s">
        <v>28</v>
      </c>
      <c r="I1499" s="1">
        <f t="shared" si="197"/>
        <v>3</v>
      </c>
      <c r="J1499" s="1">
        <f t="shared" si="196"/>
        <v>3</v>
      </c>
    </row>
    <row r="1500" spans="1:10">
      <c r="A1500" s="1">
        <f t="shared" si="202"/>
        <v>5001813</v>
      </c>
      <c r="B1500" s="1">
        <f t="shared" si="203"/>
        <v>5001813</v>
      </c>
      <c r="C1500" s="1">
        <f t="shared" si="200"/>
        <v>50018</v>
      </c>
      <c r="D1500" s="1">
        <f t="shared" si="201"/>
        <v>13</v>
      </c>
      <c r="E1500" s="1">
        <f>_xlfn.XLOOKUP(C1500,[1]配置!$B$5:$B$1000,[1]配置!$N$5:$N$1000)</f>
        <v>2</v>
      </c>
      <c r="F1500" s="1" t="str">
        <f>_xlfn.XLOOKUP(D1500,消耗中转!$D$8:$D$33,消耗中转!$T$8:$T$33)</f>
        <v>[{"ItemId":70002,"Num":40}]</v>
      </c>
      <c r="G1500" s="1" t="str" cm="1">
        <f t="array" ref="G1500">IF(D1500=0,"{}",_xlfn.XLOOKUP(D1500,属性中转!$D$20:$D$44,_xlfn.XLOOKUP($E1500,属性中转!$AG$18:$AX$18,属性中转!$AG$20:$AX$44)))</f>
        <v>{"HpRate":0.506,"AtkRate":0.2691,"PhysDefRate":0.207,"MagicDefRate":0.184,"OnHealInc":0.1938}</v>
      </c>
      <c r="H1500" s="1" t="s">
        <v>28</v>
      </c>
      <c r="I1500" s="1">
        <f t="shared" si="197"/>
        <v>3</v>
      </c>
      <c r="J1500" s="1">
        <f t="shared" si="196"/>
        <v>3</v>
      </c>
    </row>
    <row r="1501" spans="1:10">
      <c r="A1501" s="1">
        <f t="shared" si="202"/>
        <v>5001814</v>
      </c>
      <c r="B1501" s="1">
        <f t="shared" si="203"/>
        <v>5001814</v>
      </c>
      <c r="C1501" s="1">
        <f t="shared" si="200"/>
        <v>50018</v>
      </c>
      <c r="D1501" s="1">
        <f t="shared" si="201"/>
        <v>14</v>
      </c>
      <c r="E1501" s="1">
        <f>_xlfn.XLOOKUP(C1501,[1]配置!$B$5:$B$1000,[1]配置!$N$5:$N$1000)</f>
        <v>2</v>
      </c>
      <c r="F1501" s="1" t="str">
        <f>_xlfn.XLOOKUP(D1501,消耗中转!$D$8:$D$33,消耗中转!$T$8:$T$33)</f>
        <v>[{"ItemId":70002,"Num":45}]</v>
      </c>
      <c r="G1501" s="1" t="str" cm="1">
        <f t="array" ref="G1501">IF(D1501=0,"{}",_xlfn.XLOOKUP(D1501,属性中转!$D$20:$D$44,_xlfn.XLOOKUP($E1501,属性中转!$AG$18:$AX$18,属性中转!$AG$20:$AX$44)))</f>
        <v>{"HpRate":0.539,"AtkRate":0.2866,"PhysDefRate":0.2205,"MagicDefRate":0.196,"OnHealInc":0.1938}</v>
      </c>
      <c r="H1501" s="1" t="s">
        <v>28</v>
      </c>
      <c r="I1501" s="1">
        <f t="shared" si="197"/>
        <v>3</v>
      </c>
      <c r="J1501" s="1">
        <f t="shared" si="196"/>
        <v>3</v>
      </c>
    </row>
    <row r="1502" spans="1:10">
      <c r="A1502" s="1">
        <f t="shared" si="202"/>
        <v>5001815</v>
      </c>
      <c r="B1502" s="1">
        <f t="shared" si="203"/>
        <v>5001815</v>
      </c>
      <c r="C1502" s="1">
        <f t="shared" si="200"/>
        <v>50018</v>
      </c>
      <c r="D1502" s="1">
        <f t="shared" si="201"/>
        <v>15</v>
      </c>
      <c r="E1502" s="1">
        <f>_xlfn.XLOOKUP(C1502,[1]配置!$B$5:$B$1000,[1]配置!$N$5:$N$1000)</f>
        <v>2</v>
      </c>
      <c r="F1502" s="1" t="str">
        <f>_xlfn.XLOOKUP(D1502,消耗中转!$D$8:$D$33,消耗中转!$T$8:$T$33)</f>
        <v>[{"ItemId":70002,"Num":50}]</v>
      </c>
      <c r="G1502" s="1" t="str" cm="1">
        <f t="array" ref="G1502">IF(D1502=0,"{}",_xlfn.XLOOKUP(D1502,属性中转!$D$20:$D$44,_xlfn.XLOOKUP($E1502,属性中转!$AG$18:$AX$18,属性中转!$AG$20:$AX$44)))</f>
        <v>{"HpRate":0.572,"AtkRate":0.3042,"PhysDefRate":0.234,"MagicDefRate":0.208,"OnHealInc":0.1938}</v>
      </c>
      <c r="H1502" s="1" t="s">
        <v>28</v>
      </c>
      <c r="I1502" s="1">
        <f t="shared" si="197"/>
        <v>4</v>
      </c>
      <c r="J1502" s="1">
        <f t="shared" si="196"/>
        <v>4</v>
      </c>
    </row>
    <row r="1503" spans="1:10">
      <c r="A1503" s="1">
        <f t="shared" si="202"/>
        <v>5001816</v>
      </c>
      <c r="B1503" s="1">
        <f t="shared" si="203"/>
        <v>5001816</v>
      </c>
      <c r="C1503" s="1">
        <f t="shared" si="200"/>
        <v>50018</v>
      </c>
      <c r="D1503" s="1">
        <f t="shared" si="201"/>
        <v>16</v>
      </c>
      <c r="E1503" s="1">
        <f>_xlfn.XLOOKUP(C1503,[1]配置!$B$5:$B$1000,[1]配置!$N$5:$N$1000)</f>
        <v>2</v>
      </c>
      <c r="F1503" s="1" t="str">
        <f>_xlfn.XLOOKUP(D1503,消耗中转!$D$8:$D$33,消耗中转!$T$8:$T$33)</f>
        <v>[{"ItemId":70003,"Num":25}]</v>
      </c>
      <c r="G1503" s="1" t="str" cm="1">
        <f t="array" ref="G1503">IF(D1503=0,"{}",_xlfn.XLOOKUP(D1503,属性中转!$D$20:$D$44,_xlfn.XLOOKUP($E1503,属性中转!$AG$18:$AX$18,属性中转!$AG$20:$AX$44)))</f>
        <v>{"HpRate":0.605,"AtkRate":0.3217,"PhysDefRate":0.2475,"MagicDefRate":0.22,"OnHealInc":0.2142}</v>
      </c>
      <c r="H1503" s="1" t="s">
        <v>28</v>
      </c>
      <c r="I1503" s="1">
        <f t="shared" si="197"/>
        <v>4</v>
      </c>
      <c r="J1503" s="1">
        <f t="shared" ref="J1503:J1566" si="204">J1477</f>
        <v>4</v>
      </c>
    </row>
    <row r="1504" spans="1:10">
      <c r="A1504" s="1">
        <f t="shared" si="202"/>
        <v>5001817</v>
      </c>
      <c r="B1504" s="1">
        <f t="shared" si="203"/>
        <v>5001817</v>
      </c>
      <c r="C1504" s="1">
        <f t="shared" si="200"/>
        <v>50018</v>
      </c>
      <c r="D1504" s="1">
        <f t="shared" si="201"/>
        <v>17</v>
      </c>
      <c r="E1504" s="1">
        <f>_xlfn.XLOOKUP(C1504,[1]配置!$B$5:$B$1000,[1]配置!$N$5:$N$1000)</f>
        <v>2</v>
      </c>
      <c r="F1504" s="1" t="str">
        <f>_xlfn.XLOOKUP(D1504,消耗中转!$D$8:$D$33,消耗中转!$T$8:$T$33)</f>
        <v>[{"ItemId":70003,"Num":25}]</v>
      </c>
      <c r="G1504" s="1" t="str" cm="1">
        <f t="array" ref="G1504">IF(D1504=0,"{}",_xlfn.XLOOKUP(D1504,属性中转!$D$20:$D$44,_xlfn.XLOOKUP($E1504,属性中转!$AG$18:$AX$18,属性中转!$AG$20:$AX$44)))</f>
        <v>{"HpRate":0.638,"AtkRate":0.3393,"PhysDefRate":0.261,"MagicDefRate":0.232,"OnHealInc":0.2346}</v>
      </c>
      <c r="H1504" s="1" t="s">
        <v>28</v>
      </c>
      <c r="I1504" s="1">
        <f t="shared" ref="I1504:I1567" si="205">I1478</f>
        <v>4</v>
      </c>
      <c r="J1504" s="1">
        <f t="shared" si="204"/>
        <v>4</v>
      </c>
    </row>
    <row r="1505" spans="1:10">
      <c r="A1505" s="1">
        <f t="shared" si="202"/>
        <v>5001818</v>
      </c>
      <c r="B1505" s="1">
        <f t="shared" si="203"/>
        <v>5001818</v>
      </c>
      <c r="C1505" s="1">
        <f t="shared" si="200"/>
        <v>50018</v>
      </c>
      <c r="D1505" s="1">
        <f t="shared" si="201"/>
        <v>18</v>
      </c>
      <c r="E1505" s="1">
        <f>_xlfn.XLOOKUP(C1505,[1]配置!$B$5:$B$1000,[1]配置!$N$5:$N$1000)</f>
        <v>2</v>
      </c>
      <c r="F1505" s="1" t="str">
        <f>_xlfn.XLOOKUP(D1505,消耗中转!$D$8:$D$33,消耗中转!$T$8:$T$33)</f>
        <v>[{"ItemId":70003,"Num":25}]</v>
      </c>
      <c r="G1505" s="1" t="str" cm="1">
        <f t="array" ref="G1505">IF(D1505=0,"{}",_xlfn.XLOOKUP(D1505,属性中转!$D$20:$D$44,_xlfn.XLOOKUP($E1505,属性中转!$AG$18:$AX$18,属性中转!$AG$20:$AX$44)))</f>
        <v>{"HpRate":0.671,"AtkRate":0.3568,"PhysDefRate":0.2745,"MagicDefRate":0.244,"OnHealInc":0.255}</v>
      </c>
      <c r="H1505" s="1" t="s">
        <v>28</v>
      </c>
      <c r="I1505" s="1">
        <f t="shared" si="205"/>
        <v>4</v>
      </c>
      <c r="J1505" s="1">
        <f t="shared" si="204"/>
        <v>4</v>
      </c>
    </row>
    <row r="1506" spans="1:10">
      <c r="A1506" s="1">
        <f t="shared" si="202"/>
        <v>5001819</v>
      </c>
      <c r="B1506" s="1">
        <f t="shared" si="203"/>
        <v>5001819</v>
      </c>
      <c r="C1506" s="1">
        <f t="shared" si="200"/>
        <v>50018</v>
      </c>
      <c r="D1506" s="1">
        <f t="shared" si="201"/>
        <v>19</v>
      </c>
      <c r="E1506" s="1">
        <f>_xlfn.XLOOKUP(C1506,[1]配置!$B$5:$B$1000,[1]配置!$N$5:$N$1000)</f>
        <v>2</v>
      </c>
      <c r="F1506" s="1" t="str">
        <f>_xlfn.XLOOKUP(D1506,消耗中转!$D$8:$D$33,消耗中转!$T$8:$T$33)</f>
        <v>[{"ItemId":70003,"Num":25}]</v>
      </c>
      <c r="G1506" s="1" t="str" cm="1">
        <f t="array" ref="G1506">IF(D1506=0,"{}",_xlfn.XLOOKUP(D1506,属性中转!$D$20:$D$44,_xlfn.XLOOKUP($E1506,属性中转!$AG$18:$AX$18,属性中转!$AG$20:$AX$44)))</f>
        <v>{"HpRate":0.704,"AtkRate":0.3744,"PhysDefRate":0.288,"MagicDefRate":0.256,"OnHealInc":0.2754}</v>
      </c>
      <c r="H1506" s="1" t="s">
        <v>28</v>
      </c>
      <c r="I1506" s="1">
        <f t="shared" si="205"/>
        <v>4</v>
      </c>
      <c r="J1506" s="1">
        <f t="shared" si="204"/>
        <v>4</v>
      </c>
    </row>
    <row r="1507" spans="1:10">
      <c r="A1507" s="1">
        <f t="shared" si="202"/>
        <v>5001820</v>
      </c>
      <c r="B1507" s="1">
        <f t="shared" si="203"/>
        <v>5001820</v>
      </c>
      <c r="C1507" s="1">
        <f t="shared" si="200"/>
        <v>50018</v>
      </c>
      <c r="D1507" s="1">
        <f t="shared" si="201"/>
        <v>20</v>
      </c>
      <c r="E1507" s="1">
        <f>_xlfn.XLOOKUP(C1507,[1]配置!$B$5:$B$1000,[1]配置!$N$5:$N$1000)</f>
        <v>2</v>
      </c>
      <c r="F1507" s="1" t="str">
        <f>_xlfn.XLOOKUP(D1507,消耗中转!$D$8:$D$33,消耗中转!$T$8:$T$33)</f>
        <v>[{"ItemId":70003,"Num":25}]</v>
      </c>
      <c r="G1507" s="1" t="str" cm="1">
        <f t="array" ref="G1507">IF(D1507=0,"{}",_xlfn.XLOOKUP(D1507,属性中转!$D$20:$D$44,_xlfn.XLOOKUP($E1507,属性中转!$AG$18:$AX$18,属性中转!$AG$20:$AX$44)))</f>
        <v>{"HpRate":0.737,"AtkRate":0.3919,"PhysDefRate":0.3015,"MagicDefRate":0.268,"OnHealInc":0.2958}</v>
      </c>
      <c r="H1507" s="1" t="s">
        <v>28</v>
      </c>
      <c r="I1507" s="1">
        <f t="shared" si="205"/>
        <v>4</v>
      </c>
      <c r="J1507" s="1">
        <f t="shared" si="204"/>
        <v>4</v>
      </c>
    </row>
    <row r="1508" spans="1:10">
      <c r="A1508" s="1">
        <f t="shared" si="202"/>
        <v>5001821</v>
      </c>
      <c r="B1508" s="1">
        <f t="shared" si="203"/>
        <v>5001821</v>
      </c>
      <c r="C1508" s="1">
        <f t="shared" si="200"/>
        <v>50018</v>
      </c>
      <c r="D1508" s="1">
        <f t="shared" si="201"/>
        <v>21</v>
      </c>
      <c r="E1508" s="1">
        <f>_xlfn.XLOOKUP(C1508,[1]配置!$B$5:$B$1000,[1]配置!$N$5:$N$1000)</f>
        <v>2</v>
      </c>
      <c r="F1508" s="1" t="str">
        <f>_xlfn.XLOOKUP(D1508,消耗中转!$D$8:$D$33,消耗中转!$T$8:$T$33)</f>
        <v>[{"ItemId":70003,"Num":50}]</v>
      </c>
      <c r="G1508" s="1" t="str" cm="1">
        <f t="array" ref="G1508">IF(D1508=0,"{}",_xlfn.XLOOKUP(D1508,属性中转!$D$20:$D$44,_xlfn.XLOOKUP($E1508,属性中转!$AG$18:$AX$18,属性中转!$AG$20:$AX$44)))</f>
        <v>{"HpRate":0.77,"AtkRate":0.4095,"PhysDefRate":0.315,"MagicDefRate":0.28,"OnHealInc":0.3162}</v>
      </c>
      <c r="H1508" s="1" t="s">
        <v>28</v>
      </c>
      <c r="I1508" s="1">
        <f t="shared" si="205"/>
        <v>4</v>
      </c>
      <c r="J1508" s="1">
        <f t="shared" si="204"/>
        <v>4</v>
      </c>
    </row>
    <row r="1509" spans="1:10">
      <c r="A1509" s="1">
        <f t="shared" si="202"/>
        <v>5001822</v>
      </c>
      <c r="B1509" s="1">
        <f t="shared" si="203"/>
        <v>5001822</v>
      </c>
      <c r="C1509" s="1">
        <f t="shared" si="200"/>
        <v>50018</v>
      </c>
      <c r="D1509" s="1">
        <f t="shared" si="201"/>
        <v>22</v>
      </c>
      <c r="E1509" s="1">
        <f>_xlfn.XLOOKUP(C1509,[1]配置!$B$5:$B$1000,[1]配置!$N$5:$N$1000)</f>
        <v>2</v>
      </c>
      <c r="F1509" s="1" t="str">
        <f>_xlfn.XLOOKUP(D1509,消耗中转!$D$8:$D$33,消耗中转!$T$8:$T$33)</f>
        <v>[{"ItemId":70003,"Num":75}]</v>
      </c>
      <c r="G1509" s="1" t="str" cm="1">
        <f t="array" ref="G1509">IF(D1509=0,"{}",_xlfn.XLOOKUP(D1509,属性中转!$D$20:$D$44,_xlfn.XLOOKUP($E1509,属性中转!$AG$18:$AX$18,属性中转!$AG$20:$AX$44)))</f>
        <v>{"HpRate":0.803,"AtkRate":0.427,"PhysDefRate":0.3285,"MagicDefRate":0.292,"OnHealInc":0.3366}</v>
      </c>
      <c r="H1509" s="1" t="s">
        <v>28</v>
      </c>
      <c r="I1509" s="1">
        <f t="shared" si="205"/>
        <v>4</v>
      </c>
      <c r="J1509" s="1">
        <f t="shared" si="204"/>
        <v>4</v>
      </c>
    </row>
    <row r="1510" spans="1:10">
      <c r="A1510" s="1">
        <f t="shared" si="202"/>
        <v>5001823</v>
      </c>
      <c r="B1510" s="1">
        <f t="shared" si="203"/>
        <v>5001823</v>
      </c>
      <c r="C1510" s="1">
        <f t="shared" si="200"/>
        <v>50018</v>
      </c>
      <c r="D1510" s="1">
        <f t="shared" si="201"/>
        <v>23</v>
      </c>
      <c r="E1510" s="1">
        <f>_xlfn.XLOOKUP(C1510,[1]配置!$B$5:$B$1000,[1]配置!$N$5:$N$1000)</f>
        <v>2</v>
      </c>
      <c r="F1510" s="1" t="str">
        <f>_xlfn.XLOOKUP(D1510,消耗中转!$D$8:$D$33,消耗中转!$T$8:$T$33)</f>
        <v>[{"ItemId":70003,"Num":100}]</v>
      </c>
      <c r="G1510" s="1" t="str" cm="1">
        <f t="array" ref="G1510">IF(D1510=0,"{}",_xlfn.XLOOKUP(D1510,属性中转!$D$20:$D$44,_xlfn.XLOOKUP($E1510,属性中转!$AG$18:$AX$18,属性中转!$AG$20:$AX$44)))</f>
        <v>{"HpRate":0.836,"AtkRate":0.4446,"PhysDefRate":0.342,"MagicDefRate":0.304,"OnHealInc":0.357}</v>
      </c>
      <c r="H1510" s="1" t="s">
        <v>28</v>
      </c>
      <c r="I1510" s="1">
        <f t="shared" si="205"/>
        <v>4</v>
      </c>
      <c r="J1510" s="1">
        <f t="shared" si="204"/>
        <v>4</v>
      </c>
    </row>
    <row r="1511" spans="1:10">
      <c r="A1511" s="1">
        <f t="shared" si="202"/>
        <v>5001824</v>
      </c>
      <c r="B1511" s="1">
        <f t="shared" si="203"/>
        <v>5001824</v>
      </c>
      <c r="C1511" s="1">
        <f t="shared" si="200"/>
        <v>50018</v>
      </c>
      <c r="D1511" s="1">
        <f t="shared" si="201"/>
        <v>24</v>
      </c>
      <c r="E1511" s="1">
        <f>_xlfn.XLOOKUP(C1511,[1]配置!$B$5:$B$1000,[1]配置!$N$5:$N$1000)</f>
        <v>2</v>
      </c>
      <c r="F1511" s="1" t="str">
        <f>_xlfn.XLOOKUP(D1511,消耗中转!$D$8:$D$33,消耗中转!$T$8:$T$33)</f>
        <v>[{"ItemId":70003,"Num":125}]</v>
      </c>
      <c r="G1511" s="1" t="str" cm="1">
        <f t="array" ref="G1511">IF(D1511=0,"{}",_xlfn.XLOOKUP(D1511,属性中转!$D$20:$D$44,_xlfn.XLOOKUP($E1511,属性中转!$AG$18:$AX$18,属性中转!$AG$20:$AX$44)))</f>
        <v>{"HpRate":0.869,"AtkRate":0.4621,"PhysDefRate":0.3555,"MagicDefRate":0.316,"OnHealInc":0.3774}</v>
      </c>
      <c r="H1511" s="1" t="s">
        <v>28</v>
      </c>
      <c r="I1511" s="1">
        <f t="shared" si="205"/>
        <v>4</v>
      </c>
      <c r="J1511" s="1">
        <f t="shared" si="204"/>
        <v>4</v>
      </c>
    </row>
    <row r="1512" spans="1:10">
      <c r="A1512" s="1">
        <f t="shared" si="202"/>
        <v>5001825</v>
      </c>
      <c r="B1512" s="1">
        <f t="shared" si="203"/>
        <v>5001825</v>
      </c>
      <c r="C1512" s="1">
        <f t="shared" si="200"/>
        <v>50018</v>
      </c>
      <c r="D1512" s="1">
        <f t="shared" si="201"/>
        <v>25</v>
      </c>
      <c r="E1512" s="1">
        <f>_xlfn.XLOOKUP(C1512,[1]配置!$B$5:$B$1000,[1]配置!$N$5:$N$1000)</f>
        <v>2</v>
      </c>
      <c r="F1512" s="1" t="str">
        <f>_xlfn.XLOOKUP(D1512,消耗中转!$D$8:$D$33,消耗中转!$T$8:$T$33)</f>
        <v>[{"ItemId":70003,"Num":150}]</v>
      </c>
      <c r="G1512" s="1" t="str" cm="1">
        <f t="array" ref="G1512">IF(D1512=0,"{}",_xlfn.XLOOKUP(D1512,属性中转!$D$20:$D$44,_xlfn.XLOOKUP($E1512,属性中转!$AG$18:$AX$18,属性中转!$AG$20:$AX$44)))</f>
        <v>{"HpRate":0.902,"AtkRate":0.4797,"PhysDefRate":0.369,"MagicDefRate":0.328,"OnHealInc":0.3978}</v>
      </c>
      <c r="H1512" s="1" t="s">
        <v>28</v>
      </c>
      <c r="I1512" s="1">
        <f t="shared" si="205"/>
        <v>4</v>
      </c>
      <c r="J1512" s="1">
        <f t="shared" si="204"/>
        <v>4</v>
      </c>
    </row>
    <row r="1513" spans="1:10">
      <c r="A1513" s="1">
        <f t="shared" si="202"/>
        <v>5001900</v>
      </c>
      <c r="B1513" s="1">
        <f t="shared" si="203"/>
        <v>5001900</v>
      </c>
      <c r="C1513" s="1">
        <f>C1487+1</f>
        <v>50019</v>
      </c>
      <c r="D1513" s="1">
        <f t="shared" si="201"/>
        <v>0</v>
      </c>
      <c r="E1513" s="1">
        <f>_xlfn.XLOOKUP(C1513,[1]配置!$B$5:$B$1000,[1]配置!$N$5:$N$1000)</f>
        <v>3</v>
      </c>
      <c r="F1513" s="1" t="str">
        <f>_xlfn.XLOOKUP(D1513,消耗中转!$D$8:$D$33,消耗中转!$T$8:$T$33)</f>
        <v>[]</v>
      </c>
      <c r="G1513" s="1" t="str" cm="1">
        <f t="array" ref="G1513">IF(D1513=0,"{}",_xlfn.XLOOKUP(D1513,属性中转!$D$20:$D$44,_xlfn.XLOOKUP($E1513,属性中转!$AG$18:$AX$18,属性中转!$AG$20:$AX$44)))</f>
        <v>{}</v>
      </c>
      <c r="H1513" s="1" t="s">
        <v>28</v>
      </c>
      <c r="I1513" s="1">
        <f t="shared" si="205"/>
        <v>0</v>
      </c>
      <c r="J1513" s="1">
        <f t="shared" si="204"/>
        <v>0</v>
      </c>
    </row>
    <row r="1514" spans="1:10">
      <c r="A1514" s="1">
        <f t="shared" si="202"/>
        <v>5001901</v>
      </c>
      <c r="B1514" s="1">
        <f t="shared" si="203"/>
        <v>5001901</v>
      </c>
      <c r="C1514" s="1">
        <f t="shared" ref="C1514:C1538" si="206">C1513</f>
        <v>50019</v>
      </c>
      <c r="D1514" s="1">
        <f t="shared" ref="D1514:D1539" si="207">D1488</f>
        <v>1</v>
      </c>
      <c r="E1514" s="1">
        <f>_xlfn.XLOOKUP(C1514,[1]配置!$B$5:$B$1000,[1]配置!$N$5:$N$1000)</f>
        <v>3</v>
      </c>
      <c r="F1514" s="1" t="str">
        <f>_xlfn.XLOOKUP(D1514,消耗中转!$D$8:$D$33,消耗中转!$T$8:$T$33)</f>
        <v>[{"ItemId":70001,"Num":10}]</v>
      </c>
      <c r="G1514" s="1" t="str" cm="1">
        <f t="array" ref="G1514">IF(D1514=0,"{}",_xlfn.XLOOKUP(D1514,属性中转!$D$20:$D$44,_xlfn.XLOOKUP($E1514,属性中转!$AG$18:$AX$18,属性中转!$AG$20:$AX$44)))</f>
        <v>{"HpRate":0.065,"AtkRate":0.0652,"PhysDefRate":0.0325,"MagicDefRate":0.0475,"HealInc":0.0535}</v>
      </c>
      <c r="H1514" s="1" t="s">
        <v>28</v>
      </c>
      <c r="I1514" s="1">
        <f t="shared" si="205"/>
        <v>1</v>
      </c>
      <c r="J1514" s="1">
        <f t="shared" si="204"/>
        <v>1</v>
      </c>
    </row>
    <row r="1515" spans="1:10">
      <c r="A1515" s="1">
        <f t="shared" si="202"/>
        <v>5001902</v>
      </c>
      <c r="B1515" s="1">
        <f t="shared" si="203"/>
        <v>5001902</v>
      </c>
      <c r="C1515" s="1">
        <f t="shared" si="206"/>
        <v>50019</v>
      </c>
      <c r="D1515" s="1">
        <f t="shared" si="207"/>
        <v>2</v>
      </c>
      <c r="E1515" s="1">
        <f>_xlfn.XLOOKUP(C1515,[1]配置!$B$5:$B$1000,[1]配置!$N$5:$N$1000)</f>
        <v>3</v>
      </c>
      <c r="F1515" s="1" t="str">
        <f>_xlfn.XLOOKUP(D1515,消耗中转!$D$8:$D$33,消耗中转!$T$8:$T$33)</f>
        <v>[{"ItemId":70001,"Num":20}]</v>
      </c>
      <c r="G1515" s="1" t="str" cm="1">
        <f t="array" ref="G1515">IF(D1515=0,"{}",_xlfn.XLOOKUP(D1515,属性中转!$D$20:$D$44,_xlfn.XLOOKUP($E1515,属性中转!$AG$18:$AX$18,属性中转!$AG$20:$AX$44)))</f>
        <v>{"HpRate":0.0845,"AtkRate":0.0848,"PhysDefRate":0.0422,"MagicDefRate":0.0617,"HealInc":0.0749}</v>
      </c>
      <c r="H1515" s="1" t="s">
        <v>28</v>
      </c>
      <c r="I1515" s="1">
        <f t="shared" si="205"/>
        <v>1</v>
      </c>
      <c r="J1515" s="1">
        <f t="shared" si="204"/>
        <v>1</v>
      </c>
    </row>
    <row r="1516" spans="1:10">
      <c r="A1516" s="1">
        <f t="shared" si="202"/>
        <v>5001903</v>
      </c>
      <c r="B1516" s="1">
        <f t="shared" si="203"/>
        <v>5001903</v>
      </c>
      <c r="C1516" s="1">
        <f t="shared" si="206"/>
        <v>50019</v>
      </c>
      <c r="D1516" s="1">
        <f t="shared" si="207"/>
        <v>3</v>
      </c>
      <c r="E1516" s="1">
        <f>_xlfn.XLOOKUP(C1516,[1]配置!$B$5:$B$1000,[1]配置!$N$5:$N$1000)</f>
        <v>3</v>
      </c>
      <c r="F1516" s="1" t="str">
        <f>_xlfn.XLOOKUP(D1516,消耗中转!$D$8:$D$33,消耗中转!$T$8:$T$33)</f>
        <v>[{"ItemId":70001,"Num":30}]</v>
      </c>
      <c r="G1516" s="1" t="str" cm="1">
        <f t="array" ref="G1516">IF(D1516=0,"{}",_xlfn.XLOOKUP(D1516,属性中转!$D$20:$D$44,_xlfn.XLOOKUP($E1516,属性中转!$AG$18:$AX$18,属性中转!$AG$20:$AX$44)))</f>
        <v>{"HpRate":0.104,"AtkRate":0.1044,"PhysDefRate":0.052,"MagicDefRate":0.076,"HealInc":0.0963}</v>
      </c>
      <c r="H1516" s="1" t="s">
        <v>28</v>
      </c>
      <c r="I1516" s="1">
        <f t="shared" si="205"/>
        <v>1</v>
      </c>
      <c r="J1516" s="1">
        <f t="shared" si="204"/>
        <v>1</v>
      </c>
    </row>
    <row r="1517" spans="1:10">
      <c r="A1517" s="1">
        <f t="shared" si="202"/>
        <v>5001904</v>
      </c>
      <c r="B1517" s="1">
        <f t="shared" si="203"/>
        <v>5001904</v>
      </c>
      <c r="C1517" s="1">
        <f t="shared" si="206"/>
        <v>50019</v>
      </c>
      <c r="D1517" s="1">
        <f t="shared" si="207"/>
        <v>4</v>
      </c>
      <c r="E1517" s="1">
        <f>_xlfn.XLOOKUP(C1517,[1]配置!$B$5:$B$1000,[1]配置!$N$5:$N$1000)</f>
        <v>3</v>
      </c>
      <c r="F1517" s="1" t="str">
        <f>_xlfn.XLOOKUP(D1517,消耗中转!$D$8:$D$33,消耗中转!$T$8:$T$33)</f>
        <v>[{"ItemId":70001,"Num":40}]</v>
      </c>
      <c r="G1517" s="1" t="str" cm="1">
        <f t="array" ref="G1517">IF(D1517=0,"{}",_xlfn.XLOOKUP(D1517,属性中转!$D$20:$D$44,_xlfn.XLOOKUP($E1517,属性中转!$AG$18:$AX$18,属性中转!$AG$20:$AX$44)))</f>
        <v>{"HpRate":0.1235,"AtkRate":0.1239,"PhysDefRate":0.0617,"MagicDefRate":0.0902,"HealInc":0.1178}</v>
      </c>
      <c r="H1517" s="1" t="s">
        <v>28</v>
      </c>
      <c r="I1517" s="1">
        <f t="shared" si="205"/>
        <v>1</v>
      </c>
      <c r="J1517" s="1">
        <f t="shared" si="204"/>
        <v>1</v>
      </c>
    </row>
    <row r="1518" spans="1:10">
      <c r="A1518" s="1">
        <f t="shared" si="202"/>
        <v>5001905</v>
      </c>
      <c r="B1518" s="1">
        <f t="shared" si="203"/>
        <v>5001905</v>
      </c>
      <c r="C1518" s="1">
        <f t="shared" si="206"/>
        <v>50019</v>
      </c>
      <c r="D1518" s="1">
        <f t="shared" si="207"/>
        <v>5</v>
      </c>
      <c r="E1518" s="1">
        <f>_xlfn.XLOOKUP(C1518,[1]配置!$B$5:$B$1000,[1]配置!$N$5:$N$1000)</f>
        <v>3</v>
      </c>
      <c r="F1518" s="1" t="str">
        <f>_xlfn.XLOOKUP(D1518,消耗中转!$D$8:$D$33,消耗中转!$T$8:$T$33)</f>
        <v>[{"ItemId":70001,"Num":50}]</v>
      </c>
      <c r="G1518" s="1" t="str" cm="1">
        <f t="array" ref="G1518">IF(D1518=0,"{}",_xlfn.XLOOKUP(D1518,属性中转!$D$20:$D$44,_xlfn.XLOOKUP($E1518,属性中转!$AG$18:$AX$18,属性中转!$AG$20:$AX$44)))</f>
        <v>{"HpRate":0.143,"AtkRate":0.1435,"PhysDefRate":0.0715,"MagicDefRate":0.1045,"HealInc":0.1392}</v>
      </c>
      <c r="H1518" s="1" t="s">
        <v>28</v>
      </c>
      <c r="I1518" s="1">
        <f t="shared" si="205"/>
        <v>2</v>
      </c>
      <c r="J1518" s="1">
        <f t="shared" si="204"/>
        <v>2</v>
      </c>
    </row>
    <row r="1519" spans="1:10">
      <c r="A1519" s="1">
        <f t="shared" si="202"/>
        <v>5001906</v>
      </c>
      <c r="B1519" s="1">
        <f t="shared" si="203"/>
        <v>5001906</v>
      </c>
      <c r="C1519" s="1">
        <f t="shared" si="206"/>
        <v>50019</v>
      </c>
      <c r="D1519" s="1">
        <f t="shared" si="207"/>
        <v>6</v>
      </c>
      <c r="E1519" s="1">
        <f>_xlfn.XLOOKUP(C1519,[1]配置!$B$5:$B$1000,[1]配置!$N$5:$N$1000)</f>
        <v>3</v>
      </c>
      <c r="F1519" s="1" t="str">
        <f>_xlfn.XLOOKUP(D1519,消耗中转!$D$8:$D$33,消耗中转!$T$8:$T$33)</f>
        <v>[{"ItemId":70002,"Num":5}]</v>
      </c>
      <c r="G1519" s="1" t="str" cm="1">
        <f t="array" ref="G1519">IF(D1519=0,"{}",_xlfn.XLOOKUP(D1519,属性中转!$D$20:$D$44,_xlfn.XLOOKUP($E1519,属性中转!$AG$18:$AX$18,属性中转!$AG$20:$AX$44)))</f>
        <v>{"HpRate":0.1625,"AtkRate":0.1631,"PhysDefRate":0.0812,"MagicDefRate":0.1187,"HealInc":0.1606}</v>
      </c>
      <c r="H1519" s="1" t="s">
        <v>28</v>
      </c>
      <c r="I1519" s="1">
        <f t="shared" si="205"/>
        <v>2</v>
      </c>
      <c r="J1519" s="1">
        <f t="shared" si="204"/>
        <v>2</v>
      </c>
    </row>
    <row r="1520" spans="1:10">
      <c r="A1520" s="1">
        <f t="shared" si="202"/>
        <v>5001907</v>
      </c>
      <c r="B1520" s="1">
        <f t="shared" si="203"/>
        <v>5001907</v>
      </c>
      <c r="C1520" s="1">
        <f t="shared" si="206"/>
        <v>50019</v>
      </c>
      <c r="D1520" s="1">
        <f t="shared" si="207"/>
        <v>7</v>
      </c>
      <c r="E1520" s="1">
        <f>_xlfn.XLOOKUP(C1520,[1]配置!$B$5:$B$1000,[1]配置!$N$5:$N$1000)</f>
        <v>3</v>
      </c>
      <c r="F1520" s="1" t="str">
        <f>_xlfn.XLOOKUP(D1520,消耗中转!$D$8:$D$33,消耗中转!$T$8:$T$33)</f>
        <v>[{"ItemId":70002,"Num":10}]</v>
      </c>
      <c r="G1520" s="1" t="str" cm="1">
        <f t="array" ref="G1520">IF(D1520=0,"{}",_xlfn.XLOOKUP(D1520,属性中转!$D$20:$D$44,_xlfn.XLOOKUP($E1520,属性中转!$AG$18:$AX$18,属性中转!$AG$20:$AX$44)))</f>
        <v>{"HpRate":0.182,"AtkRate":0.1827,"PhysDefRate":0.091,"MagicDefRate":0.133,"HealInc":0.182}</v>
      </c>
      <c r="H1520" s="1" t="s">
        <v>28</v>
      </c>
      <c r="I1520" s="1">
        <f t="shared" si="205"/>
        <v>2</v>
      </c>
      <c r="J1520" s="1">
        <f t="shared" si="204"/>
        <v>2</v>
      </c>
    </row>
    <row r="1521" spans="1:10">
      <c r="A1521" s="1">
        <f t="shared" si="202"/>
        <v>5001908</v>
      </c>
      <c r="B1521" s="1">
        <f t="shared" si="203"/>
        <v>5001908</v>
      </c>
      <c r="C1521" s="1">
        <f t="shared" si="206"/>
        <v>50019</v>
      </c>
      <c r="D1521" s="1">
        <f t="shared" si="207"/>
        <v>8</v>
      </c>
      <c r="E1521" s="1">
        <f>_xlfn.XLOOKUP(C1521,[1]配置!$B$5:$B$1000,[1]配置!$N$5:$N$1000)</f>
        <v>3</v>
      </c>
      <c r="F1521" s="1" t="str">
        <f>_xlfn.XLOOKUP(D1521,消耗中转!$D$8:$D$33,消耗中转!$T$8:$T$33)</f>
        <v>[{"ItemId":70002,"Num":15}]</v>
      </c>
      <c r="G1521" s="1" t="str" cm="1">
        <f t="array" ref="G1521">IF(D1521=0,"{}",_xlfn.XLOOKUP(D1521,属性中转!$D$20:$D$44,_xlfn.XLOOKUP($E1521,属性中转!$AG$18:$AX$18,属性中转!$AG$20:$AX$44)))</f>
        <v>{"HpRate":0.2015,"AtkRate":0.2022,"PhysDefRate":0.1007,"MagicDefRate":0.1472,"HealInc":0.2034}</v>
      </c>
      <c r="H1521" s="1" t="s">
        <v>28</v>
      </c>
      <c r="I1521" s="1">
        <f t="shared" si="205"/>
        <v>2</v>
      </c>
      <c r="J1521" s="1">
        <f t="shared" si="204"/>
        <v>2</v>
      </c>
    </row>
    <row r="1522" spans="1:10">
      <c r="A1522" s="1">
        <f t="shared" si="202"/>
        <v>5001909</v>
      </c>
      <c r="B1522" s="1">
        <f t="shared" si="203"/>
        <v>5001909</v>
      </c>
      <c r="C1522" s="1">
        <f t="shared" si="206"/>
        <v>50019</v>
      </c>
      <c r="D1522" s="1">
        <f t="shared" si="207"/>
        <v>9</v>
      </c>
      <c r="E1522" s="1">
        <f>_xlfn.XLOOKUP(C1522,[1]配置!$B$5:$B$1000,[1]配置!$N$5:$N$1000)</f>
        <v>3</v>
      </c>
      <c r="F1522" s="1" t="str">
        <f>_xlfn.XLOOKUP(D1522,消耗中转!$D$8:$D$33,消耗中转!$T$8:$T$33)</f>
        <v>[{"ItemId":70002,"Num":20}]</v>
      </c>
      <c r="G1522" s="1" t="str" cm="1">
        <f t="array" ref="G1522">IF(D1522=0,"{}",_xlfn.XLOOKUP(D1522,属性中转!$D$20:$D$44,_xlfn.XLOOKUP($E1522,属性中转!$AG$18:$AX$18,属性中转!$AG$20:$AX$44)))</f>
        <v>{"HpRate":0.221,"AtkRate":0.2218,"PhysDefRate":0.1105,"MagicDefRate":0.1615,"HealInc":0.2034}</v>
      </c>
      <c r="H1522" s="1" t="s">
        <v>28</v>
      </c>
      <c r="I1522" s="1">
        <f t="shared" si="205"/>
        <v>2</v>
      </c>
      <c r="J1522" s="1">
        <f t="shared" si="204"/>
        <v>2</v>
      </c>
    </row>
    <row r="1523" spans="1:10">
      <c r="A1523" s="1">
        <f t="shared" si="202"/>
        <v>5001910</v>
      </c>
      <c r="B1523" s="1">
        <f t="shared" si="203"/>
        <v>5001910</v>
      </c>
      <c r="C1523" s="1">
        <f t="shared" si="206"/>
        <v>50019</v>
      </c>
      <c r="D1523" s="1">
        <f t="shared" si="207"/>
        <v>10</v>
      </c>
      <c r="E1523" s="1">
        <f>_xlfn.XLOOKUP(C1523,[1]配置!$B$5:$B$1000,[1]配置!$N$5:$N$1000)</f>
        <v>3</v>
      </c>
      <c r="F1523" s="1" t="str">
        <f>_xlfn.XLOOKUP(D1523,消耗中转!$D$8:$D$33,消耗中转!$T$8:$T$33)</f>
        <v>[{"ItemId":70002,"Num":25}]</v>
      </c>
      <c r="G1523" s="1" t="str" cm="1">
        <f t="array" ref="G1523">IF(D1523=0,"{}",_xlfn.XLOOKUP(D1523,属性中转!$D$20:$D$44,_xlfn.XLOOKUP($E1523,属性中转!$AG$18:$AX$18,属性中转!$AG$20:$AX$44)))</f>
        <v>{"HpRate":0.2405,"AtkRate":0.2414,"PhysDefRate":0.1202,"MagicDefRate":0.1757,"HealInc":0.2034}</v>
      </c>
      <c r="H1523" s="1" t="s">
        <v>28</v>
      </c>
      <c r="I1523" s="1">
        <f t="shared" si="205"/>
        <v>3</v>
      </c>
      <c r="J1523" s="1">
        <f t="shared" si="204"/>
        <v>3</v>
      </c>
    </row>
    <row r="1524" spans="1:10">
      <c r="A1524" s="1">
        <f t="shared" si="202"/>
        <v>5001911</v>
      </c>
      <c r="B1524" s="1">
        <f t="shared" si="203"/>
        <v>5001911</v>
      </c>
      <c r="C1524" s="1">
        <f t="shared" si="206"/>
        <v>50019</v>
      </c>
      <c r="D1524" s="1">
        <f t="shared" si="207"/>
        <v>11</v>
      </c>
      <c r="E1524" s="1">
        <f>_xlfn.XLOOKUP(C1524,[1]配置!$B$5:$B$1000,[1]配置!$N$5:$N$1000)</f>
        <v>3</v>
      </c>
      <c r="F1524" s="1" t="str">
        <f>_xlfn.XLOOKUP(D1524,消耗中转!$D$8:$D$33,消耗中转!$T$8:$T$33)</f>
        <v>[{"ItemId":70002,"Num":30}]</v>
      </c>
      <c r="G1524" s="1" t="str" cm="1">
        <f t="array" ref="G1524">IF(D1524=0,"{}",_xlfn.XLOOKUP(D1524,属性中转!$D$20:$D$44,_xlfn.XLOOKUP($E1524,属性中转!$AG$18:$AX$18,属性中转!$AG$20:$AX$44)))</f>
        <v>{"HpRate":0.26,"AtkRate":0.261,"PhysDefRate":0.13,"MagicDefRate":0.19,"HealInc":0.2034}</v>
      </c>
      <c r="H1524" s="1" t="s">
        <v>28</v>
      </c>
      <c r="I1524" s="1">
        <f t="shared" si="205"/>
        <v>3</v>
      </c>
      <c r="J1524" s="1">
        <f t="shared" si="204"/>
        <v>3</v>
      </c>
    </row>
    <row r="1525" spans="1:10">
      <c r="A1525" s="1">
        <f t="shared" si="202"/>
        <v>5001912</v>
      </c>
      <c r="B1525" s="1">
        <f t="shared" si="203"/>
        <v>5001912</v>
      </c>
      <c r="C1525" s="1">
        <f t="shared" si="206"/>
        <v>50019</v>
      </c>
      <c r="D1525" s="1">
        <f t="shared" si="207"/>
        <v>12</v>
      </c>
      <c r="E1525" s="1">
        <f>_xlfn.XLOOKUP(C1525,[1]配置!$B$5:$B$1000,[1]配置!$N$5:$N$1000)</f>
        <v>3</v>
      </c>
      <c r="F1525" s="1" t="str">
        <f>_xlfn.XLOOKUP(D1525,消耗中转!$D$8:$D$33,消耗中转!$T$8:$T$33)</f>
        <v>[{"ItemId":70002,"Num":35}]</v>
      </c>
      <c r="G1525" s="1" t="str" cm="1">
        <f t="array" ref="G1525">IF(D1525=0,"{}",_xlfn.XLOOKUP(D1525,属性中转!$D$20:$D$44,_xlfn.XLOOKUP($E1525,属性中转!$AG$18:$AX$18,属性中转!$AG$20:$AX$44)))</f>
        <v>{"HpRate":0.2795,"AtkRate":0.2805,"PhysDefRate":0.1397,"MagicDefRate":0.2042,"HealInc":0.2034}</v>
      </c>
      <c r="H1525" s="1" t="s">
        <v>28</v>
      </c>
      <c r="I1525" s="1">
        <f t="shared" si="205"/>
        <v>3</v>
      </c>
      <c r="J1525" s="1">
        <f t="shared" si="204"/>
        <v>3</v>
      </c>
    </row>
    <row r="1526" spans="1:10">
      <c r="A1526" s="1">
        <f t="shared" si="202"/>
        <v>5001913</v>
      </c>
      <c r="B1526" s="1">
        <f t="shared" si="203"/>
        <v>5001913</v>
      </c>
      <c r="C1526" s="1">
        <f t="shared" si="206"/>
        <v>50019</v>
      </c>
      <c r="D1526" s="1">
        <f t="shared" si="207"/>
        <v>13</v>
      </c>
      <c r="E1526" s="1">
        <f>_xlfn.XLOOKUP(C1526,[1]配置!$B$5:$B$1000,[1]配置!$N$5:$N$1000)</f>
        <v>3</v>
      </c>
      <c r="F1526" s="1" t="str">
        <f>_xlfn.XLOOKUP(D1526,消耗中转!$D$8:$D$33,消耗中转!$T$8:$T$33)</f>
        <v>[{"ItemId":70002,"Num":40}]</v>
      </c>
      <c r="G1526" s="1" t="str" cm="1">
        <f t="array" ref="G1526">IF(D1526=0,"{}",_xlfn.XLOOKUP(D1526,属性中转!$D$20:$D$44,_xlfn.XLOOKUP($E1526,属性中转!$AG$18:$AX$18,属性中转!$AG$20:$AX$44)))</f>
        <v>{"HpRate":0.299,"AtkRate":0.3001,"PhysDefRate":0.1495,"MagicDefRate":0.2185,"HealInc":0.2034}</v>
      </c>
      <c r="H1526" s="1" t="s">
        <v>28</v>
      </c>
      <c r="I1526" s="1">
        <f t="shared" si="205"/>
        <v>3</v>
      </c>
      <c r="J1526" s="1">
        <f t="shared" si="204"/>
        <v>3</v>
      </c>
    </row>
    <row r="1527" spans="1:10">
      <c r="A1527" s="1">
        <f t="shared" si="202"/>
        <v>5001914</v>
      </c>
      <c r="B1527" s="1">
        <f t="shared" si="203"/>
        <v>5001914</v>
      </c>
      <c r="C1527" s="1">
        <f t="shared" si="206"/>
        <v>50019</v>
      </c>
      <c r="D1527" s="1">
        <f t="shared" si="207"/>
        <v>14</v>
      </c>
      <c r="E1527" s="1">
        <f>_xlfn.XLOOKUP(C1527,[1]配置!$B$5:$B$1000,[1]配置!$N$5:$N$1000)</f>
        <v>3</v>
      </c>
      <c r="F1527" s="1" t="str">
        <f>_xlfn.XLOOKUP(D1527,消耗中转!$D$8:$D$33,消耗中转!$T$8:$T$33)</f>
        <v>[{"ItemId":70002,"Num":45}]</v>
      </c>
      <c r="G1527" s="1" t="str" cm="1">
        <f t="array" ref="G1527">IF(D1527=0,"{}",_xlfn.XLOOKUP(D1527,属性中转!$D$20:$D$44,_xlfn.XLOOKUP($E1527,属性中转!$AG$18:$AX$18,属性中转!$AG$20:$AX$44)))</f>
        <v>{"HpRate":0.3185,"AtkRate":0.3197,"PhysDefRate":0.1592,"MagicDefRate":0.2327,"HealInc":0.2034}</v>
      </c>
      <c r="H1527" s="1" t="s">
        <v>28</v>
      </c>
      <c r="I1527" s="1">
        <f t="shared" si="205"/>
        <v>3</v>
      </c>
      <c r="J1527" s="1">
        <f t="shared" si="204"/>
        <v>3</v>
      </c>
    </row>
    <row r="1528" spans="1:10">
      <c r="A1528" s="1">
        <f t="shared" si="202"/>
        <v>5001915</v>
      </c>
      <c r="B1528" s="1">
        <f t="shared" si="203"/>
        <v>5001915</v>
      </c>
      <c r="C1528" s="1">
        <f t="shared" si="206"/>
        <v>50019</v>
      </c>
      <c r="D1528" s="1">
        <f t="shared" si="207"/>
        <v>15</v>
      </c>
      <c r="E1528" s="1">
        <f>_xlfn.XLOOKUP(C1528,[1]配置!$B$5:$B$1000,[1]配置!$N$5:$N$1000)</f>
        <v>3</v>
      </c>
      <c r="F1528" s="1" t="str">
        <f>_xlfn.XLOOKUP(D1528,消耗中转!$D$8:$D$33,消耗中转!$T$8:$T$33)</f>
        <v>[{"ItemId":70002,"Num":50}]</v>
      </c>
      <c r="G1528" s="1" t="str" cm="1">
        <f t="array" ref="G1528">IF(D1528=0,"{}",_xlfn.XLOOKUP(D1528,属性中转!$D$20:$D$44,_xlfn.XLOOKUP($E1528,属性中转!$AG$18:$AX$18,属性中转!$AG$20:$AX$44)))</f>
        <v>{"HpRate":0.338,"AtkRate":0.3393,"PhysDefRate":0.169,"MagicDefRate":0.247,"HealInc":0.2034}</v>
      </c>
      <c r="H1528" s="1" t="s">
        <v>28</v>
      </c>
      <c r="I1528" s="1">
        <f t="shared" si="205"/>
        <v>4</v>
      </c>
      <c r="J1528" s="1">
        <f t="shared" si="204"/>
        <v>4</v>
      </c>
    </row>
    <row r="1529" spans="1:10">
      <c r="A1529" s="1">
        <f t="shared" si="202"/>
        <v>5001916</v>
      </c>
      <c r="B1529" s="1">
        <f t="shared" si="203"/>
        <v>5001916</v>
      </c>
      <c r="C1529" s="1">
        <f t="shared" si="206"/>
        <v>50019</v>
      </c>
      <c r="D1529" s="1">
        <f t="shared" si="207"/>
        <v>16</v>
      </c>
      <c r="E1529" s="1">
        <f>_xlfn.XLOOKUP(C1529,[1]配置!$B$5:$B$1000,[1]配置!$N$5:$N$1000)</f>
        <v>3</v>
      </c>
      <c r="F1529" s="1" t="str">
        <f>_xlfn.XLOOKUP(D1529,消耗中转!$D$8:$D$33,消耗中转!$T$8:$T$33)</f>
        <v>[{"ItemId":70003,"Num":25}]</v>
      </c>
      <c r="G1529" s="1" t="str" cm="1">
        <f t="array" ref="G1529">IF(D1529=0,"{}",_xlfn.XLOOKUP(D1529,属性中转!$D$20:$D$44,_xlfn.XLOOKUP($E1529,属性中转!$AG$18:$AX$18,属性中转!$AG$20:$AX$44)))</f>
        <v>{"HpRate":0.3575,"AtkRate":0.3588,"PhysDefRate":0.1787,"MagicDefRate":0.2612,"HealInc":0.2249}</v>
      </c>
      <c r="H1529" s="1" t="s">
        <v>28</v>
      </c>
      <c r="I1529" s="1">
        <f t="shared" si="205"/>
        <v>4</v>
      </c>
      <c r="J1529" s="1">
        <f t="shared" si="204"/>
        <v>4</v>
      </c>
    </row>
    <row r="1530" spans="1:10">
      <c r="A1530" s="1">
        <f t="shared" si="202"/>
        <v>5001917</v>
      </c>
      <c r="B1530" s="1">
        <f t="shared" si="203"/>
        <v>5001917</v>
      </c>
      <c r="C1530" s="1">
        <f t="shared" si="206"/>
        <v>50019</v>
      </c>
      <c r="D1530" s="1">
        <f t="shared" si="207"/>
        <v>17</v>
      </c>
      <c r="E1530" s="1">
        <f>_xlfn.XLOOKUP(C1530,[1]配置!$B$5:$B$1000,[1]配置!$N$5:$N$1000)</f>
        <v>3</v>
      </c>
      <c r="F1530" s="1" t="str">
        <f>_xlfn.XLOOKUP(D1530,消耗中转!$D$8:$D$33,消耗中转!$T$8:$T$33)</f>
        <v>[{"ItemId":70003,"Num":25}]</v>
      </c>
      <c r="G1530" s="1" t="str" cm="1">
        <f t="array" ref="G1530">IF(D1530=0,"{}",_xlfn.XLOOKUP(D1530,属性中转!$D$20:$D$44,_xlfn.XLOOKUP($E1530,属性中转!$AG$18:$AX$18,属性中转!$AG$20:$AX$44)))</f>
        <v>{"HpRate":0.377,"AtkRate":0.3784,"PhysDefRate":0.1885,"MagicDefRate":0.2755,"HealInc":0.2463}</v>
      </c>
      <c r="H1530" s="1" t="s">
        <v>28</v>
      </c>
      <c r="I1530" s="1">
        <f t="shared" si="205"/>
        <v>4</v>
      </c>
      <c r="J1530" s="1">
        <f t="shared" si="204"/>
        <v>4</v>
      </c>
    </row>
    <row r="1531" spans="1:10">
      <c r="A1531" s="1">
        <f t="shared" si="202"/>
        <v>5001918</v>
      </c>
      <c r="B1531" s="1">
        <f t="shared" si="203"/>
        <v>5001918</v>
      </c>
      <c r="C1531" s="1">
        <f t="shared" si="206"/>
        <v>50019</v>
      </c>
      <c r="D1531" s="1">
        <f t="shared" si="207"/>
        <v>18</v>
      </c>
      <c r="E1531" s="1">
        <f>_xlfn.XLOOKUP(C1531,[1]配置!$B$5:$B$1000,[1]配置!$N$5:$N$1000)</f>
        <v>3</v>
      </c>
      <c r="F1531" s="1" t="str">
        <f>_xlfn.XLOOKUP(D1531,消耗中转!$D$8:$D$33,消耗中转!$T$8:$T$33)</f>
        <v>[{"ItemId":70003,"Num":25}]</v>
      </c>
      <c r="G1531" s="1" t="str" cm="1">
        <f t="array" ref="G1531">IF(D1531=0,"{}",_xlfn.XLOOKUP(D1531,属性中转!$D$20:$D$44,_xlfn.XLOOKUP($E1531,属性中转!$AG$18:$AX$18,属性中转!$AG$20:$AX$44)))</f>
        <v>{"HpRate":0.3965,"AtkRate":0.398,"PhysDefRate":0.1982,"MagicDefRate":0.2897,"HealInc":0.2677}</v>
      </c>
      <c r="H1531" s="1" t="s">
        <v>28</v>
      </c>
      <c r="I1531" s="1">
        <f t="shared" si="205"/>
        <v>4</v>
      </c>
      <c r="J1531" s="1">
        <f t="shared" si="204"/>
        <v>4</v>
      </c>
    </row>
    <row r="1532" spans="1:10">
      <c r="A1532" s="1">
        <f t="shared" si="202"/>
        <v>5001919</v>
      </c>
      <c r="B1532" s="1">
        <f t="shared" si="203"/>
        <v>5001919</v>
      </c>
      <c r="C1532" s="1">
        <f t="shared" si="206"/>
        <v>50019</v>
      </c>
      <c r="D1532" s="1">
        <f t="shared" si="207"/>
        <v>19</v>
      </c>
      <c r="E1532" s="1">
        <f>_xlfn.XLOOKUP(C1532,[1]配置!$B$5:$B$1000,[1]配置!$N$5:$N$1000)</f>
        <v>3</v>
      </c>
      <c r="F1532" s="1" t="str">
        <f>_xlfn.XLOOKUP(D1532,消耗中转!$D$8:$D$33,消耗中转!$T$8:$T$33)</f>
        <v>[{"ItemId":70003,"Num":25}]</v>
      </c>
      <c r="G1532" s="1" t="str" cm="1">
        <f t="array" ref="G1532">IF(D1532=0,"{}",_xlfn.XLOOKUP(D1532,属性中转!$D$20:$D$44,_xlfn.XLOOKUP($E1532,属性中转!$AG$18:$AX$18,属性中转!$AG$20:$AX$44)))</f>
        <v>{"HpRate":0.416,"AtkRate":0.4176,"PhysDefRate":0.208,"MagicDefRate":0.304,"HealInc":0.2891}</v>
      </c>
      <c r="H1532" s="1" t="s">
        <v>28</v>
      </c>
      <c r="I1532" s="1">
        <f t="shared" si="205"/>
        <v>4</v>
      </c>
      <c r="J1532" s="1">
        <f t="shared" si="204"/>
        <v>4</v>
      </c>
    </row>
    <row r="1533" spans="1:10">
      <c r="A1533" s="1">
        <f t="shared" si="202"/>
        <v>5001920</v>
      </c>
      <c r="B1533" s="1">
        <f t="shared" si="203"/>
        <v>5001920</v>
      </c>
      <c r="C1533" s="1">
        <f t="shared" si="206"/>
        <v>50019</v>
      </c>
      <c r="D1533" s="1">
        <f t="shared" si="207"/>
        <v>20</v>
      </c>
      <c r="E1533" s="1">
        <f>_xlfn.XLOOKUP(C1533,[1]配置!$B$5:$B$1000,[1]配置!$N$5:$N$1000)</f>
        <v>3</v>
      </c>
      <c r="F1533" s="1" t="str">
        <f>_xlfn.XLOOKUP(D1533,消耗中转!$D$8:$D$33,消耗中转!$T$8:$T$33)</f>
        <v>[{"ItemId":70003,"Num":25}]</v>
      </c>
      <c r="G1533" s="1" t="str" cm="1">
        <f t="array" ref="G1533">IF(D1533=0,"{}",_xlfn.XLOOKUP(D1533,属性中转!$D$20:$D$44,_xlfn.XLOOKUP($E1533,属性中转!$AG$18:$AX$18,属性中转!$AG$20:$AX$44)))</f>
        <v>{"HpRate":0.4355,"AtkRate":0.4371,"PhysDefRate":0.2177,"MagicDefRate":0.3182,"HealInc":0.3105}</v>
      </c>
      <c r="H1533" s="1" t="s">
        <v>28</v>
      </c>
      <c r="I1533" s="1">
        <f t="shared" si="205"/>
        <v>4</v>
      </c>
      <c r="J1533" s="1">
        <f t="shared" si="204"/>
        <v>4</v>
      </c>
    </row>
    <row r="1534" spans="1:10">
      <c r="A1534" s="1">
        <f t="shared" si="202"/>
        <v>5001921</v>
      </c>
      <c r="B1534" s="1">
        <f t="shared" si="203"/>
        <v>5001921</v>
      </c>
      <c r="C1534" s="1">
        <f t="shared" si="206"/>
        <v>50019</v>
      </c>
      <c r="D1534" s="1">
        <f t="shared" si="207"/>
        <v>21</v>
      </c>
      <c r="E1534" s="1">
        <f>_xlfn.XLOOKUP(C1534,[1]配置!$B$5:$B$1000,[1]配置!$N$5:$N$1000)</f>
        <v>3</v>
      </c>
      <c r="F1534" s="1" t="str">
        <f>_xlfn.XLOOKUP(D1534,消耗中转!$D$8:$D$33,消耗中转!$T$8:$T$33)</f>
        <v>[{"ItemId":70003,"Num":50}]</v>
      </c>
      <c r="G1534" s="1" t="str" cm="1">
        <f t="array" ref="G1534">IF(D1534=0,"{}",_xlfn.XLOOKUP(D1534,属性中转!$D$20:$D$44,_xlfn.XLOOKUP($E1534,属性中转!$AG$18:$AX$18,属性中转!$AG$20:$AX$44)))</f>
        <v>{"HpRate":0.455,"AtkRate":0.4567,"PhysDefRate":0.2275,"MagicDefRate":0.3325,"HealInc":0.332}</v>
      </c>
      <c r="H1534" s="1" t="s">
        <v>28</v>
      </c>
      <c r="I1534" s="1">
        <f t="shared" si="205"/>
        <v>4</v>
      </c>
      <c r="J1534" s="1">
        <f t="shared" si="204"/>
        <v>4</v>
      </c>
    </row>
    <row r="1535" spans="1:10">
      <c r="A1535" s="1">
        <f t="shared" si="202"/>
        <v>5001922</v>
      </c>
      <c r="B1535" s="1">
        <f t="shared" si="203"/>
        <v>5001922</v>
      </c>
      <c r="C1535" s="1">
        <f t="shared" si="206"/>
        <v>50019</v>
      </c>
      <c r="D1535" s="1">
        <f t="shared" si="207"/>
        <v>22</v>
      </c>
      <c r="E1535" s="1">
        <f>_xlfn.XLOOKUP(C1535,[1]配置!$B$5:$B$1000,[1]配置!$N$5:$N$1000)</f>
        <v>3</v>
      </c>
      <c r="F1535" s="1" t="str">
        <f>_xlfn.XLOOKUP(D1535,消耗中转!$D$8:$D$33,消耗中转!$T$8:$T$33)</f>
        <v>[{"ItemId":70003,"Num":75}]</v>
      </c>
      <c r="G1535" s="1" t="str" cm="1">
        <f t="array" ref="G1535">IF(D1535=0,"{}",_xlfn.XLOOKUP(D1535,属性中转!$D$20:$D$44,_xlfn.XLOOKUP($E1535,属性中转!$AG$18:$AX$18,属性中转!$AG$20:$AX$44)))</f>
        <v>{"HpRate":0.4745,"AtkRate":0.4763,"PhysDefRate":0.2372,"MagicDefRate":0.3467,"HealInc":0.3534}</v>
      </c>
      <c r="H1535" s="1" t="s">
        <v>28</v>
      </c>
      <c r="I1535" s="1">
        <f t="shared" si="205"/>
        <v>4</v>
      </c>
      <c r="J1535" s="1">
        <f t="shared" si="204"/>
        <v>4</v>
      </c>
    </row>
    <row r="1536" spans="1:10">
      <c r="A1536" s="1">
        <f t="shared" si="202"/>
        <v>5001923</v>
      </c>
      <c r="B1536" s="1">
        <f t="shared" si="203"/>
        <v>5001923</v>
      </c>
      <c r="C1536" s="1">
        <f t="shared" si="206"/>
        <v>50019</v>
      </c>
      <c r="D1536" s="1">
        <f t="shared" si="207"/>
        <v>23</v>
      </c>
      <c r="E1536" s="1">
        <f>_xlfn.XLOOKUP(C1536,[1]配置!$B$5:$B$1000,[1]配置!$N$5:$N$1000)</f>
        <v>3</v>
      </c>
      <c r="F1536" s="1" t="str">
        <f>_xlfn.XLOOKUP(D1536,消耗中转!$D$8:$D$33,消耗中转!$T$8:$T$33)</f>
        <v>[{"ItemId":70003,"Num":100}]</v>
      </c>
      <c r="G1536" s="1" t="str" cm="1">
        <f t="array" ref="G1536">IF(D1536=0,"{}",_xlfn.XLOOKUP(D1536,属性中转!$D$20:$D$44,_xlfn.XLOOKUP($E1536,属性中转!$AG$18:$AX$18,属性中转!$AG$20:$AX$44)))</f>
        <v>{"HpRate":0.494,"AtkRate":0.4959,"PhysDefRate":0.247,"MagicDefRate":0.361,"HealInc":0.3748}</v>
      </c>
      <c r="H1536" s="1" t="s">
        <v>28</v>
      </c>
      <c r="I1536" s="1">
        <f t="shared" si="205"/>
        <v>4</v>
      </c>
      <c r="J1536" s="1">
        <f t="shared" si="204"/>
        <v>4</v>
      </c>
    </row>
    <row r="1537" spans="1:10">
      <c r="A1537" s="1">
        <f t="shared" si="202"/>
        <v>5001924</v>
      </c>
      <c r="B1537" s="1">
        <f t="shared" si="203"/>
        <v>5001924</v>
      </c>
      <c r="C1537" s="1">
        <f t="shared" si="206"/>
        <v>50019</v>
      </c>
      <c r="D1537" s="1">
        <f t="shared" si="207"/>
        <v>24</v>
      </c>
      <c r="E1537" s="1">
        <f>_xlfn.XLOOKUP(C1537,[1]配置!$B$5:$B$1000,[1]配置!$N$5:$N$1000)</f>
        <v>3</v>
      </c>
      <c r="F1537" s="1" t="str">
        <f>_xlfn.XLOOKUP(D1537,消耗中转!$D$8:$D$33,消耗中转!$T$8:$T$33)</f>
        <v>[{"ItemId":70003,"Num":125}]</v>
      </c>
      <c r="G1537" s="1" t="str" cm="1">
        <f t="array" ref="G1537">IF(D1537=0,"{}",_xlfn.XLOOKUP(D1537,属性中转!$D$20:$D$44,_xlfn.XLOOKUP($E1537,属性中转!$AG$18:$AX$18,属性中转!$AG$20:$AX$44)))</f>
        <v>{"HpRate":0.5135,"AtkRate":0.5154,"PhysDefRate":0.2567,"MagicDefRate":0.3752,"HealInc":0.3962}</v>
      </c>
      <c r="H1537" s="1" t="s">
        <v>28</v>
      </c>
      <c r="I1537" s="1">
        <f t="shared" si="205"/>
        <v>4</v>
      </c>
      <c r="J1537" s="1">
        <f t="shared" si="204"/>
        <v>4</v>
      </c>
    </row>
    <row r="1538" spans="1:10">
      <c r="A1538" s="1">
        <f t="shared" si="202"/>
        <v>5001925</v>
      </c>
      <c r="B1538" s="1">
        <f t="shared" si="203"/>
        <v>5001925</v>
      </c>
      <c r="C1538" s="1">
        <f t="shared" si="206"/>
        <v>50019</v>
      </c>
      <c r="D1538" s="1">
        <f t="shared" si="207"/>
        <v>25</v>
      </c>
      <c r="E1538" s="1">
        <f>_xlfn.XLOOKUP(C1538,[1]配置!$B$5:$B$1000,[1]配置!$N$5:$N$1000)</f>
        <v>3</v>
      </c>
      <c r="F1538" s="1" t="str">
        <f>_xlfn.XLOOKUP(D1538,消耗中转!$D$8:$D$33,消耗中转!$T$8:$T$33)</f>
        <v>[{"ItemId":70003,"Num":150}]</v>
      </c>
      <c r="G1538" s="1" t="str" cm="1">
        <f t="array" ref="G1538">IF(D1538=0,"{}",_xlfn.XLOOKUP(D1538,属性中转!$D$20:$D$44,_xlfn.XLOOKUP($E1538,属性中转!$AG$18:$AX$18,属性中转!$AG$20:$AX$44)))</f>
        <v>{"HpRate":0.533,"AtkRate":0.535,"PhysDefRate":0.2665,"MagicDefRate":0.3895,"HealInc":0.4176}</v>
      </c>
      <c r="H1538" s="1" t="s">
        <v>28</v>
      </c>
      <c r="I1538" s="1">
        <f t="shared" si="205"/>
        <v>4</v>
      </c>
      <c r="J1538" s="1">
        <f t="shared" si="204"/>
        <v>4</v>
      </c>
    </row>
    <row r="1539" spans="1:10">
      <c r="A1539" s="1">
        <f t="shared" si="202"/>
        <v>5002000</v>
      </c>
      <c r="B1539" s="1">
        <f t="shared" si="203"/>
        <v>5002000</v>
      </c>
      <c r="C1539" s="1">
        <f>C1513+1</f>
        <v>50020</v>
      </c>
      <c r="D1539" s="1">
        <f t="shared" si="207"/>
        <v>0</v>
      </c>
      <c r="E1539" s="1">
        <f>_xlfn.XLOOKUP(C1539,[1]配置!$B$5:$B$1000,[1]配置!$N$5:$N$1000)</f>
        <v>1</v>
      </c>
      <c r="F1539" s="1" t="str">
        <f>_xlfn.XLOOKUP(D1539,消耗中转!$D$8:$D$33,消耗中转!$T$8:$T$33)</f>
        <v>[]</v>
      </c>
      <c r="G1539" s="1" t="str" cm="1">
        <f t="array" ref="G1539">IF(D1539=0,"{}",_xlfn.XLOOKUP(D1539,属性中转!$D$20:$D$44,_xlfn.XLOOKUP($E1539,属性中转!$AG$18:$AX$18,属性中转!$AG$20:$AX$44)))</f>
        <v>{}</v>
      </c>
      <c r="H1539" s="1" t="s">
        <v>28</v>
      </c>
      <c r="I1539" s="1">
        <f t="shared" si="205"/>
        <v>0</v>
      </c>
      <c r="J1539" s="1">
        <f t="shared" si="204"/>
        <v>0</v>
      </c>
    </row>
    <row r="1540" spans="1:10">
      <c r="A1540" s="1">
        <f t="shared" si="202"/>
        <v>5002001</v>
      </c>
      <c r="B1540" s="1">
        <f t="shared" si="203"/>
        <v>5002001</v>
      </c>
      <c r="C1540" s="1">
        <f t="shared" ref="C1540:C1564" si="208">C1539</f>
        <v>50020</v>
      </c>
      <c r="D1540" s="1">
        <f t="shared" ref="D1540:D1565" si="209">D1514</f>
        <v>1</v>
      </c>
      <c r="E1540" s="1">
        <f>_xlfn.XLOOKUP(C1540,[1]配置!$B$5:$B$1000,[1]配置!$N$5:$N$1000)</f>
        <v>1</v>
      </c>
      <c r="F1540" s="1" t="str">
        <f>_xlfn.XLOOKUP(D1540,消耗中转!$D$8:$D$33,消耗中转!$T$8:$T$33)</f>
        <v>[{"ItemId":70001,"Num":10}]</v>
      </c>
      <c r="G1540" s="1" t="str" cm="1">
        <f t="array" ref="G1540">IF(D1540=0,"{}",_xlfn.XLOOKUP(D1540,属性中转!$D$20:$D$44,_xlfn.XLOOKUP($E1540,属性中转!$AG$18:$AX$18,属性中转!$AG$20:$AX$44)))</f>
        <v>{"HpRate":0.0625,"AtkRate":0.072,"AtkSpeed":0.03,"Cri":0.0256,"DefBreak":0.0352}</v>
      </c>
      <c r="H1540" s="1" t="s">
        <v>28</v>
      </c>
      <c r="I1540" s="1">
        <f t="shared" si="205"/>
        <v>1</v>
      </c>
      <c r="J1540" s="1">
        <f t="shared" si="204"/>
        <v>1</v>
      </c>
    </row>
    <row r="1541" spans="1:10">
      <c r="A1541" s="1">
        <f t="shared" si="202"/>
        <v>5002002</v>
      </c>
      <c r="B1541" s="1">
        <f t="shared" si="203"/>
        <v>5002002</v>
      </c>
      <c r="C1541" s="1">
        <f t="shared" si="208"/>
        <v>50020</v>
      </c>
      <c r="D1541" s="1">
        <f t="shared" si="209"/>
        <v>2</v>
      </c>
      <c r="E1541" s="1">
        <f>_xlfn.XLOOKUP(C1541,[1]配置!$B$5:$B$1000,[1]配置!$N$5:$N$1000)</f>
        <v>1</v>
      </c>
      <c r="F1541" s="1" t="str">
        <f>_xlfn.XLOOKUP(D1541,消耗中转!$D$8:$D$33,消耗中转!$T$8:$T$33)</f>
        <v>[{"ItemId":70001,"Num":20}]</v>
      </c>
      <c r="G1541" s="1" t="str" cm="1">
        <f t="array" ref="G1541">IF(D1541=0,"{}",_xlfn.XLOOKUP(D1541,属性中转!$D$20:$D$44,_xlfn.XLOOKUP($E1541,属性中转!$AG$18:$AX$18,属性中转!$AG$20:$AX$44)))</f>
        <v>{"HpRate":0.0812,"AtkRate":0.0936,"AtkSpeed":0.042,"Cri":0.0359,"DefBreak":0.0493}</v>
      </c>
      <c r="H1541" s="1" t="s">
        <v>28</v>
      </c>
      <c r="I1541" s="1">
        <f t="shared" si="205"/>
        <v>1</v>
      </c>
      <c r="J1541" s="1">
        <f t="shared" si="204"/>
        <v>1</v>
      </c>
    </row>
    <row r="1542" spans="1:10">
      <c r="A1542" s="1">
        <f t="shared" si="202"/>
        <v>5002003</v>
      </c>
      <c r="B1542" s="1">
        <f t="shared" si="203"/>
        <v>5002003</v>
      </c>
      <c r="C1542" s="1">
        <f t="shared" si="208"/>
        <v>50020</v>
      </c>
      <c r="D1542" s="1">
        <f t="shared" si="209"/>
        <v>3</v>
      </c>
      <c r="E1542" s="1">
        <f>_xlfn.XLOOKUP(C1542,[1]配置!$B$5:$B$1000,[1]配置!$N$5:$N$1000)</f>
        <v>1</v>
      </c>
      <c r="F1542" s="1" t="str">
        <f>_xlfn.XLOOKUP(D1542,消耗中转!$D$8:$D$33,消耗中转!$T$8:$T$33)</f>
        <v>[{"ItemId":70001,"Num":30}]</v>
      </c>
      <c r="G1542" s="1" t="str" cm="1">
        <f t="array" ref="G1542">IF(D1542=0,"{}",_xlfn.XLOOKUP(D1542,属性中转!$D$20:$D$44,_xlfn.XLOOKUP($E1542,属性中转!$AG$18:$AX$18,属性中转!$AG$20:$AX$44)))</f>
        <v>{"HpRate":0.1,"AtkRate":0.1152,"AtkSpeed":0.054,"Cri":0.0462,"DefBreak":0.0635}</v>
      </c>
      <c r="H1542" s="1" t="s">
        <v>28</v>
      </c>
      <c r="I1542" s="1">
        <f t="shared" si="205"/>
        <v>1</v>
      </c>
      <c r="J1542" s="1">
        <f t="shared" si="204"/>
        <v>1</v>
      </c>
    </row>
    <row r="1543" spans="1:10">
      <c r="A1543" s="1">
        <f t="shared" si="202"/>
        <v>5002004</v>
      </c>
      <c r="B1543" s="1">
        <f t="shared" si="203"/>
        <v>5002004</v>
      </c>
      <c r="C1543" s="1">
        <f t="shared" si="208"/>
        <v>50020</v>
      </c>
      <c r="D1543" s="1">
        <f t="shared" si="209"/>
        <v>4</v>
      </c>
      <c r="E1543" s="1">
        <f>_xlfn.XLOOKUP(C1543,[1]配置!$B$5:$B$1000,[1]配置!$N$5:$N$1000)</f>
        <v>1</v>
      </c>
      <c r="F1543" s="1" t="str">
        <f>_xlfn.XLOOKUP(D1543,消耗中转!$D$8:$D$33,消耗中转!$T$8:$T$33)</f>
        <v>[{"ItemId":70001,"Num":40}]</v>
      </c>
      <c r="G1543" s="1" t="str" cm="1">
        <f t="array" ref="G1543">IF(D1543=0,"{}",_xlfn.XLOOKUP(D1543,属性中转!$D$20:$D$44,_xlfn.XLOOKUP($E1543,属性中转!$AG$18:$AX$18,属性中转!$AG$20:$AX$44)))</f>
        <v>{"HpRate":0.1187,"AtkRate":0.1368,"AtkSpeed":0.066,"Cri":0.0564,"DefBreak":0.0776}</v>
      </c>
      <c r="H1543" s="1" t="s">
        <v>28</v>
      </c>
      <c r="I1543" s="1">
        <f t="shared" si="205"/>
        <v>1</v>
      </c>
      <c r="J1543" s="1">
        <f t="shared" si="204"/>
        <v>1</v>
      </c>
    </row>
    <row r="1544" spans="1:10">
      <c r="A1544" s="1">
        <f t="shared" si="202"/>
        <v>5002005</v>
      </c>
      <c r="B1544" s="1">
        <f t="shared" si="203"/>
        <v>5002005</v>
      </c>
      <c r="C1544" s="1">
        <f t="shared" si="208"/>
        <v>50020</v>
      </c>
      <c r="D1544" s="1">
        <f t="shared" si="209"/>
        <v>5</v>
      </c>
      <c r="E1544" s="1">
        <f>_xlfn.XLOOKUP(C1544,[1]配置!$B$5:$B$1000,[1]配置!$N$5:$N$1000)</f>
        <v>1</v>
      </c>
      <c r="F1544" s="1" t="str">
        <f>_xlfn.XLOOKUP(D1544,消耗中转!$D$8:$D$33,消耗中转!$T$8:$T$33)</f>
        <v>[{"ItemId":70001,"Num":50}]</v>
      </c>
      <c r="G1544" s="1" t="str" cm="1">
        <f t="array" ref="G1544">IF(D1544=0,"{}",_xlfn.XLOOKUP(D1544,属性中转!$D$20:$D$44,_xlfn.XLOOKUP($E1544,属性中转!$AG$18:$AX$18,属性中转!$AG$20:$AX$44)))</f>
        <v>{"HpRate":0.1375,"AtkRate":0.1584,"AtkSpeed":0.078,"Cri":0.0667,"DefBreak":0.0917}</v>
      </c>
      <c r="H1544" s="1" t="s">
        <v>28</v>
      </c>
      <c r="I1544" s="1">
        <f t="shared" si="205"/>
        <v>2</v>
      </c>
      <c r="J1544" s="1">
        <f t="shared" si="204"/>
        <v>2</v>
      </c>
    </row>
    <row r="1545" spans="1:10">
      <c r="A1545" s="1">
        <f t="shared" si="202"/>
        <v>5002006</v>
      </c>
      <c r="B1545" s="1">
        <f t="shared" si="203"/>
        <v>5002006</v>
      </c>
      <c r="C1545" s="1">
        <f t="shared" si="208"/>
        <v>50020</v>
      </c>
      <c r="D1545" s="1">
        <f t="shared" si="209"/>
        <v>6</v>
      </c>
      <c r="E1545" s="1">
        <f>_xlfn.XLOOKUP(C1545,[1]配置!$B$5:$B$1000,[1]配置!$N$5:$N$1000)</f>
        <v>1</v>
      </c>
      <c r="F1545" s="1" t="str">
        <f>_xlfn.XLOOKUP(D1545,消耗中转!$D$8:$D$33,消耗中转!$T$8:$T$33)</f>
        <v>[{"ItemId":70002,"Num":5}]</v>
      </c>
      <c r="G1545" s="1" t="str" cm="1">
        <f t="array" ref="G1545">IF(D1545=0,"{}",_xlfn.XLOOKUP(D1545,属性中转!$D$20:$D$44,_xlfn.XLOOKUP($E1545,属性中转!$AG$18:$AX$18,属性中转!$AG$20:$AX$44)))</f>
        <v>{"HpRate":0.1562,"AtkRate":0.18,"AtkSpeed":0.09,"Cri":0.077,"DefBreak":0.1058}</v>
      </c>
      <c r="H1545" s="1" t="s">
        <v>28</v>
      </c>
      <c r="I1545" s="1">
        <f t="shared" si="205"/>
        <v>2</v>
      </c>
      <c r="J1545" s="1">
        <f t="shared" si="204"/>
        <v>2</v>
      </c>
    </row>
    <row r="1546" spans="1:10">
      <c r="A1546" s="1">
        <f t="shared" si="202"/>
        <v>5002007</v>
      </c>
      <c r="B1546" s="1">
        <f t="shared" si="203"/>
        <v>5002007</v>
      </c>
      <c r="C1546" s="1">
        <f t="shared" si="208"/>
        <v>50020</v>
      </c>
      <c r="D1546" s="1">
        <f t="shared" si="209"/>
        <v>7</v>
      </c>
      <c r="E1546" s="1">
        <f>_xlfn.XLOOKUP(C1546,[1]配置!$B$5:$B$1000,[1]配置!$N$5:$N$1000)</f>
        <v>1</v>
      </c>
      <c r="F1546" s="1" t="str">
        <f>_xlfn.XLOOKUP(D1546,消耗中转!$D$8:$D$33,消耗中转!$T$8:$T$33)</f>
        <v>[{"ItemId":70002,"Num":10}]</v>
      </c>
      <c r="G1546" s="1" t="str" cm="1">
        <f t="array" ref="G1546">IF(D1546=0,"{}",_xlfn.XLOOKUP(D1546,属性中转!$D$20:$D$44,_xlfn.XLOOKUP($E1546,属性中转!$AG$18:$AX$18,属性中转!$AG$20:$AX$44)))</f>
        <v>{"HpRate":0.175,"AtkRate":0.2016,"AtkSpeed":0.102,"Cri":0.0873,"DefBreak":0.1199}</v>
      </c>
      <c r="H1546" s="1" t="s">
        <v>28</v>
      </c>
      <c r="I1546" s="1">
        <f t="shared" si="205"/>
        <v>2</v>
      </c>
      <c r="J1546" s="1">
        <f t="shared" si="204"/>
        <v>2</v>
      </c>
    </row>
    <row r="1547" spans="1:10">
      <c r="A1547" s="1">
        <f t="shared" si="202"/>
        <v>5002008</v>
      </c>
      <c r="B1547" s="1">
        <f t="shared" si="203"/>
        <v>5002008</v>
      </c>
      <c r="C1547" s="1">
        <f t="shared" si="208"/>
        <v>50020</v>
      </c>
      <c r="D1547" s="1">
        <f t="shared" si="209"/>
        <v>8</v>
      </c>
      <c r="E1547" s="1">
        <f>_xlfn.XLOOKUP(C1547,[1]配置!$B$5:$B$1000,[1]配置!$N$5:$N$1000)</f>
        <v>1</v>
      </c>
      <c r="F1547" s="1" t="str">
        <f>_xlfn.XLOOKUP(D1547,消耗中转!$D$8:$D$33,消耗中转!$T$8:$T$33)</f>
        <v>[{"ItemId":70002,"Num":15}]</v>
      </c>
      <c r="G1547" s="1" t="str" cm="1">
        <f t="array" ref="G1547">IF(D1547=0,"{}",_xlfn.XLOOKUP(D1547,属性中转!$D$20:$D$44,_xlfn.XLOOKUP($E1547,属性中转!$AG$18:$AX$18,属性中转!$AG$20:$AX$44)))</f>
        <v>{"HpRate":0.1937,"AtkRate":0.2232,"AtkSpeed":0.114,"Cri":0.0975,"DefBreak":0.134}</v>
      </c>
      <c r="H1547" s="1" t="s">
        <v>28</v>
      </c>
      <c r="I1547" s="1">
        <f t="shared" si="205"/>
        <v>2</v>
      </c>
      <c r="J1547" s="1">
        <f t="shared" si="204"/>
        <v>2</v>
      </c>
    </row>
    <row r="1548" spans="1:10">
      <c r="A1548" s="1">
        <f t="shared" si="202"/>
        <v>5002009</v>
      </c>
      <c r="B1548" s="1">
        <f t="shared" si="203"/>
        <v>5002009</v>
      </c>
      <c r="C1548" s="1">
        <f t="shared" si="208"/>
        <v>50020</v>
      </c>
      <c r="D1548" s="1">
        <f t="shared" si="209"/>
        <v>9</v>
      </c>
      <c r="E1548" s="1">
        <f>_xlfn.XLOOKUP(C1548,[1]配置!$B$5:$B$1000,[1]配置!$N$5:$N$1000)</f>
        <v>1</v>
      </c>
      <c r="F1548" s="1" t="str">
        <f>_xlfn.XLOOKUP(D1548,消耗中转!$D$8:$D$33,消耗中转!$T$8:$T$33)</f>
        <v>[{"ItemId":70002,"Num":20}]</v>
      </c>
      <c r="G1548" s="1" t="str" cm="1">
        <f t="array" ref="G1548">IF(D1548=0,"{}",_xlfn.XLOOKUP(D1548,属性中转!$D$20:$D$44,_xlfn.XLOOKUP($E1548,属性中转!$AG$18:$AX$18,属性中转!$AG$20:$AX$44)))</f>
        <v>{"HpRate":0.2125,"AtkRate":0.2448,"AtkSpeed":0.114,"Cri":0.0975,"DefBreak":0.134}</v>
      </c>
      <c r="H1548" s="1" t="s">
        <v>28</v>
      </c>
      <c r="I1548" s="1">
        <f t="shared" si="205"/>
        <v>2</v>
      </c>
      <c r="J1548" s="1">
        <f t="shared" si="204"/>
        <v>2</v>
      </c>
    </row>
    <row r="1549" spans="1:10">
      <c r="A1549" s="1">
        <f t="shared" si="202"/>
        <v>5002010</v>
      </c>
      <c r="B1549" s="1">
        <f t="shared" si="203"/>
        <v>5002010</v>
      </c>
      <c r="C1549" s="1">
        <f t="shared" si="208"/>
        <v>50020</v>
      </c>
      <c r="D1549" s="1">
        <f t="shared" si="209"/>
        <v>10</v>
      </c>
      <c r="E1549" s="1">
        <f>_xlfn.XLOOKUP(C1549,[1]配置!$B$5:$B$1000,[1]配置!$N$5:$N$1000)</f>
        <v>1</v>
      </c>
      <c r="F1549" s="1" t="str">
        <f>_xlfn.XLOOKUP(D1549,消耗中转!$D$8:$D$33,消耗中转!$T$8:$T$33)</f>
        <v>[{"ItemId":70002,"Num":25}]</v>
      </c>
      <c r="G1549" s="1" t="str" cm="1">
        <f t="array" ref="G1549">IF(D1549=0,"{}",_xlfn.XLOOKUP(D1549,属性中转!$D$20:$D$44,_xlfn.XLOOKUP($E1549,属性中转!$AG$18:$AX$18,属性中转!$AG$20:$AX$44)))</f>
        <v>{"HpRate":0.2312,"AtkRate":0.2664,"AtkSpeed":0.114,"Cri":0.0975,"DefBreak":0.134}</v>
      </c>
      <c r="H1549" s="1" t="s">
        <v>28</v>
      </c>
      <c r="I1549" s="1">
        <f t="shared" si="205"/>
        <v>3</v>
      </c>
      <c r="J1549" s="1">
        <f t="shared" si="204"/>
        <v>3</v>
      </c>
    </row>
    <row r="1550" spans="1:10">
      <c r="A1550" s="1">
        <f t="shared" si="202"/>
        <v>5002011</v>
      </c>
      <c r="B1550" s="1">
        <f t="shared" si="203"/>
        <v>5002011</v>
      </c>
      <c r="C1550" s="1">
        <f t="shared" si="208"/>
        <v>50020</v>
      </c>
      <c r="D1550" s="1">
        <f t="shared" si="209"/>
        <v>11</v>
      </c>
      <c r="E1550" s="1">
        <f>_xlfn.XLOOKUP(C1550,[1]配置!$B$5:$B$1000,[1]配置!$N$5:$N$1000)</f>
        <v>1</v>
      </c>
      <c r="F1550" s="1" t="str">
        <f>_xlfn.XLOOKUP(D1550,消耗中转!$D$8:$D$33,消耗中转!$T$8:$T$33)</f>
        <v>[{"ItemId":70002,"Num":30}]</v>
      </c>
      <c r="G1550" s="1" t="str" cm="1">
        <f t="array" ref="G1550">IF(D1550=0,"{}",_xlfn.XLOOKUP(D1550,属性中转!$D$20:$D$44,_xlfn.XLOOKUP($E1550,属性中转!$AG$18:$AX$18,属性中转!$AG$20:$AX$44)))</f>
        <v>{"HpRate":0.25,"AtkRate":0.288,"AtkSpeed":0.114,"Cri":0.0975,"DefBreak":0.134}</v>
      </c>
      <c r="H1550" s="1" t="s">
        <v>28</v>
      </c>
      <c r="I1550" s="1">
        <f t="shared" si="205"/>
        <v>3</v>
      </c>
      <c r="J1550" s="1">
        <f t="shared" si="204"/>
        <v>3</v>
      </c>
    </row>
    <row r="1551" spans="1:10">
      <c r="A1551" s="1">
        <f t="shared" si="202"/>
        <v>5002012</v>
      </c>
      <c r="B1551" s="1">
        <f t="shared" si="203"/>
        <v>5002012</v>
      </c>
      <c r="C1551" s="1">
        <f t="shared" si="208"/>
        <v>50020</v>
      </c>
      <c r="D1551" s="1">
        <f t="shared" si="209"/>
        <v>12</v>
      </c>
      <c r="E1551" s="1">
        <f>_xlfn.XLOOKUP(C1551,[1]配置!$B$5:$B$1000,[1]配置!$N$5:$N$1000)</f>
        <v>1</v>
      </c>
      <c r="F1551" s="1" t="str">
        <f>_xlfn.XLOOKUP(D1551,消耗中转!$D$8:$D$33,消耗中转!$T$8:$T$33)</f>
        <v>[{"ItemId":70002,"Num":35}]</v>
      </c>
      <c r="G1551" s="1" t="str" cm="1">
        <f t="array" ref="G1551">IF(D1551=0,"{}",_xlfn.XLOOKUP(D1551,属性中转!$D$20:$D$44,_xlfn.XLOOKUP($E1551,属性中转!$AG$18:$AX$18,属性中转!$AG$20:$AX$44)))</f>
        <v>{"HpRate":0.2687,"AtkRate":0.3096,"AtkSpeed":0.114,"Cri":0.0975,"DefBreak":0.134}</v>
      </c>
      <c r="H1551" s="1" t="s">
        <v>28</v>
      </c>
      <c r="I1551" s="1">
        <f t="shared" si="205"/>
        <v>3</v>
      </c>
      <c r="J1551" s="1">
        <f t="shared" si="204"/>
        <v>3</v>
      </c>
    </row>
    <row r="1552" spans="1:10">
      <c r="A1552" s="1">
        <f t="shared" si="202"/>
        <v>5002013</v>
      </c>
      <c r="B1552" s="1">
        <f t="shared" si="203"/>
        <v>5002013</v>
      </c>
      <c r="C1552" s="1">
        <f t="shared" si="208"/>
        <v>50020</v>
      </c>
      <c r="D1552" s="1">
        <f t="shared" si="209"/>
        <v>13</v>
      </c>
      <c r="E1552" s="1">
        <f>_xlfn.XLOOKUP(C1552,[1]配置!$B$5:$B$1000,[1]配置!$N$5:$N$1000)</f>
        <v>1</v>
      </c>
      <c r="F1552" s="1" t="str">
        <f>_xlfn.XLOOKUP(D1552,消耗中转!$D$8:$D$33,消耗中转!$T$8:$T$33)</f>
        <v>[{"ItemId":70002,"Num":40}]</v>
      </c>
      <c r="G1552" s="1" t="str" cm="1">
        <f t="array" ref="G1552">IF(D1552=0,"{}",_xlfn.XLOOKUP(D1552,属性中转!$D$20:$D$44,_xlfn.XLOOKUP($E1552,属性中转!$AG$18:$AX$18,属性中转!$AG$20:$AX$44)))</f>
        <v>{"HpRate":0.2875,"AtkRate":0.3312,"AtkSpeed":0.114,"Cri":0.0975,"DefBreak":0.134}</v>
      </c>
      <c r="H1552" s="1" t="s">
        <v>28</v>
      </c>
      <c r="I1552" s="1">
        <f t="shared" si="205"/>
        <v>3</v>
      </c>
      <c r="J1552" s="1">
        <f t="shared" si="204"/>
        <v>3</v>
      </c>
    </row>
    <row r="1553" spans="1:10">
      <c r="A1553" s="1">
        <f t="shared" si="202"/>
        <v>5002014</v>
      </c>
      <c r="B1553" s="1">
        <f t="shared" si="203"/>
        <v>5002014</v>
      </c>
      <c r="C1553" s="1">
        <f t="shared" si="208"/>
        <v>50020</v>
      </c>
      <c r="D1553" s="1">
        <f t="shared" si="209"/>
        <v>14</v>
      </c>
      <c r="E1553" s="1">
        <f>_xlfn.XLOOKUP(C1553,[1]配置!$B$5:$B$1000,[1]配置!$N$5:$N$1000)</f>
        <v>1</v>
      </c>
      <c r="F1553" s="1" t="str">
        <f>_xlfn.XLOOKUP(D1553,消耗中转!$D$8:$D$33,消耗中转!$T$8:$T$33)</f>
        <v>[{"ItemId":70002,"Num":45}]</v>
      </c>
      <c r="G1553" s="1" t="str" cm="1">
        <f t="array" ref="G1553">IF(D1553=0,"{}",_xlfn.XLOOKUP(D1553,属性中转!$D$20:$D$44,_xlfn.XLOOKUP($E1553,属性中转!$AG$18:$AX$18,属性中转!$AG$20:$AX$44)))</f>
        <v>{"HpRate":0.3062,"AtkRate":0.3528,"AtkSpeed":0.114,"Cri":0.0975,"DefBreak":0.134}</v>
      </c>
      <c r="H1553" s="1" t="s">
        <v>28</v>
      </c>
      <c r="I1553" s="1">
        <f t="shared" si="205"/>
        <v>3</v>
      </c>
      <c r="J1553" s="1">
        <f t="shared" si="204"/>
        <v>3</v>
      </c>
    </row>
    <row r="1554" spans="1:10">
      <c r="A1554" s="1">
        <f t="shared" ref="A1554:A1617" si="210">B1554</f>
        <v>5002015</v>
      </c>
      <c r="B1554" s="1">
        <f t="shared" ref="B1554:B1617" si="211">C1554*100+D1554</f>
        <v>5002015</v>
      </c>
      <c r="C1554" s="1">
        <f t="shared" si="208"/>
        <v>50020</v>
      </c>
      <c r="D1554" s="1">
        <f t="shared" si="209"/>
        <v>15</v>
      </c>
      <c r="E1554" s="1">
        <f>_xlfn.XLOOKUP(C1554,[1]配置!$B$5:$B$1000,[1]配置!$N$5:$N$1000)</f>
        <v>1</v>
      </c>
      <c r="F1554" s="1" t="str">
        <f>_xlfn.XLOOKUP(D1554,消耗中转!$D$8:$D$33,消耗中转!$T$8:$T$33)</f>
        <v>[{"ItemId":70002,"Num":50}]</v>
      </c>
      <c r="G1554" s="1" t="str" cm="1">
        <f t="array" ref="G1554">IF(D1554=0,"{}",_xlfn.XLOOKUP(D1554,属性中转!$D$20:$D$44,_xlfn.XLOOKUP($E1554,属性中转!$AG$18:$AX$18,属性中转!$AG$20:$AX$44)))</f>
        <v>{"HpRate":0.325,"AtkRate":0.3744,"AtkSpeed":0.114,"Cri":0.0975,"DefBreak":0.134}</v>
      </c>
      <c r="H1554" s="1" t="s">
        <v>28</v>
      </c>
      <c r="I1554" s="1">
        <f t="shared" si="205"/>
        <v>4</v>
      </c>
      <c r="J1554" s="1">
        <f t="shared" si="204"/>
        <v>4</v>
      </c>
    </row>
    <row r="1555" spans="1:10">
      <c r="A1555" s="1">
        <f t="shared" si="210"/>
        <v>5002016</v>
      </c>
      <c r="B1555" s="1">
        <f t="shared" si="211"/>
        <v>5002016</v>
      </c>
      <c r="C1555" s="1">
        <f t="shared" si="208"/>
        <v>50020</v>
      </c>
      <c r="D1555" s="1">
        <f t="shared" si="209"/>
        <v>16</v>
      </c>
      <c r="E1555" s="1">
        <f>_xlfn.XLOOKUP(C1555,[1]配置!$B$5:$B$1000,[1]配置!$N$5:$N$1000)</f>
        <v>1</v>
      </c>
      <c r="F1555" s="1" t="str">
        <f>_xlfn.XLOOKUP(D1555,消耗中转!$D$8:$D$33,消耗中转!$T$8:$T$33)</f>
        <v>[{"ItemId":70003,"Num":25}]</v>
      </c>
      <c r="G1555" s="1" t="str" cm="1">
        <f t="array" ref="G1555">IF(D1555=0,"{}",_xlfn.XLOOKUP(D1555,属性中转!$D$20:$D$44,_xlfn.XLOOKUP($E1555,属性中转!$AG$18:$AX$18,属性中转!$AG$20:$AX$44)))</f>
        <v>{"HpRate":0.3437,"AtkRate":0.396,"AtkSpeed":0.126,"Cri":0.1078,"DefBreak":0.1481}</v>
      </c>
      <c r="H1555" s="1" t="s">
        <v>28</v>
      </c>
      <c r="I1555" s="1">
        <f t="shared" si="205"/>
        <v>4</v>
      </c>
      <c r="J1555" s="1">
        <f t="shared" si="204"/>
        <v>4</v>
      </c>
    </row>
    <row r="1556" spans="1:10">
      <c r="A1556" s="1">
        <f t="shared" si="210"/>
        <v>5002017</v>
      </c>
      <c r="B1556" s="1">
        <f t="shared" si="211"/>
        <v>5002017</v>
      </c>
      <c r="C1556" s="1">
        <f t="shared" si="208"/>
        <v>50020</v>
      </c>
      <c r="D1556" s="1">
        <f t="shared" si="209"/>
        <v>17</v>
      </c>
      <c r="E1556" s="1">
        <f>_xlfn.XLOOKUP(C1556,[1]配置!$B$5:$B$1000,[1]配置!$N$5:$N$1000)</f>
        <v>1</v>
      </c>
      <c r="F1556" s="1" t="str">
        <f>_xlfn.XLOOKUP(D1556,消耗中转!$D$8:$D$33,消耗中转!$T$8:$T$33)</f>
        <v>[{"ItemId":70003,"Num":25}]</v>
      </c>
      <c r="G1556" s="1" t="str" cm="1">
        <f t="array" ref="G1556">IF(D1556=0,"{}",_xlfn.XLOOKUP(D1556,属性中转!$D$20:$D$44,_xlfn.XLOOKUP($E1556,属性中转!$AG$18:$AX$18,属性中转!$AG$20:$AX$44)))</f>
        <v>{"HpRate":0.3625,"AtkRate":0.4176,"AtkSpeed":0.138,"Cri":0.1181,"DefBreak":0.1622}</v>
      </c>
      <c r="H1556" s="1" t="s">
        <v>28</v>
      </c>
      <c r="I1556" s="1">
        <f t="shared" si="205"/>
        <v>4</v>
      </c>
      <c r="J1556" s="1">
        <f t="shared" si="204"/>
        <v>4</v>
      </c>
    </row>
    <row r="1557" spans="1:10">
      <c r="A1557" s="1">
        <f t="shared" si="210"/>
        <v>5002018</v>
      </c>
      <c r="B1557" s="1">
        <f t="shared" si="211"/>
        <v>5002018</v>
      </c>
      <c r="C1557" s="1">
        <f t="shared" si="208"/>
        <v>50020</v>
      </c>
      <c r="D1557" s="1">
        <f t="shared" si="209"/>
        <v>18</v>
      </c>
      <c r="E1557" s="1">
        <f>_xlfn.XLOOKUP(C1557,[1]配置!$B$5:$B$1000,[1]配置!$N$5:$N$1000)</f>
        <v>1</v>
      </c>
      <c r="F1557" s="1" t="str">
        <f>_xlfn.XLOOKUP(D1557,消耗中转!$D$8:$D$33,消耗中转!$T$8:$T$33)</f>
        <v>[{"ItemId":70003,"Num":25}]</v>
      </c>
      <c r="G1557" s="1" t="str" cm="1">
        <f t="array" ref="G1557">IF(D1557=0,"{}",_xlfn.XLOOKUP(D1557,属性中转!$D$20:$D$44,_xlfn.XLOOKUP($E1557,属性中转!$AG$18:$AX$18,属性中转!$AG$20:$AX$44)))</f>
        <v>{"HpRate":0.3812,"AtkRate":0.4392,"AtkSpeed":0.15,"Cri":0.1284,"DefBreak":0.1764}</v>
      </c>
      <c r="H1557" s="1" t="s">
        <v>28</v>
      </c>
      <c r="I1557" s="1">
        <f t="shared" si="205"/>
        <v>4</v>
      </c>
      <c r="J1557" s="1">
        <f t="shared" si="204"/>
        <v>4</v>
      </c>
    </row>
    <row r="1558" spans="1:10">
      <c r="A1558" s="1">
        <f t="shared" si="210"/>
        <v>5002019</v>
      </c>
      <c r="B1558" s="1">
        <f t="shared" si="211"/>
        <v>5002019</v>
      </c>
      <c r="C1558" s="1">
        <f t="shared" si="208"/>
        <v>50020</v>
      </c>
      <c r="D1558" s="1">
        <f t="shared" si="209"/>
        <v>19</v>
      </c>
      <c r="E1558" s="1">
        <f>_xlfn.XLOOKUP(C1558,[1]配置!$B$5:$B$1000,[1]配置!$N$5:$N$1000)</f>
        <v>1</v>
      </c>
      <c r="F1558" s="1" t="str">
        <f>_xlfn.XLOOKUP(D1558,消耗中转!$D$8:$D$33,消耗中转!$T$8:$T$33)</f>
        <v>[{"ItemId":70003,"Num":25}]</v>
      </c>
      <c r="G1558" s="1" t="str" cm="1">
        <f t="array" ref="G1558">IF(D1558=0,"{}",_xlfn.XLOOKUP(D1558,属性中转!$D$20:$D$44,_xlfn.XLOOKUP($E1558,属性中转!$AG$18:$AX$18,属性中转!$AG$20:$AX$44)))</f>
        <v>{"HpRate":0.4,"AtkRate":0.4608,"AtkSpeed":0.162,"Cri":0.1386,"DefBreak":0.1905}</v>
      </c>
      <c r="H1558" s="1" t="s">
        <v>28</v>
      </c>
      <c r="I1558" s="1">
        <f t="shared" si="205"/>
        <v>4</v>
      </c>
      <c r="J1558" s="1">
        <f t="shared" si="204"/>
        <v>4</v>
      </c>
    </row>
    <row r="1559" spans="1:10">
      <c r="A1559" s="1">
        <f t="shared" si="210"/>
        <v>5002020</v>
      </c>
      <c r="B1559" s="1">
        <f t="shared" si="211"/>
        <v>5002020</v>
      </c>
      <c r="C1559" s="1">
        <f t="shared" si="208"/>
        <v>50020</v>
      </c>
      <c r="D1559" s="1">
        <f t="shared" si="209"/>
        <v>20</v>
      </c>
      <c r="E1559" s="1">
        <f>_xlfn.XLOOKUP(C1559,[1]配置!$B$5:$B$1000,[1]配置!$N$5:$N$1000)</f>
        <v>1</v>
      </c>
      <c r="F1559" s="1" t="str">
        <f>_xlfn.XLOOKUP(D1559,消耗中转!$D$8:$D$33,消耗中转!$T$8:$T$33)</f>
        <v>[{"ItemId":70003,"Num":25}]</v>
      </c>
      <c r="G1559" s="1" t="str" cm="1">
        <f t="array" ref="G1559">IF(D1559=0,"{}",_xlfn.XLOOKUP(D1559,属性中转!$D$20:$D$44,_xlfn.XLOOKUP($E1559,属性中转!$AG$18:$AX$18,属性中转!$AG$20:$AX$44)))</f>
        <v>{"HpRate":0.4187,"AtkRate":0.4824,"AtkSpeed":0.174,"Cri":0.1489,"DefBreak":0.2046}</v>
      </c>
      <c r="H1559" s="1" t="s">
        <v>28</v>
      </c>
      <c r="I1559" s="1">
        <f t="shared" si="205"/>
        <v>4</v>
      </c>
      <c r="J1559" s="1">
        <f t="shared" si="204"/>
        <v>4</v>
      </c>
    </row>
    <row r="1560" spans="1:10">
      <c r="A1560" s="1">
        <f t="shared" si="210"/>
        <v>5002021</v>
      </c>
      <c r="B1560" s="1">
        <f t="shared" si="211"/>
        <v>5002021</v>
      </c>
      <c r="C1560" s="1">
        <f t="shared" si="208"/>
        <v>50020</v>
      </c>
      <c r="D1560" s="1">
        <f t="shared" si="209"/>
        <v>21</v>
      </c>
      <c r="E1560" s="1">
        <f>_xlfn.XLOOKUP(C1560,[1]配置!$B$5:$B$1000,[1]配置!$N$5:$N$1000)</f>
        <v>1</v>
      </c>
      <c r="F1560" s="1" t="str">
        <f>_xlfn.XLOOKUP(D1560,消耗中转!$D$8:$D$33,消耗中转!$T$8:$T$33)</f>
        <v>[{"ItemId":70003,"Num":50}]</v>
      </c>
      <c r="G1560" s="1" t="str" cm="1">
        <f t="array" ref="G1560">IF(D1560=0,"{}",_xlfn.XLOOKUP(D1560,属性中转!$D$20:$D$44,_xlfn.XLOOKUP($E1560,属性中转!$AG$18:$AX$18,属性中转!$AG$20:$AX$44)))</f>
        <v>{"HpRate":0.4375,"AtkRate":0.504,"AtkSpeed":0.186,"Cri":0.1592,"DefBreak":0.2187}</v>
      </c>
      <c r="H1560" s="1" t="s">
        <v>28</v>
      </c>
      <c r="I1560" s="1">
        <f t="shared" si="205"/>
        <v>4</v>
      </c>
      <c r="J1560" s="1">
        <f t="shared" si="204"/>
        <v>4</v>
      </c>
    </row>
    <row r="1561" spans="1:10">
      <c r="A1561" s="1">
        <f t="shared" si="210"/>
        <v>5002022</v>
      </c>
      <c r="B1561" s="1">
        <f t="shared" si="211"/>
        <v>5002022</v>
      </c>
      <c r="C1561" s="1">
        <f t="shared" si="208"/>
        <v>50020</v>
      </c>
      <c r="D1561" s="1">
        <f t="shared" si="209"/>
        <v>22</v>
      </c>
      <c r="E1561" s="1">
        <f>_xlfn.XLOOKUP(C1561,[1]配置!$B$5:$B$1000,[1]配置!$N$5:$N$1000)</f>
        <v>1</v>
      </c>
      <c r="F1561" s="1" t="str">
        <f>_xlfn.XLOOKUP(D1561,消耗中转!$D$8:$D$33,消耗中转!$T$8:$T$33)</f>
        <v>[{"ItemId":70003,"Num":75}]</v>
      </c>
      <c r="G1561" s="1" t="str" cm="1">
        <f t="array" ref="G1561">IF(D1561=0,"{}",_xlfn.XLOOKUP(D1561,属性中转!$D$20:$D$44,_xlfn.XLOOKUP($E1561,属性中转!$AG$18:$AX$18,属性中转!$AG$20:$AX$44)))</f>
        <v>{"HpRate":0.4562,"AtkRate":0.5256,"AtkSpeed":0.198,"Cri":0.1694,"DefBreak":0.2328}</v>
      </c>
      <c r="H1561" s="1" t="s">
        <v>28</v>
      </c>
      <c r="I1561" s="1">
        <f t="shared" si="205"/>
        <v>4</v>
      </c>
      <c r="J1561" s="1">
        <f t="shared" si="204"/>
        <v>4</v>
      </c>
    </row>
    <row r="1562" spans="1:10">
      <c r="A1562" s="1">
        <f t="shared" si="210"/>
        <v>5002023</v>
      </c>
      <c r="B1562" s="1">
        <f t="shared" si="211"/>
        <v>5002023</v>
      </c>
      <c r="C1562" s="1">
        <f t="shared" si="208"/>
        <v>50020</v>
      </c>
      <c r="D1562" s="1">
        <f t="shared" si="209"/>
        <v>23</v>
      </c>
      <c r="E1562" s="1">
        <f>_xlfn.XLOOKUP(C1562,[1]配置!$B$5:$B$1000,[1]配置!$N$5:$N$1000)</f>
        <v>1</v>
      </c>
      <c r="F1562" s="1" t="str">
        <f>_xlfn.XLOOKUP(D1562,消耗中转!$D$8:$D$33,消耗中转!$T$8:$T$33)</f>
        <v>[{"ItemId":70003,"Num":100}]</v>
      </c>
      <c r="G1562" s="1" t="str" cm="1">
        <f t="array" ref="G1562">IF(D1562=0,"{}",_xlfn.XLOOKUP(D1562,属性中转!$D$20:$D$44,_xlfn.XLOOKUP($E1562,属性中转!$AG$18:$AX$18,属性中转!$AG$20:$AX$44)))</f>
        <v>{"HpRate":0.475,"AtkRate":0.5472,"AtkSpeed":0.21,"Cri":0.1797,"DefBreak":0.2469}</v>
      </c>
      <c r="H1562" s="1" t="s">
        <v>28</v>
      </c>
      <c r="I1562" s="1">
        <f t="shared" si="205"/>
        <v>4</v>
      </c>
      <c r="J1562" s="1">
        <f t="shared" si="204"/>
        <v>4</v>
      </c>
    </row>
    <row r="1563" spans="1:10">
      <c r="A1563" s="1">
        <f t="shared" si="210"/>
        <v>5002024</v>
      </c>
      <c r="B1563" s="1">
        <f t="shared" si="211"/>
        <v>5002024</v>
      </c>
      <c r="C1563" s="1">
        <f t="shared" si="208"/>
        <v>50020</v>
      </c>
      <c r="D1563" s="1">
        <f t="shared" si="209"/>
        <v>24</v>
      </c>
      <c r="E1563" s="1">
        <f>_xlfn.XLOOKUP(C1563,[1]配置!$B$5:$B$1000,[1]配置!$N$5:$N$1000)</f>
        <v>1</v>
      </c>
      <c r="F1563" s="1" t="str">
        <f>_xlfn.XLOOKUP(D1563,消耗中转!$D$8:$D$33,消耗中转!$T$8:$T$33)</f>
        <v>[{"ItemId":70003,"Num":125}]</v>
      </c>
      <c r="G1563" s="1" t="str" cm="1">
        <f t="array" ref="G1563">IF(D1563=0,"{}",_xlfn.XLOOKUP(D1563,属性中转!$D$20:$D$44,_xlfn.XLOOKUP($E1563,属性中转!$AG$18:$AX$18,属性中转!$AG$20:$AX$44)))</f>
        <v>{"HpRate":0.4937,"AtkRate":0.5688,"AtkSpeed":0.222,"Cri":0.19,"DefBreak":0.261}</v>
      </c>
      <c r="H1563" s="1" t="s">
        <v>28</v>
      </c>
      <c r="I1563" s="1">
        <f t="shared" si="205"/>
        <v>4</v>
      </c>
      <c r="J1563" s="1">
        <f t="shared" si="204"/>
        <v>4</v>
      </c>
    </row>
    <row r="1564" spans="1:10">
      <c r="A1564" s="1">
        <f t="shared" si="210"/>
        <v>5002025</v>
      </c>
      <c r="B1564" s="1">
        <f t="shared" si="211"/>
        <v>5002025</v>
      </c>
      <c r="C1564" s="1">
        <f t="shared" si="208"/>
        <v>50020</v>
      </c>
      <c r="D1564" s="1">
        <f t="shared" si="209"/>
        <v>25</v>
      </c>
      <c r="E1564" s="1">
        <f>_xlfn.XLOOKUP(C1564,[1]配置!$B$5:$B$1000,[1]配置!$N$5:$N$1000)</f>
        <v>1</v>
      </c>
      <c r="F1564" s="1" t="str">
        <f>_xlfn.XLOOKUP(D1564,消耗中转!$D$8:$D$33,消耗中转!$T$8:$T$33)</f>
        <v>[{"ItemId":70003,"Num":150}]</v>
      </c>
      <c r="G1564" s="1" t="str" cm="1">
        <f t="array" ref="G1564">IF(D1564=0,"{}",_xlfn.XLOOKUP(D1564,属性中转!$D$20:$D$44,_xlfn.XLOOKUP($E1564,属性中转!$AG$18:$AX$18,属性中转!$AG$20:$AX$44)))</f>
        <v>{"HpRate":0.5125,"AtkRate":0.5904,"AtkSpeed":0.234,"Cri":0.2003,"DefBreak":0.2751}</v>
      </c>
      <c r="H1564" s="1" t="s">
        <v>28</v>
      </c>
      <c r="I1564" s="1">
        <f t="shared" si="205"/>
        <v>4</v>
      </c>
      <c r="J1564" s="1">
        <f t="shared" si="204"/>
        <v>4</v>
      </c>
    </row>
    <row r="1565" spans="1:10">
      <c r="A1565" s="1">
        <f t="shared" si="210"/>
        <v>5002100</v>
      </c>
      <c r="B1565" s="1">
        <f t="shared" si="211"/>
        <v>5002100</v>
      </c>
      <c r="C1565" s="1">
        <f>C1539+1</f>
        <v>50021</v>
      </c>
      <c r="D1565" s="1">
        <f t="shared" si="209"/>
        <v>0</v>
      </c>
      <c r="E1565" s="1">
        <f>_xlfn.XLOOKUP(C1565,[1]配置!$B$5:$B$1000,[1]配置!$N$5:$N$1000)</f>
        <v>2</v>
      </c>
      <c r="F1565" s="1" t="str">
        <f>_xlfn.XLOOKUP(D1565,消耗中转!$D$8:$D$33,消耗中转!$T$8:$T$33)</f>
        <v>[]</v>
      </c>
      <c r="G1565" s="1" t="str" cm="1">
        <f t="array" ref="G1565">IF(D1565=0,"{}",_xlfn.XLOOKUP(D1565,属性中转!$D$20:$D$44,_xlfn.XLOOKUP($E1565,属性中转!$AG$18:$AX$18,属性中转!$AG$20:$AX$44)))</f>
        <v>{}</v>
      </c>
      <c r="H1565" s="1" t="s">
        <v>28</v>
      </c>
      <c r="I1565" s="1">
        <f t="shared" si="205"/>
        <v>0</v>
      </c>
      <c r="J1565" s="1">
        <f t="shared" si="204"/>
        <v>0</v>
      </c>
    </row>
    <row r="1566" spans="1:10">
      <c r="A1566" s="1">
        <f t="shared" si="210"/>
        <v>5002101</v>
      </c>
      <c r="B1566" s="1">
        <f t="shared" si="211"/>
        <v>5002101</v>
      </c>
      <c r="C1566" s="1">
        <f t="shared" ref="C1566:C1590" si="212">C1565</f>
        <v>50021</v>
      </c>
      <c r="D1566" s="1">
        <f t="shared" ref="D1566:D1591" si="213">D1540</f>
        <v>1</v>
      </c>
      <c r="E1566" s="1">
        <f>_xlfn.XLOOKUP(C1566,[1]配置!$B$5:$B$1000,[1]配置!$N$5:$N$1000)</f>
        <v>2</v>
      </c>
      <c r="F1566" s="1" t="str">
        <f>_xlfn.XLOOKUP(D1566,消耗中转!$D$8:$D$33,消耗中转!$T$8:$T$33)</f>
        <v>[{"ItemId":70001,"Num":10}]</v>
      </c>
      <c r="G1566" s="1" t="str" cm="1">
        <f t="array" ref="G1566">IF(D1566=0,"{}",_xlfn.XLOOKUP(D1566,属性中转!$D$20:$D$44,_xlfn.XLOOKUP($E1566,属性中转!$AG$18:$AX$18,属性中转!$AG$20:$AX$44)))</f>
        <v>{"HpRate":0.11,"AtkRate":0.0585,"PhysDefRate":0.045,"MagicDefRate":0.04,"OnHealInc":0.051}</v>
      </c>
      <c r="H1566" s="1" t="s">
        <v>28</v>
      </c>
      <c r="I1566" s="1">
        <f t="shared" si="205"/>
        <v>1</v>
      </c>
      <c r="J1566" s="1">
        <f t="shared" si="204"/>
        <v>1</v>
      </c>
    </row>
    <row r="1567" spans="1:10">
      <c r="A1567" s="1">
        <f t="shared" si="210"/>
        <v>5002102</v>
      </c>
      <c r="B1567" s="1">
        <f t="shared" si="211"/>
        <v>5002102</v>
      </c>
      <c r="C1567" s="1">
        <f t="shared" si="212"/>
        <v>50021</v>
      </c>
      <c r="D1567" s="1">
        <f t="shared" si="213"/>
        <v>2</v>
      </c>
      <c r="E1567" s="1">
        <f>_xlfn.XLOOKUP(C1567,[1]配置!$B$5:$B$1000,[1]配置!$N$5:$N$1000)</f>
        <v>2</v>
      </c>
      <c r="F1567" s="1" t="str">
        <f>_xlfn.XLOOKUP(D1567,消耗中转!$D$8:$D$33,消耗中转!$T$8:$T$33)</f>
        <v>[{"ItemId":70001,"Num":20}]</v>
      </c>
      <c r="G1567" s="1" t="str" cm="1">
        <f t="array" ref="G1567">IF(D1567=0,"{}",_xlfn.XLOOKUP(D1567,属性中转!$D$20:$D$44,_xlfn.XLOOKUP($E1567,属性中转!$AG$18:$AX$18,属性中转!$AG$20:$AX$44)))</f>
        <v>{"HpRate":0.143,"AtkRate":0.076,"PhysDefRate":0.0585,"MagicDefRate":0.052,"OnHealInc":0.0714}</v>
      </c>
      <c r="H1567" s="1" t="s">
        <v>28</v>
      </c>
      <c r="I1567" s="1">
        <f t="shared" si="205"/>
        <v>1</v>
      </c>
      <c r="J1567" s="1">
        <f t="shared" ref="J1567:J1630" si="214">J1541</f>
        <v>1</v>
      </c>
    </row>
    <row r="1568" spans="1:10">
      <c r="A1568" s="1">
        <f t="shared" si="210"/>
        <v>5002103</v>
      </c>
      <c r="B1568" s="1">
        <f t="shared" si="211"/>
        <v>5002103</v>
      </c>
      <c r="C1568" s="1">
        <f t="shared" si="212"/>
        <v>50021</v>
      </c>
      <c r="D1568" s="1">
        <f t="shared" si="213"/>
        <v>3</v>
      </c>
      <c r="E1568" s="1">
        <f>_xlfn.XLOOKUP(C1568,[1]配置!$B$5:$B$1000,[1]配置!$N$5:$N$1000)</f>
        <v>2</v>
      </c>
      <c r="F1568" s="1" t="str">
        <f>_xlfn.XLOOKUP(D1568,消耗中转!$D$8:$D$33,消耗中转!$T$8:$T$33)</f>
        <v>[{"ItemId":70001,"Num":30}]</v>
      </c>
      <c r="G1568" s="1" t="str" cm="1">
        <f t="array" ref="G1568">IF(D1568=0,"{}",_xlfn.XLOOKUP(D1568,属性中转!$D$20:$D$44,_xlfn.XLOOKUP($E1568,属性中转!$AG$18:$AX$18,属性中转!$AG$20:$AX$44)))</f>
        <v>{"HpRate":0.176,"AtkRate":0.0936,"PhysDefRate":0.072,"MagicDefRate":0.064,"OnHealInc":0.0918}</v>
      </c>
      <c r="H1568" s="1" t="s">
        <v>28</v>
      </c>
      <c r="I1568" s="1">
        <f t="shared" ref="I1568:I1631" si="215">I1542</f>
        <v>1</v>
      </c>
      <c r="J1568" s="1">
        <f t="shared" si="214"/>
        <v>1</v>
      </c>
    </row>
    <row r="1569" spans="1:10">
      <c r="A1569" s="1">
        <f t="shared" si="210"/>
        <v>5002104</v>
      </c>
      <c r="B1569" s="1">
        <f t="shared" si="211"/>
        <v>5002104</v>
      </c>
      <c r="C1569" s="1">
        <f t="shared" si="212"/>
        <v>50021</v>
      </c>
      <c r="D1569" s="1">
        <f t="shared" si="213"/>
        <v>4</v>
      </c>
      <c r="E1569" s="1">
        <f>_xlfn.XLOOKUP(C1569,[1]配置!$B$5:$B$1000,[1]配置!$N$5:$N$1000)</f>
        <v>2</v>
      </c>
      <c r="F1569" s="1" t="str">
        <f>_xlfn.XLOOKUP(D1569,消耗中转!$D$8:$D$33,消耗中转!$T$8:$T$33)</f>
        <v>[{"ItemId":70001,"Num":40}]</v>
      </c>
      <c r="G1569" s="1" t="str" cm="1">
        <f t="array" ref="G1569">IF(D1569=0,"{}",_xlfn.XLOOKUP(D1569,属性中转!$D$20:$D$44,_xlfn.XLOOKUP($E1569,属性中转!$AG$18:$AX$18,属性中转!$AG$20:$AX$44)))</f>
        <v>{"HpRate":0.209,"AtkRate":0.1111,"PhysDefRate":0.0855,"MagicDefRate":0.076,"OnHealInc":0.1122}</v>
      </c>
      <c r="H1569" s="1" t="s">
        <v>28</v>
      </c>
      <c r="I1569" s="1">
        <f t="shared" si="215"/>
        <v>1</v>
      </c>
      <c r="J1569" s="1">
        <f t="shared" si="214"/>
        <v>1</v>
      </c>
    </row>
    <row r="1570" spans="1:10">
      <c r="A1570" s="1">
        <f t="shared" si="210"/>
        <v>5002105</v>
      </c>
      <c r="B1570" s="1">
        <f t="shared" si="211"/>
        <v>5002105</v>
      </c>
      <c r="C1570" s="1">
        <f t="shared" si="212"/>
        <v>50021</v>
      </c>
      <c r="D1570" s="1">
        <f t="shared" si="213"/>
        <v>5</v>
      </c>
      <c r="E1570" s="1">
        <f>_xlfn.XLOOKUP(C1570,[1]配置!$B$5:$B$1000,[1]配置!$N$5:$N$1000)</f>
        <v>2</v>
      </c>
      <c r="F1570" s="1" t="str">
        <f>_xlfn.XLOOKUP(D1570,消耗中转!$D$8:$D$33,消耗中转!$T$8:$T$33)</f>
        <v>[{"ItemId":70001,"Num":50}]</v>
      </c>
      <c r="G1570" s="1" t="str" cm="1">
        <f t="array" ref="G1570">IF(D1570=0,"{}",_xlfn.XLOOKUP(D1570,属性中转!$D$20:$D$44,_xlfn.XLOOKUP($E1570,属性中转!$AG$18:$AX$18,属性中转!$AG$20:$AX$44)))</f>
        <v>{"HpRate":0.242,"AtkRate":0.1287,"PhysDefRate":0.099,"MagicDefRate":0.088,"OnHealInc":0.1326}</v>
      </c>
      <c r="H1570" s="1" t="s">
        <v>28</v>
      </c>
      <c r="I1570" s="1">
        <f t="shared" si="215"/>
        <v>2</v>
      </c>
      <c r="J1570" s="1">
        <f t="shared" si="214"/>
        <v>2</v>
      </c>
    </row>
    <row r="1571" spans="1:10">
      <c r="A1571" s="1">
        <f t="shared" si="210"/>
        <v>5002106</v>
      </c>
      <c r="B1571" s="1">
        <f t="shared" si="211"/>
        <v>5002106</v>
      </c>
      <c r="C1571" s="1">
        <f t="shared" si="212"/>
        <v>50021</v>
      </c>
      <c r="D1571" s="1">
        <f t="shared" si="213"/>
        <v>6</v>
      </c>
      <c r="E1571" s="1">
        <f>_xlfn.XLOOKUP(C1571,[1]配置!$B$5:$B$1000,[1]配置!$N$5:$N$1000)</f>
        <v>2</v>
      </c>
      <c r="F1571" s="1" t="str">
        <f>_xlfn.XLOOKUP(D1571,消耗中转!$D$8:$D$33,消耗中转!$T$8:$T$33)</f>
        <v>[{"ItemId":70002,"Num":5}]</v>
      </c>
      <c r="G1571" s="1" t="str" cm="1">
        <f t="array" ref="G1571">IF(D1571=0,"{}",_xlfn.XLOOKUP(D1571,属性中转!$D$20:$D$44,_xlfn.XLOOKUP($E1571,属性中转!$AG$18:$AX$18,属性中转!$AG$20:$AX$44)))</f>
        <v>{"HpRate":0.275,"AtkRate":0.1462,"PhysDefRate":0.1125,"MagicDefRate":0.1,"OnHealInc":0.153}</v>
      </c>
      <c r="H1571" s="1" t="s">
        <v>28</v>
      </c>
      <c r="I1571" s="1">
        <f t="shared" si="215"/>
        <v>2</v>
      </c>
      <c r="J1571" s="1">
        <f t="shared" si="214"/>
        <v>2</v>
      </c>
    </row>
    <row r="1572" spans="1:10">
      <c r="A1572" s="1">
        <f t="shared" si="210"/>
        <v>5002107</v>
      </c>
      <c r="B1572" s="1">
        <f t="shared" si="211"/>
        <v>5002107</v>
      </c>
      <c r="C1572" s="1">
        <f t="shared" si="212"/>
        <v>50021</v>
      </c>
      <c r="D1572" s="1">
        <f t="shared" si="213"/>
        <v>7</v>
      </c>
      <c r="E1572" s="1">
        <f>_xlfn.XLOOKUP(C1572,[1]配置!$B$5:$B$1000,[1]配置!$N$5:$N$1000)</f>
        <v>2</v>
      </c>
      <c r="F1572" s="1" t="str">
        <f>_xlfn.XLOOKUP(D1572,消耗中转!$D$8:$D$33,消耗中转!$T$8:$T$33)</f>
        <v>[{"ItemId":70002,"Num":10}]</v>
      </c>
      <c r="G1572" s="1" t="str" cm="1">
        <f t="array" ref="G1572">IF(D1572=0,"{}",_xlfn.XLOOKUP(D1572,属性中转!$D$20:$D$44,_xlfn.XLOOKUP($E1572,属性中转!$AG$18:$AX$18,属性中转!$AG$20:$AX$44)))</f>
        <v>{"HpRate":0.308,"AtkRate":0.1638,"PhysDefRate":0.126,"MagicDefRate":0.112,"OnHealInc":0.1734}</v>
      </c>
      <c r="H1572" s="1" t="s">
        <v>28</v>
      </c>
      <c r="I1572" s="1">
        <f t="shared" si="215"/>
        <v>2</v>
      </c>
      <c r="J1572" s="1">
        <f t="shared" si="214"/>
        <v>2</v>
      </c>
    </row>
    <row r="1573" spans="1:10">
      <c r="A1573" s="1">
        <f t="shared" si="210"/>
        <v>5002108</v>
      </c>
      <c r="B1573" s="1">
        <f t="shared" si="211"/>
        <v>5002108</v>
      </c>
      <c r="C1573" s="1">
        <f t="shared" si="212"/>
        <v>50021</v>
      </c>
      <c r="D1573" s="1">
        <f t="shared" si="213"/>
        <v>8</v>
      </c>
      <c r="E1573" s="1">
        <f>_xlfn.XLOOKUP(C1573,[1]配置!$B$5:$B$1000,[1]配置!$N$5:$N$1000)</f>
        <v>2</v>
      </c>
      <c r="F1573" s="1" t="str">
        <f>_xlfn.XLOOKUP(D1573,消耗中转!$D$8:$D$33,消耗中转!$T$8:$T$33)</f>
        <v>[{"ItemId":70002,"Num":15}]</v>
      </c>
      <c r="G1573" s="1" t="str" cm="1">
        <f t="array" ref="G1573">IF(D1573=0,"{}",_xlfn.XLOOKUP(D1573,属性中转!$D$20:$D$44,_xlfn.XLOOKUP($E1573,属性中转!$AG$18:$AX$18,属性中转!$AG$20:$AX$44)))</f>
        <v>{"HpRate":0.341,"AtkRate":0.1813,"PhysDefRate":0.1395,"MagicDefRate":0.124,"OnHealInc":0.1938}</v>
      </c>
      <c r="H1573" s="1" t="s">
        <v>28</v>
      </c>
      <c r="I1573" s="1">
        <f t="shared" si="215"/>
        <v>2</v>
      </c>
      <c r="J1573" s="1">
        <f t="shared" si="214"/>
        <v>2</v>
      </c>
    </row>
    <row r="1574" spans="1:10">
      <c r="A1574" s="1">
        <f t="shared" si="210"/>
        <v>5002109</v>
      </c>
      <c r="B1574" s="1">
        <f t="shared" si="211"/>
        <v>5002109</v>
      </c>
      <c r="C1574" s="1">
        <f t="shared" si="212"/>
        <v>50021</v>
      </c>
      <c r="D1574" s="1">
        <f t="shared" si="213"/>
        <v>9</v>
      </c>
      <c r="E1574" s="1">
        <f>_xlfn.XLOOKUP(C1574,[1]配置!$B$5:$B$1000,[1]配置!$N$5:$N$1000)</f>
        <v>2</v>
      </c>
      <c r="F1574" s="1" t="str">
        <f>_xlfn.XLOOKUP(D1574,消耗中转!$D$8:$D$33,消耗中转!$T$8:$T$33)</f>
        <v>[{"ItemId":70002,"Num":20}]</v>
      </c>
      <c r="G1574" s="1" t="str" cm="1">
        <f t="array" ref="G1574">IF(D1574=0,"{}",_xlfn.XLOOKUP(D1574,属性中转!$D$20:$D$44,_xlfn.XLOOKUP($E1574,属性中转!$AG$18:$AX$18,属性中转!$AG$20:$AX$44)))</f>
        <v>{"HpRate":0.374,"AtkRate":0.1989,"PhysDefRate":0.153,"MagicDefRate":0.136,"OnHealInc":0.1938}</v>
      </c>
      <c r="H1574" s="1" t="s">
        <v>28</v>
      </c>
      <c r="I1574" s="1">
        <f t="shared" si="215"/>
        <v>2</v>
      </c>
      <c r="J1574" s="1">
        <f t="shared" si="214"/>
        <v>2</v>
      </c>
    </row>
    <row r="1575" spans="1:10">
      <c r="A1575" s="1">
        <f t="shared" si="210"/>
        <v>5002110</v>
      </c>
      <c r="B1575" s="1">
        <f t="shared" si="211"/>
        <v>5002110</v>
      </c>
      <c r="C1575" s="1">
        <f t="shared" si="212"/>
        <v>50021</v>
      </c>
      <c r="D1575" s="1">
        <f t="shared" si="213"/>
        <v>10</v>
      </c>
      <c r="E1575" s="1">
        <f>_xlfn.XLOOKUP(C1575,[1]配置!$B$5:$B$1000,[1]配置!$N$5:$N$1000)</f>
        <v>2</v>
      </c>
      <c r="F1575" s="1" t="str">
        <f>_xlfn.XLOOKUP(D1575,消耗中转!$D$8:$D$33,消耗中转!$T$8:$T$33)</f>
        <v>[{"ItemId":70002,"Num":25}]</v>
      </c>
      <c r="G1575" s="1" t="str" cm="1">
        <f t="array" ref="G1575">IF(D1575=0,"{}",_xlfn.XLOOKUP(D1575,属性中转!$D$20:$D$44,_xlfn.XLOOKUP($E1575,属性中转!$AG$18:$AX$18,属性中转!$AG$20:$AX$44)))</f>
        <v>{"HpRate":0.407,"AtkRate":0.2164,"PhysDefRate":0.1665,"MagicDefRate":0.148,"OnHealInc":0.1938}</v>
      </c>
      <c r="H1575" s="1" t="s">
        <v>28</v>
      </c>
      <c r="I1575" s="1">
        <f t="shared" si="215"/>
        <v>3</v>
      </c>
      <c r="J1575" s="1">
        <f t="shared" si="214"/>
        <v>3</v>
      </c>
    </row>
    <row r="1576" spans="1:10">
      <c r="A1576" s="1">
        <f t="shared" si="210"/>
        <v>5002111</v>
      </c>
      <c r="B1576" s="1">
        <f t="shared" si="211"/>
        <v>5002111</v>
      </c>
      <c r="C1576" s="1">
        <f t="shared" si="212"/>
        <v>50021</v>
      </c>
      <c r="D1576" s="1">
        <f t="shared" si="213"/>
        <v>11</v>
      </c>
      <c r="E1576" s="1">
        <f>_xlfn.XLOOKUP(C1576,[1]配置!$B$5:$B$1000,[1]配置!$N$5:$N$1000)</f>
        <v>2</v>
      </c>
      <c r="F1576" s="1" t="str">
        <f>_xlfn.XLOOKUP(D1576,消耗中转!$D$8:$D$33,消耗中转!$T$8:$T$33)</f>
        <v>[{"ItemId":70002,"Num":30}]</v>
      </c>
      <c r="G1576" s="1" t="str" cm="1">
        <f t="array" ref="G1576">IF(D1576=0,"{}",_xlfn.XLOOKUP(D1576,属性中转!$D$20:$D$44,_xlfn.XLOOKUP($E1576,属性中转!$AG$18:$AX$18,属性中转!$AG$20:$AX$44)))</f>
        <v>{"HpRate":0.44,"AtkRate":0.234,"PhysDefRate":0.18,"MagicDefRate":0.16,"OnHealInc":0.1938}</v>
      </c>
      <c r="H1576" s="1" t="s">
        <v>28</v>
      </c>
      <c r="I1576" s="1">
        <f t="shared" si="215"/>
        <v>3</v>
      </c>
      <c r="J1576" s="1">
        <f t="shared" si="214"/>
        <v>3</v>
      </c>
    </row>
    <row r="1577" spans="1:10">
      <c r="A1577" s="1">
        <f t="shared" si="210"/>
        <v>5002112</v>
      </c>
      <c r="B1577" s="1">
        <f t="shared" si="211"/>
        <v>5002112</v>
      </c>
      <c r="C1577" s="1">
        <f t="shared" si="212"/>
        <v>50021</v>
      </c>
      <c r="D1577" s="1">
        <f t="shared" si="213"/>
        <v>12</v>
      </c>
      <c r="E1577" s="1">
        <f>_xlfn.XLOOKUP(C1577,[1]配置!$B$5:$B$1000,[1]配置!$N$5:$N$1000)</f>
        <v>2</v>
      </c>
      <c r="F1577" s="1" t="str">
        <f>_xlfn.XLOOKUP(D1577,消耗中转!$D$8:$D$33,消耗中转!$T$8:$T$33)</f>
        <v>[{"ItemId":70002,"Num":35}]</v>
      </c>
      <c r="G1577" s="1" t="str" cm="1">
        <f t="array" ref="G1577">IF(D1577=0,"{}",_xlfn.XLOOKUP(D1577,属性中转!$D$20:$D$44,_xlfn.XLOOKUP($E1577,属性中转!$AG$18:$AX$18,属性中转!$AG$20:$AX$44)))</f>
        <v>{"HpRate":0.473,"AtkRate":0.2515,"PhysDefRate":0.1935,"MagicDefRate":0.172,"OnHealInc":0.1938}</v>
      </c>
      <c r="H1577" s="1" t="s">
        <v>28</v>
      </c>
      <c r="I1577" s="1">
        <f t="shared" si="215"/>
        <v>3</v>
      </c>
      <c r="J1577" s="1">
        <f t="shared" si="214"/>
        <v>3</v>
      </c>
    </row>
    <row r="1578" spans="1:10">
      <c r="A1578" s="1">
        <f t="shared" si="210"/>
        <v>5002113</v>
      </c>
      <c r="B1578" s="1">
        <f t="shared" si="211"/>
        <v>5002113</v>
      </c>
      <c r="C1578" s="1">
        <f t="shared" si="212"/>
        <v>50021</v>
      </c>
      <c r="D1578" s="1">
        <f t="shared" si="213"/>
        <v>13</v>
      </c>
      <c r="E1578" s="1">
        <f>_xlfn.XLOOKUP(C1578,[1]配置!$B$5:$B$1000,[1]配置!$N$5:$N$1000)</f>
        <v>2</v>
      </c>
      <c r="F1578" s="1" t="str">
        <f>_xlfn.XLOOKUP(D1578,消耗中转!$D$8:$D$33,消耗中转!$T$8:$T$33)</f>
        <v>[{"ItemId":70002,"Num":40}]</v>
      </c>
      <c r="G1578" s="1" t="str" cm="1">
        <f t="array" ref="G1578">IF(D1578=0,"{}",_xlfn.XLOOKUP(D1578,属性中转!$D$20:$D$44,_xlfn.XLOOKUP($E1578,属性中转!$AG$18:$AX$18,属性中转!$AG$20:$AX$44)))</f>
        <v>{"HpRate":0.506,"AtkRate":0.2691,"PhysDefRate":0.207,"MagicDefRate":0.184,"OnHealInc":0.1938}</v>
      </c>
      <c r="H1578" s="1" t="s">
        <v>28</v>
      </c>
      <c r="I1578" s="1">
        <f t="shared" si="215"/>
        <v>3</v>
      </c>
      <c r="J1578" s="1">
        <f t="shared" si="214"/>
        <v>3</v>
      </c>
    </row>
    <row r="1579" spans="1:10">
      <c r="A1579" s="1">
        <f t="shared" si="210"/>
        <v>5002114</v>
      </c>
      <c r="B1579" s="1">
        <f t="shared" si="211"/>
        <v>5002114</v>
      </c>
      <c r="C1579" s="1">
        <f t="shared" si="212"/>
        <v>50021</v>
      </c>
      <c r="D1579" s="1">
        <f t="shared" si="213"/>
        <v>14</v>
      </c>
      <c r="E1579" s="1">
        <f>_xlfn.XLOOKUP(C1579,[1]配置!$B$5:$B$1000,[1]配置!$N$5:$N$1000)</f>
        <v>2</v>
      </c>
      <c r="F1579" s="1" t="str">
        <f>_xlfn.XLOOKUP(D1579,消耗中转!$D$8:$D$33,消耗中转!$T$8:$T$33)</f>
        <v>[{"ItemId":70002,"Num":45}]</v>
      </c>
      <c r="G1579" s="1" t="str" cm="1">
        <f t="array" ref="G1579">IF(D1579=0,"{}",_xlfn.XLOOKUP(D1579,属性中转!$D$20:$D$44,_xlfn.XLOOKUP($E1579,属性中转!$AG$18:$AX$18,属性中转!$AG$20:$AX$44)))</f>
        <v>{"HpRate":0.539,"AtkRate":0.2866,"PhysDefRate":0.2205,"MagicDefRate":0.196,"OnHealInc":0.1938}</v>
      </c>
      <c r="H1579" s="1" t="s">
        <v>28</v>
      </c>
      <c r="I1579" s="1">
        <f t="shared" si="215"/>
        <v>3</v>
      </c>
      <c r="J1579" s="1">
        <f t="shared" si="214"/>
        <v>3</v>
      </c>
    </row>
    <row r="1580" spans="1:10">
      <c r="A1580" s="1">
        <f t="shared" si="210"/>
        <v>5002115</v>
      </c>
      <c r="B1580" s="1">
        <f t="shared" si="211"/>
        <v>5002115</v>
      </c>
      <c r="C1580" s="1">
        <f t="shared" si="212"/>
        <v>50021</v>
      </c>
      <c r="D1580" s="1">
        <f t="shared" si="213"/>
        <v>15</v>
      </c>
      <c r="E1580" s="1">
        <f>_xlfn.XLOOKUP(C1580,[1]配置!$B$5:$B$1000,[1]配置!$N$5:$N$1000)</f>
        <v>2</v>
      </c>
      <c r="F1580" s="1" t="str">
        <f>_xlfn.XLOOKUP(D1580,消耗中转!$D$8:$D$33,消耗中转!$T$8:$T$33)</f>
        <v>[{"ItemId":70002,"Num":50}]</v>
      </c>
      <c r="G1580" s="1" t="str" cm="1">
        <f t="array" ref="G1580">IF(D1580=0,"{}",_xlfn.XLOOKUP(D1580,属性中转!$D$20:$D$44,_xlfn.XLOOKUP($E1580,属性中转!$AG$18:$AX$18,属性中转!$AG$20:$AX$44)))</f>
        <v>{"HpRate":0.572,"AtkRate":0.3042,"PhysDefRate":0.234,"MagicDefRate":0.208,"OnHealInc":0.1938}</v>
      </c>
      <c r="H1580" s="1" t="s">
        <v>28</v>
      </c>
      <c r="I1580" s="1">
        <f t="shared" si="215"/>
        <v>4</v>
      </c>
      <c r="J1580" s="1">
        <f t="shared" si="214"/>
        <v>4</v>
      </c>
    </row>
    <row r="1581" spans="1:10">
      <c r="A1581" s="1">
        <f t="shared" si="210"/>
        <v>5002116</v>
      </c>
      <c r="B1581" s="1">
        <f t="shared" si="211"/>
        <v>5002116</v>
      </c>
      <c r="C1581" s="1">
        <f t="shared" si="212"/>
        <v>50021</v>
      </c>
      <c r="D1581" s="1">
        <f t="shared" si="213"/>
        <v>16</v>
      </c>
      <c r="E1581" s="1">
        <f>_xlfn.XLOOKUP(C1581,[1]配置!$B$5:$B$1000,[1]配置!$N$5:$N$1000)</f>
        <v>2</v>
      </c>
      <c r="F1581" s="1" t="str">
        <f>_xlfn.XLOOKUP(D1581,消耗中转!$D$8:$D$33,消耗中转!$T$8:$T$33)</f>
        <v>[{"ItemId":70003,"Num":25}]</v>
      </c>
      <c r="G1581" s="1" t="str" cm="1">
        <f t="array" ref="G1581">IF(D1581=0,"{}",_xlfn.XLOOKUP(D1581,属性中转!$D$20:$D$44,_xlfn.XLOOKUP($E1581,属性中转!$AG$18:$AX$18,属性中转!$AG$20:$AX$44)))</f>
        <v>{"HpRate":0.605,"AtkRate":0.3217,"PhysDefRate":0.2475,"MagicDefRate":0.22,"OnHealInc":0.2142}</v>
      </c>
      <c r="H1581" s="1" t="s">
        <v>28</v>
      </c>
      <c r="I1581" s="1">
        <f t="shared" si="215"/>
        <v>4</v>
      </c>
      <c r="J1581" s="1">
        <f t="shared" si="214"/>
        <v>4</v>
      </c>
    </row>
    <row r="1582" spans="1:10">
      <c r="A1582" s="1">
        <f t="shared" si="210"/>
        <v>5002117</v>
      </c>
      <c r="B1582" s="1">
        <f t="shared" si="211"/>
        <v>5002117</v>
      </c>
      <c r="C1582" s="1">
        <f t="shared" si="212"/>
        <v>50021</v>
      </c>
      <c r="D1582" s="1">
        <f t="shared" si="213"/>
        <v>17</v>
      </c>
      <c r="E1582" s="1">
        <f>_xlfn.XLOOKUP(C1582,[1]配置!$B$5:$B$1000,[1]配置!$N$5:$N$1000)</f>
        <v>2</v>
      </c>
      <c r="F1582" s="1" t="str">
        <f>_xlfn.XLOOKUP(D1582,消耗中转!$D$8:$D$33,消耗中转!$T$8:$T$33)</f>
        <v>[{"ItemId":70003,"Num":25}]</v>
      </c>
      <c r="G1582" s="1" t="str" cm="1">
        <f t="array" ref="G1582">IF(D1582=0,"{}",_xlfn.XLOOKUP(D1582,属性中转!$D$20:$D$44,_xlfn.XLOOKUP($E1582,属性中转!$AG$18:$AX$18,属性中转!$AG$20:$AX$44)))</f>
        <v>{"HpRate":0.638,"AtkRate":0.3393,"PhysDefRate":0.261,"MagicDefRate":0.232,"OnHealInc":0.2346}</v>
      </c>
      <c r="H1582" s="1" t="s">
        <v>28</v>
      </c>
      <c r="I1582" s="1">
        <f t="shared" si="215"/>
        <v>4</v>
      </c>
      <c r="J1582" s="1">
        <f t="shared" si="214"/>
        <v>4</v>
      </c>
    </row>
    <row r="1583" spans="1:10">
      <c r="A1583" s="1">
        <f t="shared" si="210"/>
        <v>5002118</v>
      </c>
      <c r="B1583" s="1">
        <f t="shared" si="211"/>
        <v>5002118</v>
      </c>
      <c r="C1583" s="1">
        <f t="shared" si="212"/>
        <v>50021</v>
      </c>
      <c r="D1583" s="1">
        <f t="shared" si="213"/>
        <v>18</v>
      </c>
      <c r="E1583" s="1">
        <f>_xlfn.XLOOKUP(C1583,[1]配置!$B$5:$B$1000,[1]配置!$N$5:$N$1000)</f>
        <v>2</v>
      </c>
      <c r="F1583" s="1" t="str">
        <f>_xlfn.XLOOKUP(D1583,消耗中转!$D$8:$D$33,消耗中转!$T$8:$T$33)</f>
        <v>[{"ItemId":70003,"Num":25}]</v>
      </c>
      <c r="G1583" s="1" t="str" cm="1">
        <f t="array" ref="G1583">IF(D1583=0,"{}",_xlfn.XLOOKUP(D1583,属性中转!$D$20:$D$44,_xlfn.XLOOKUP($E1583,属性中转!$AG$18:$AX$18,属性中转!$AG$20:$AX$44)))</f>
        <v>{"HpRate":0.671,"AtkRate":0.3568,"PhysDefRate":0.2745,"MagicDefRate":0.244,"OnHealInc":0.255}</v>
      </c>
      <c r="H1583" s="1" t="s">
        <v>28</v>
      </c>
      <c r="I1583" s="1">
        <f t="shared" si="215"/>
        <v>4</v>
      </c>
      <c r="J1583" s="1">
        <f t="shared" si="214"/>
        <v>4</v>
      </c>
    </row>
    <row r="1584" spans="1:10">
      <c r="A1584" s="1">
        <f t="shared" si="210"/>
        <v>5002119</v>
      </c>
      <c r="B1584" s="1">
        <f t="shared" si="211"/>
        <v>5002119</v>
      </c>
      <c r="C1584" s="1">
        <f t="shared" si="212"/>
        <v>50021</v>
      </c>
      <c r="D1584" s="1">
        <f t="shared" si="213"/>
        <v>19</v>
      </c>
      <c r="E1584" s="1">
        <f>_xlfn.XLOOKUP(C1584,[1]配置!$B$5:$B$1000,[1]配置!$N$5:$N$1000)</f>
        <v>2</v>
      </c>
      <c r="F1584" s="1" t="str">
        <f>_xlfn.XLOOKUP(D1584,消耗中转!$D$8:$D$33,消耗中转!$T$8:$T$33)</f>
        <v>[{"ItemId":70003,"Num":25}]</v>
      </c>
      <c r="G1584" s="1" t="str" cm="1">
        <f t="array" ref="G1584">IF(D1584=0,"{}",_xlfn.XLOOKUP(D1584,属性中转!$D$20:$D$44,_xlfn.XLOOKUP($E1584,属性中转!$AG$18:$AX$18,属性中转!$AG$20:$AX$44)))</f>
        <v>{"HpRate":0.704,"AtkRate":0.3744,"PhysDefRate":0.288,"MagicDefRate":0.256,"OnHealInc":0.2754}</v>
      </c>
      <c r="H1584" s="1" t="s">
        <v>28</v>
      </c>
      <c r="I1584" s="1">
        <f t="shared" si="215"/>
        <v>4</v>
      </c>
      <c r="J1584" s="1">
        <f t="shared" si="214"/>
        <v>4</v>
      </c>
    </row>
    <row r="1585" spans="1:10">
      <c r="A1585" s="1">
        <f t="shared" si="210"/>
        <v>5002120</v>
      </c>
      <c r="B1585" s="1">
        <f t="shared" si="211"/>
        <v>5002120</v>
      </c>
      <c r="C1585" s="1">
        <f t="shared" si="212"/>
        <v>50021</v>
      </c>
      <c r="D1585" s="1">
        <f t="shared" si="213"/>
        <v>20</v>
      </c>
      <c r="E1585" s="1">
        <f>_xlfn.XLOOKUP(C1585,[1]配置!$B$5:$B$1000,[1]配置!$N$5:$N$1000)</f>
        <v>2</v>
      </c>
      <c r="F1585" s="1" t="str">
        <f>_xlfn.XLOOKUP(D1585,消耗中转!$D$8:$D$33,消耗中转!$T$8:$T$33)</f>
        <v>[{"ItemId":70003,"Num":25}]</v>
      </c>
      <c r="G1585" s="1" t="str" cm="1">
        <f t="array" ref="G1585">IF(D1585=0,"{}",_xlfn.XLOOKUP(D1585,属性中转!$D$20:$D$44,_xlfn.XLOOKUP($E1585,属性中转!$AG$18:$AX$18,属性中转!$AG$20:$AX$44)))</f>
        <v>{"HpRate":0.737,"AtkRate":0.3919,"PhysDefRate":0.3015,"MagicDefRate":0.268,"OnHealInc":0.2958}</v>
      </c>
      <c r="H1585" s="1" t="s">
        <v>28</v>
      </c>
      <c r="I1585" s="1">
        <f t="shared" si="215"/>
        <v>4</v>
      </c>
      <c r="J1585" s="1">
        <f t="shared" si="214"/>
        <v>4</v>
      </c>
    </row>
    <row r="1586" spans="1:10">
      <c r="A1586" s="1">
        <f t="shared" si="210"/>
        <v>5002121</v>
      </c>
      <c r="B1586" s="1">
        <f t="shared" si="211"/>
        <v>5002121</v>
      </c>
      <c r="C1586" s="1">
        <f t="shared" si="212"/>
        <v>50021</v>
      </c>
      <c r="D1586" s="1">
        <f t="shared" si="213"/>
        <v>21</v>
      </c>
      <c r="E1586" s="1">
        <f>_xlfn.XLOOKUP(C1586,[1]配置!$B$5:$B$1000,[1]配置!$N$5:$N$1000)</f>
        <v>2</v>
      </c>
      <c r="F1586" s="1" t="str">
        <f>_xlfn.XLOOKUP(D1586,消耗中转!$D$8:$D$33,消耗中转!$T$8:$T$33)</f>
        <v>[{"ItemId":70003,"Num":50}]</v>
      </c>
      <c r="G1586" s="1" t="str" cm="1">
        <f t="array" ref="G1586">IF(D1586=0,"{}",_xlfn.XLOOKUP(D1586,属性中转!$D$20:$D$44,_xlfn.XLOOKUP($E1586,属性中转!$AG$18:$AX$18,属性中转!$AG$20:$AX$44)))</f>
        <v>{"HpRate":0.77,"AtkRate":0.4095,"PhysDefRate":0.315,"MagicDefRate":0.28,"OnHealInc":0.3162}</v>
      </c>
      <c r="H1586" s="1" t="s">
        <v>28</v>
      </c>
      <c r="I1586" s="1">
        <f t="shared" si="215"/>
        <v>4</v>
      </c>
      <c r="J1586" s="1">
        <f t="shared" si="214"/>
        <v>4</v>
      </c>
    </row>
    <row r="1587" spans="1:10">
      <c r="A1587" s="1">
        <f t="shared" si="210"/>
        <v>5002122</v>
      </c>
      <c r="B1587" s="1">
        <f t="shared" si="211"/>
        <v>5002122</v>
      </c>
      <c r="C1587" s="1">
        <f t="shared" si="212"/>
        <v>50021</v>
      </c>
      <c r="D1587" s="1">
        <f t="shared" si="213"/>
        <v>22</v>
      </c>
      <c r="E1587" s="1">
        <f>_xlfn.XLOOKUP(C1587,[1]配置!$B$5:$B$1000,[1]配置!$N$5:$N$1000)</f>
        <v>2</v>
      </c>
      <c r="F1587" s="1" t="str">
        <f>_xlfn.XLOOKUP(D1587,消耗中转!$D$8:$D$33,消耗中转!$T$8:$T$33)</f>
        <v>[{"ItemId":70003,"Num":75}]</v>
      </c>
      <c r="G1587" s="1" t="str" cm="1">
        <f t="array" ref="G1587">IF(D1587=0,"{}",_xlfn.XLOOKUP(D1587,属性中转!$D$20:$D$44,_xlfn.XLOOKUP($E1587,属性中转!$AG$18:$AX$18,属性中转!$AG$20:$AX$44)))</f>
        <v>{"HpRate":0.803,"AtkRate":0.427,"PhysDefRate":0.3285,"MagicDefRate":0.292,"OnHealInc":0.3366}</v>
      </c>
      <c r="H1587" s="1" t="s">
        <v>28</v>
      </c>
      <c r="I1587" s="1">
        <f t="shared" si="215"/>
        <v>4</v>
      </c>
      <c r="J1587" s="1">
        <f t="shared" si="214"/>
        <v>4</v>
      </c>
    </row>
    <row r="1588" spans="1:10">
      <c r="A1588" s="1">
        <f t="shared" si="210"/>
        <v>5002123</v>
      </c>
      <c r="B1588" s="1">
        <f t="shared" si="211"/>
        <v>5002123</v>
      </c>
      <c r="C1588" s="1">
        <f t="shared" si="212"/>
        <v>50021</v>
      </c>
      <c r="D1588" s="1">
        <f t="shared" si="213"/>
        <v>23</v>
      </c>
      <c r="E1588" s="1">
        <f>_xlfn.XLOOKUP(C1588,[1]配置!$B$5:$B$1000,[1]配置!$N$5:$N$1000)</f>
        <v>2</v>
      </c>
      <c r="F1588" s="1" t="str">
        <f>_xlfn.XLOOKUP(D1588,消耗中转!$D$8:$D$33,消耗中转!$T$8:$T$33)</f>
        <v>[{"ItemId":70003,"Num":100}]</v>
      </c>
      <c r="G1588" s="1" t="str" cm="1">
        <f t="array" ref="G1588">IF(D1588=0,"{}",_xlfn.XLOOKUP(D1588,属性中转!$D$20:$D$44,_xlfn.XLOOKUP($E1588,属性中转!$AG$18:$AX$18,属性中转!$AG$20:$AX$44)))</f>
        <v>{"HpRate":0.836,"AtkRate":0.4446,"PhysDefRate":0.342,"MagicDefRate":0.304,"OnHealInc":0.357}</v>
      </c>
      <c r="H1588" s="1" t="s">
        <v>28</v>
      </c>
      <c r="I1588" s="1">
        <f t="shared" si="215"/>
        <v>4</v>
      </c>
      <c r="J1588" s="1">
        <f t="shared" si="214"/>
        <v>4</v>
      </c>
    </row>
    <row r="1589" spans="1:10">
      <c r="A1589" s="1">
        <f t="shared" si="210"/>
        <v>5002124</v>
      </c>
      <c r="B1589" s="1">
        <f t="shared" si="211"/>
        <v>5002124</v>
      </c>
      <c r="C1589" s="1">
        <f t="shared" si="212"/>
        <v>50021</v>
      </c>
      <c r="D1589" s="1">
        <f t="shared" si="213"/>
        <v>24</v>
      </c>
      <c r="E1589" s="1">
        <f>_xlfn.XLOOKUP(C1589,[1]配置!$B$5:$B$1000,[1]配置!$N$5:$N$1000)</f>
        <v>2</v>
      </c>
      <c r="F1589" s="1" t="str">
        <f>_xlfn.XLOOKUP(D1589,消耗中转!$D$8:$D$33,消耗中转!$T$8:$T$33)</f>
        <v>[{"ItemId":70003,"Num":125}]</v>
      </c>
      <c r="G1589" s="1" t="str" cm="1">
        <f t="array" ref="G1589">IF(D1589=0,"{}",_xlfn.XLOOKUP(D1589,属性中转!$D$20:$D$44,_xlfn.XLOOKUP($E1589,属性中转!$AG$18:$AX$18,属性中转!$AG$20:$AX$44)))</f>
        <v>{"HpRate":0.869,"AtkRate":0.4621,"PhysDefRate":0.3555,"MagicDefRate":0.316,"OnHealInc":0.3774}</v>
      </c>
      <c r="H1589" s="1" t="s">
        <v>28</v>
      </c>
      <c r="I1589" s="1">
        <f t="shared" si="215"/>
        <v>4</v>
      </c>
      <c r="J1589" s="1">
        <f t="shared" si="214"/>
        <v>4</v>
      </c>
    </row>
    <row r="1590" spans="1:10">
      <c r="A1590" s="1">
        <f t="shared" si="210"/>
        <v>5002125</v>
      </c>
      <c r="B1590" s="1">
        <f t="shared" si="211"/>
        <v>5002125</v>
      </c>
      <c r="C1590" s="1">
        <f t="shared" si="212"/>
        <v>50021</v>
      </c>
      <c r="D1590" s="1">
        <f t="shared" si="213"/>
        <v>25</v>
      </c>
      <c r="E1590" s="1">
        <f>_xlfn.XLOOKUP(C1590,[1]配置!$B$5:$B$1000,[1]配置!$N$5:$N$1000)</f>
        <v>2</v>
      </c>
      <c r="F1590" s="1" t="str">
        <f>_xlfn.XLOOKUP(D1590,消耗中转!$D$8:$D$33,消耗中转!$T$8:$T$33)</f>
        <v>[{"ItemId":70003,"Num":150}]</v>
      </c>
      <c r="G1590" s="1" t="str" cm="1">
        <f t="array" ref="G1590">IF(D1590=0,"{}",_xlfn.XLOOKUP(D1590,属性中转!$D$20:$D$44,_xlfn.XLOOKUP($E1590,属性中转!$AG$18:$AX$18,属性中转!$AG$20:$AX$44)))</f>
        <v>{"HpRate":0.902,"AtkRate":0.4797,"PhysDefRate":0.369,"MagicDefRate":0.328,"OnHealInc":0.3978}</v>
      </c>
      <c r="H1590" s="1" t="s">
        <v>28</v>
      </c>
      <c r="I1590" s="1">
        <f t="shared" si="215"/>
        <v>4</v>
      </c>
      <c r="J1590" s="1">
        <f t="shared" si="214"/>
        <v>4</v>
      </c>
    </row>
    <row r="1591" spans="1:10">
      <c r="A1591" s="1">
        <f t="shared" si="210"/>
        <v>5002200</v>
      </c>
      <c r="B1591" s="1">
        <f t="shared" si="211"/>
        <v>5002200</v>
      </c>
      <c r="C1591" s="1">
        <f>C1565+1</f>
        <v>50022</v>
      </c>
      <c r="D1591" s="1">
        <f t="shared" si="213"/>
        <v>0</v>
      </c>
      <c r="E1591" s="1">
        <f>_xlfn.XLOOKUP(C1591,[1]配置!$B$5:$B$1000,[1]配置!$N$5:$N$1000)</f>
        <v>3</v>
      </c>
      <c r="F1591" s="1" t="str">
        <f>_xlfn.XLOOKUP(D1591,消耗中转!$D$8:$D$33,消耗中转!$T$8:$T$33)</f>
        <v>[]</v>
      </c>
      <c r="G1591" s="1" t="str" cm="1">
        <f t="array" ref="G1591">IF(D1591=0,"{}",_xlfn.XLOOKUP(D1591,属性中转!$D$20:$D$44,_xlfn.XLOOKUP($E1591,属性中转!$AG$18:$AX$18,属性中转!$AG$20:$AX$44)))</f>
        <v>{}</v>
      </c>
      <c r="H1591" s="1" t="s">
        <v>28</v>
      </c>
      <c r="I1591" s="1">
        <f t="shared" si="215"/>
        <v>0</v>
      </c>
      <c r="J1591" s="1">
        <f t="shared" si="214"/>
        <v>0</v>
      </c>
    </row>
    <row r="1592" spans="1:10">
      <c r="A1592" s="1">
        <f t="shared" si="210"/>
        <v>5002201</v>
      </c>
      <c r="B1592" s="1">
        <f t="shared" si="211"/>
        <v>5002201</v>
      </c>
      <c r="C1592" s="1">
        <f t="shared" ref="C1592:C1616" si="216">C1591</f>
        <v>50022</v>
      </c>
      <c r="D1592" s="1">
        <f t="shared" ref="D1592:D1617" si="217">D1566</f>
        <v>1</v>
      </c>
      <c r="E1592" s="1">
        <f>_xlfn.XLOOKUP(C1592,[1]配置!$B$5:$B$1000,[1]配置!$N$5:$N$1000)</f>
        <v>3</v>
      </c>
      <c r="F1592" s="1" t="str">
        <f>_xlfn.XLOOKUP(D1592,消耗中转!$D$8:$D$33,消耗中转!$T$8:$T$33)</f>
        <v>[{"ItemId":70001,"Num":10}]</v>
      </c>
      <c r="G1592" s="1" t="str" cm="1">
        <f t="array" ref="G1592">IF(D1592=0,"{}",_xlfn.XLOOKUP(D1592,属性中转!$D$20:$D$44,_xlfn.XLOOKUP($E1592,属性中转!$AG$18:$AX$18,属性中转!$AG$20:$AX$44)))</f>
        <v>{"HpRate":0.065,"AtkRate":0.0652,"PhysDefRate":0.0325,"MagicDefRate":0.0475,"HealInc":0.0535}</v>
      </c>
      <c r="H1592" s="1" t="s">
        <v>28</v>
      </c>
      <c r="I1592" s="1">
        <f t="shared" si="215"/>
        <v>1</v>
      </c>
      <c r="J1592" s="1">
        <f t="shared" si="214"/>
        <v>1</v>
      </c>
    </row>
    <row r="1593" spans="1:10">
      <c r="A1593" s="1">
        <f t="shared" si="210"/>
        <v>5002202</v>
      </c>
      <c r="B1593" s="1">
        <f t="shared" si="211"/>
        <v>5002202</v>
      </c>
      <c r="C1593" s="1">
        <f t="shared" si="216"/>
        <v>50022</v>
      </c>
      <c r="D1593" s="1">
        <f t="shared" si="217"/>
        <v>2</v>
      </c>
      <c r="E1593" s="1">
        <f>_xlfn.XLOOKUP(C1593,[1]配置!$B$5:$B$1000,[1]配置!$N$5:$N$1000)</f>
        <v>3</v>
      </c>
      <c r="F1593" s="1" t="str">
        <f>_xlfn.XLOOKUP(D1593,消耗中转!$D$8:$D$33,消耗中转!$T$8:$T$33)</f>
        <v>[{"ItemId":70001,"Num":20}]</v>
      </c>
      <c r="G1593" s="1" t="str" cm="1">
        <f t="array" ref="G1593">IF(D1593=0,"{}",_xlfn.XLOOKUP(D1593,属性中转!$D$20:$D$44,_xlfn.XLOOKUP($E1593,属性中转!$AG$18:$AX$18,属性中转!$AG$20:$AX$44)))</f>
        <v>{"HpRate":0.0845,"AtkRate":0.0848,"PhysDefRate":0.0422,"MagicDefRate":0.0617,"HealInc":0.0749}</v>
      </c>
      <c r="H1593" s="1" t="s">
        <v>28</v>
      </c>
      <c r="I1593" s="1">
        <f t="shared" si="215"/>
        <v>1</v>
      </c>
      <c r="J1593" s="1">
        <f t="shared" si="214"/>
        <v>1</v>
      </c>
    </row>
    <row r="1594" spans="1:10">
      <c r="A1594" s="1">
        <f t="shared" si="210"/>
        <v>5002203</v>
      </c>
      <c r="B1594" s="1">
        <f t="shared" si="211"/>
        <v>5002203</v>
      </c>
      <c r="C1594" s="1">
        <f t="shared" si="216"/>
        <v>50022</v>
      </c>
      <c r="D1594" s="1">
        <f t="shared" si="217"/>
        <v>3</v>
      </c>
      <c r="E1594" s="1">
        <f>_xlfn.XLOOKUP(C1594,[1]配置!$B$5:$B$1000,[1]配置!$N$5:$N$1000)</f>
        <v>3</v>
      </c>
      <c r="F1594" s="1" t="str">
        <f>_xlfn.XLOOKUP(D1594,消耗中转!$D$8:$D$33,消耗中转!$T$8:$T$33)</f>
        <v>[{"ItemId":70001,"Num":30}]</v>
      </c>
      <c r="G1594" s="1" t="str" cm="1">
        <f t="array" ref="G1594">IF(D1594=0,"{}",_xlfn.XLOOKUP(D1594,属性中转!$D$20:$D$44,_xlfn.XLOOKUP($E1594,属性中转!$AG$18:$AX$18,属性中转!$AG$20:$AX$44)))</f>
        <v>{"HpRate":0.104,"AtkRate":0.1044,"PhysDefRate":0.052,"MagicDefRate":0.076,"HealInc":0.0963}</v>
      </c>
      <c r="H1594" s="1" t="s">
        <v>28</v>
      </c>
      <c r="I1594" s="1">
        <f t="shared" si="215"/>
        <v>1</v>
      </c>
      <c r="J1594" s="1">
        <f t="shared" si="214"/>
        <v>1</v>
      </c>
    </row>
    <row r="1595" spans="1:10">
      <c r="A1595" s="1">
        <f t="shared" si="210"/>
        <v>5002204</v>
      </c>
      <c r="B1595" s="1">
        <f t="shared" si="211"/>
        <v>5002204</v>
      </c>
      <c r="C1595" s="1">
        <f t="shared" si="216"/>
        <v>50022</v>
      </c>
      <c r="D1595" s="1">
        <f t="shared" si="217"/>
        <v>4</v>
      </c>
      <c r="E1595" s="1">
        <f>_xlfn.XLOOKUP(C1595,[1]配置!$B$5:$B$1000,[1]配置!$N$5:$N$1000)</f>
        <v>3</v>
      </c>
      <c r="F1595" s="1" t="str">
        <f>_xlfn.XLOOKUP(D1595,消耗中转!$D$8:$D$33,消耗中转!$T$8:$T$33)</f>
        <v>[{"ItemId":70001,"Num":40}]</v>
      </c>
      <c r="G1595" s="1" t="str" cm="1">
        <f t="array" ref="G1595">IF(D1595=0,"{}",_xlfn.XLOOKUP(D1595,属性中转!$D$20:$D$44,_xlfn.XLOOKUP($E1595,属性中转!$AG$18:$AX$18,属性中转!$AG$20:$AX$44)))</f>
        <v>{"HpRate":0.1235,"AtkRate":0.1239,"PhysDefRate":0.0617,"MagicDefRate":0.0902,"HealInc":0.1178}</v>
      </c>
      <c r="H1595" s="1" t="s">
        <v>28</v>
      </c>
      <c r="I1595" s="1">
        <f t="shared" si="215"/>
        <v>1</v>
      </c>
      <c r="J1595" s="1">
        <f t="shared" si="214"/>
        <v>1</v>
      </c>
    </row>
    <row r="1596" spans="1:10">
      <c r="A1596" s="1">
        <f t="shared" si="210"/>
        <v>5002205</v>
      </c>
      <c r="B1596" s="1">
        <f t="shared" si="211"/>
        <v>5002205</v>
      </c>
      <c r="C1596" s="1">
        <f t="shared" si="216"/>
        <v>50022</v>
      </c>
      <c r="D1596" s="1">
        <f t="shared" si="217"/>
        <v>5</v>
      </c>
      <c r="E1596" s="1">
        <f>_xlfn.XLOOKUP(C1596,[1]配置!$B$5:$B$1000,[1]配置!$N$5:$N$1000)</f>
        <v>3</v>
      </c>
      <c r="F1596" s="1" t="str">
        <f>_xlfn.XLOOKUP(D1596,消耗中转!$D$8:$D$33,消耗中转!$T$8:$T$33)</f>
        <v>[{"ItemId":70001,"Num":50}]</v>
      </c>
      <c r="G1596" s="1" t="str" cm="1">
        <f t="array" ref="G1596">IF(D1596=0,"{}",_xlfn.XLOOKUP(D1596,属性中转!$D$20:$D$44,_xlfn.XLOOKUP($E1596,属性中转!$AG$18:$AX$18,属性中转!$AG$20:$AX$44)))</f>
        <v>{"HpRate":0.143,"AtkRate":0.1435,"PhysDefRate":0.0715,"MagicDefRate":0.1045,"HealInc":0.1392}</v>
      </c>
      <c r="H1596" s="1" t="s">
        <v>28</v>
      </c>
      <c r="I1596" s="1">
        <f t="shared" si="215"/>
        <v>2</v>
      </c>
      <c r="J1596" s="1">
        <f t="shared" si="214"/>
        <v>2</v>
      </c>
    </row>
    <row r="1597" spans="1:10">
      <c r="A1597" s="1">
        <f t="shared" si="210"/>
        <v>5002206</v>
      </c>
      <c r="B1597" s="1">
        <f t="shared" si="211"/>
        <v>5002206</v>
      </c>
      <c r="C1597" s="1">
        <f t="shared" si="216"/>
        <v>50022</v>
      </c>
      <c r="D1597" s="1">
        <f t="shared" si="217"/>
        <v>6</v>
      </c>
      <c r="E1597" s="1">
        <f>_xlfn.XLOOKUP(C1597,[1]配置!$B$5:$B$1000,[1]配置!$N$5:$N$1000)</f>
        <v>3</v>
      </c>
      <c r="F1597" s="1" t="str">
        <f>_xlfn.XLOOKUP(D1597,消耗中转!$D$8:$D$33,消耗中转!$T$8:$T$33)</f>
        <v>[{"ItemId":70002,"Num":5}]</v>
      </c>
      <c r="G1597" s="1" t="str" cm="1">
        <f t="array" ref="G1597">IF(D1597=0,"{}",_xlfn.XLOOKUP(D1597,属性中转!$D$20:$D$44,_xlfn.XLOOKUP($E1597,属性中转!$AG$18:$AX$18,属性中转!$AG$20:$AX$44)))</f>
        <v>{"HpRate":0.1625,"AtkRate":0.1631,"PhysDefRate":0.0812,"MagicDefRate":0.1187,"HealInc":0.1606}</v>
      </c>
      <c r="H1597" s="1" t="s">
        <v>28</v>
      </c>
      <c r="I1597" s="1">
        <f t="shared" si="215"/>
        <v>2</v>
      </c>
      <c r="J1597" s="1">
        <f t="shared" si="214"/>
        <v>2</v>
      </c>
    </row>
    <row r="1598" spans="1:10">
      <c r="A1598" s="1">
        <f t="shared" si="210"/>
        <v>5002207</v>
      </c>
      <c r="B1598" s="1">
        <f t="shared" si="211"/>
        <v>5002207</v>
      </c>
      <c r="C1598" s="1">
        <f t="shared" si="216"/>
        <v>50022</v>
      </c>
      <c r="D1598" s="1">
        <f t="shared" si="217"/>
        <v>7</v>
      </c>
      <c r="E1598" s="1">
        <f>_xlfn.XLOOKUP(C1598,[1]配置!$B$5:$B$1000,[1]配置!$N$5:$N$1000)</f>
        <v>3</v>
      </c>
      <c r="F1598" s="1" t="str">
        <f>_xlfn.XLOOKUP(D1598,消耗中转!$D$8:$D$33,消耗中转!$T$8:$T$33)</f>
        <v>[{"ItemId":70002,"Num":10}]</v>
      </c>
      <c r="G1598" s="1" t="str" cm="1">
        <f t="array" ref="G1598">IF(D1598=0,"{}",_xlfn.XLOOKUP(D1598,属性中转!$D$20:$D$44,_xlfn.XLOOKUP($E1598,属性中转!$AG$18:$AX$18,属性中转!$AG$20:$AX$44)))</f>
        <v>{"HpRate":0.182,"AtkRate":0.1827,"PhysDefRate":0.091,"MagicDefRate":0.133,"HealInc":0.182}</v>
      </c>
      <c r="H1598" s="1" t="s">
        <v>28</v>
      </c>
      <c r="I1598" s="1">
        <f t="shared" si="215"/>
        <v>2</v>
      </c>
      <c r="J1598" s="1">
        <f t="shared" si="214"/>
        <v>2</v>
      </c>
    </row>
    <row r="1599" spans="1:10">
      <c r="A1599" s="1">
        <f t="shared" si="210"/>
        <v>5002208</v>
      </c>
      <c r="B1599" s="1">
        <f t="shared" si="211"/>
        <v>5002208</v>
      </c>
      <c r="C1599" s="1">
        <f t="shared" si="216"/>
        <v>50022</v>
      </c>
      <c r="D1599" s="1">
        <f t="shared" si="217"/>
        <v>8</v>
      </c>
      <c r="E1599" s="1">
        <f>_xlfn.XLOOKUP(C1599,[1]配置!$B$5:$B$1000,[1]配置!$N$5:$N$1000)</f>
        <v>3</v>
      </c>
      <c r="F1599" s="1" t="str">
        <f>_xlfn.XLOOKUP(D1599,消耗中转!$D$8:$D$33,消耗中转!$T$8:$T$33)</f>
        <v>[{"ItemId":70002,"Num":15}]</v>
      </c>
      <c r="G1599" s="1" t="str" cm="1">
        <f t="array" ref="G1599">IF(D1599=0,"{}",_xlfn.XLOOKUP(D1599,属性中转!$D$20:$D$44,_xlfn.XLOOKUP($E1599,属性中转!$AG$18:$AX$18,属性中转!$AG$20:$AX$44)))</f>
        <v>{"HpRate":0.2015,"AtkRate":0.2022,"PhysDefRate":0.1007,"MagicDefRate":0.1472,"HealInc":0.2034}</v>
      </c>
      <c r="H1599" s="1" t="s">
        <v>28</v>
      </c>
      <c r="I1599" s="1">
        <f t="shared" si="215"/>
        <v>2</v>
      </c>
      <c r="J1599" s="1">
        <f t="shared" si="214"/>
        <v>2</v>
      </c>
    </row>
    <row r="1600" spans="1:10">
      <c r="A1600" s="1">
        <f t="shared" si="210"/>
        <v>5002209</v>
      </c>
      <c r="B1600" s="1">
        <f t="shared" si="211"/>
        <v>5002209</v>
      </c>
      <c r="C1600" s="1">
        <f t="shared" si="216"/>
        <v>50022</v>
      </c>
      <c r="D1600" s="1">
        <f t="shared" si="217"/>
        <v>9</v>
      </c>
      <c r="E1600" s="1">
        <f>_xlfn.XLOOKUP(C1600,[1]配置!$B$5:$B$1000,[1]配置!$N$5:$N$1000)</f>
        <v>3</v>
      </c>
      <c r="F1600" s="1" t="str">
        <f>_xlfn.XLOOKUP(D1600,消耗中转!$D$8:$D$33,消耗中转!$T$8:$T$33)</f>
        <v>[{"ItemId":70002,"Num":20}]</v>
      </c>
      <c r="G1600" s="1" t="str" cm="1">
        <f t="array" ref="G1600">IF(D1600=0,"{}",_xlfn.XLOOKUP(D1600,属性中转!$D$20:$D$44,_xlfn.XLOOKUP($E1600,属性中转!$AG$18:$AX$18,属性中转!$AG$20:$AX$44)))</f>
        <v>{"HpRate":0.221,"AtkRate":0.2218,"PhysDefRate":0.1105,"MagicDefRate":0.1615,"HealInc":0.2034}</v>
      </c>
      <c r="H1600" s="1" t="s">
        <v>28</v>
      </c>
      <c r="I1600" s="1">
        <f t="shared" si="215"/>
        <v>2</v>
      </c>
      <c r="J1600" s="1">
        <f t="shared" si="214"/>
        <v>2</v>
      </c>
    </row>
    <row r="1601" spans="1:10">
      <c r="A1601" s="1">
        <f t="shared" si="210"/>
        <v>5002210</v>
      </c>
      <c r="B1601" s="1">
        <f t="shared" si="211"/>
        <v>5002210</v>
      </c>
      <c r="C1601" s="1">
        <f t="shared" si="216"/>
        <v>50022</v>
      </c>
      <c r="D1601" s="1">
        <f t="shared" si="217"/>
        <v>10</v>
      </c>
      <c r="E1601" s="1">
        <f>_xlfn.XLOOKUP(C1601,[1]配置!$B$5:$B$1000,[1]配置!$N$5:$N$1000)</f>
        <v>3</v>
      </c>
      <c r="F1601" s="1" t="str">
        <f>_xlfn.XLOOKUP(D1601,消耗中转!$D$8:$D$33,消耗中转!$T$8:$T$33)</f>
        <v>[{"ItemId":70002,"Num":25}]</v>
      </c>
      <c r="G1601" s="1" t="str" cm="1">
        <f t="array" ref="G1601">IF(D1601=0,"{}",_xlfn.XLOOKUP(D1601,属性中转!$D$20:$D$44,_xlfn.XLOOKUP($E1601,属性中转!$AG$18:$AX$18,属性中转!$AG$20:$AX$44)))</f>
        <v>{"HpRate":0.2405,"AtkRate":0.2414,"PhysDefRate":0.1202,"MagicDefRate":0.1757,"HealInc":0.2034}</v>
      </c>
      <c r="H1601" s="1" t="s">
        <v>28</v>
      </c>
      <c r="I1601" s="1">
        <f t="shared" si="215"/>
        <v>3</v>
      </c>
      <c r="J1601" s="1">
        <f t="shared" si="214"/>
        <v>3</v>
      </c>
    </row>
    <row r="1602" spans="1:10">
      <c r="A1602" s="1">
        <f t="shared" si="210"/>
        <v>5002211</v>
      </c>
      <c r="B1602" s="1">
        <f t="shared" si="211"/>
        <v>5002211</v>
      </c>
      <c r="C1602" s="1">
        <f t="shared" si="216"/>
        <v>50022</v>
      </c>
      <c r="D1602" s="1">
        <f t="shared" si="217"/>
        <v>11</v>
      </c>
      <c r="E1602" s="1">
        <f>_xlfn.XLOOKUP(C1602,[1]配置!$B$5:$B$1000,[1]配置!$N$5:$N$1000)</f>
        <v>3</v>
      </c>
      <c r="F1602" s="1" t="str">
        <f>_xlfn.XLOOKUP(D1602,消耗中转!$D$8:$D$33,消耗中转!$T$8:$T$33)</f>
        <v>[{"ItemId":70002,"Num":30}]</v>
      </c>
      <c r="G1602" s="1" t="str" cm="1">
        <f t="array" ref="G1602">IF(D1602=0,"{}",_xlfn.XLOOKUP(D1602,属性中转!$D$20:$D$44,_xlfn.XLOOKUP($E1602,属性中转!$AG$18:$AX$18,属性中转!$AG$20:$AX$44)))</f>
        <v>{"HpRate":0.26,"AtkRate":0.261,"PhysDefRate":0.13,"MagicDefRate":0.19,"HealInc":0.2034}</v>
      </c>
      <c r="H1602" s="1" t="s">
        <v>28</v>
      </c>
      <c r="I1602" s="1">
        <f t="shared" si="215"/>
        <v>3</v>
      </c>
      <c r="J1602" s="1">
        <f t="shared" si="214"/>
        <v>3</v>
      </c>
    </row>
    <row r="1603" spans="1:10">
      <c r="A1603" s="1">
        <f t="shared" si="210"/>
        <v>5002212</v>
      </c>
      <c r="B1603" s="1">
        <f t="shared" si="211"/>
        <v>5002212</v>
      </c>
      <c r="C1603" s="1">
        <f t="shared" si="216"/>
        <v>50022</v>
      </c>
      <c r="D1603" s="1">
        <f t="shared" si="217"/>
        <v>12</v>
      </c>
      <c r="E1603" s="1">
        <f>_xlfn.XLOOKUP(C1603,[1]配置!$B$5:$B$1000,[1]配置!$N$5:$N$1000)</f>
        <v>3</v>
      </c>
      <c r="F1603" s="1" t="str">
        <f>_xlfn.XLOOKUP(D1603,消耗中转!$D$8:$D$33,消耗中转!$T$8:$T$33)</f>
        <v>[{"ItemId":70002,"Num":35}]</v>
      </c>
      <c r="G1603" s="1" t="str" cm="1">
        <f t="array" ref="G1603">IF(D1603=0,"{}",_xlfn.XLOOKUP(D1603,属性中转!$D$20:$D$44,_xlfn.XLOOKUP($E1603,属性中转!$AG$18:$AX$18,属性中转!$AG$20:$AX$44)))</f>
        <v>{"HpRate":0.2795,"AtkRate":0.2805,"PhysDefRate":0.1397,"MagicDefRate":0.2042,"HealInc":0.2034}</v>
      </c>
      <c r="H1603" s="1" t="s">
        <v>28</v>
      </c>
      <c r="I1603" s="1">
        <f t="shared" si="215"/>
        <v>3</v>
      </c>
      <c r="J1603" s="1">
        <f t="shared" si="214"/>
        <v>3</v>
      </c>
    </row>
    <row r="1604" spans="1:10">
      <c r="A1604" s="1">
        <f t="shared" si="210"/>
        <v>5002213</v>
      </c>
      <c r="B1604" s="1">
        <f t="shared" si="211"/>
        <v>5002213</v>
      </c>
      <c r="C1604" s="1">
        <f t="shared" si="216"/>
        <v>50022</v>
      </c>
      <c r="D1604" s="1">
        <f t="shared" si="217"/>
        <v>13</v>
      </c>
      <c r="E1604" s="1">
        <f>_xlfn.XLOOKUP(C1604,[1]配置!$B$5:$B$1000,[1]配置!$N$5:$N$1000)</f>
        <v>3</v>
      </c>
      <c r="F1604" s="1" t="str">
        <f>_xlfn.XLOOKUP(D1604,消耗中转!$D$8:$D$33,消耗中转!$T$8:$T$33)</f>
        <v>[{"ItemId":70002,"Num":40}]</v>
      </c>
      <c r="G1604" s="1" t="str" cm="1">
        <f t="array" ref="G1604">IF(D1604=0,"{}",_xlfn.XLOOKUP(D1604,属性中转!$D$20:$D$44,_xlfn.XLOOKUP($E1604,属性中转!$AG$18:$AX$18,属性中转!$AG$20:$AX$44)))</f>
        <v>{"HpRate":0.299,"AtkRate":0.3001,"PhysDefRate":0.1495,"MagicDefRate":0.2185,"HealInc":0.2034}</v>
      </c>
      <c r="H1604" s="1" t="s">
        <v>28</v>
      </c>
      <c r="I1604" s="1">
        <f t="shared" si="215"/>
        <v>3</v>
      </c>
      <c r="J1604" s="1">
        <f t="shared" si="214"/>
        <v>3</v>
      </c>
    </row>
    <row r="1605" spans="1:10">
      <c r="A1605" s="1">
        <f t="shared" si="210"/>
        <v>5002214</v>
      </c>
      <c r="B1605" s="1">
        <f t="shared" si="211"/>
        <v>5002214</v>
      </c>
      <c r="C1605" s="1">
        <f t="shared" si="216"/>
        <v>50022</v>
      </c>
      <c r="D1605" s="1">
        <f t="shared" si="217"/>
        <v>14</v>
      </c>
      <c r="E1605" s="1">
        <f>_xlfn.XLOOKUP(C1605,[1]配置!$B$5:$B$1000,[1]配置!$N$5:$N$1000)</f>
        <v>3</v>
      </c>
      <c r="F1605" s="1" t="str">
        <f>_xlfn.XLOOKUP(D1605,消耗中转!$D$8:$D$33,消耗中转!$T$8:$T$33)</f>
        <v>[{"ItemId":70002,"Num":45}]</v>
      </c>
      <c r="G1605" s="1" t="str" cm="1">
        <f t="array" ref="G1605">IF(D1605=0,"{}",_xlfn.XLOOKUP(D1605,属性中转!$D$20:$D$44,_xlfn.XLOOKUP($E1605,属性中转!$AG$18:$AX$18,属性中转!$AG$20:$AX$44)))</f>
        <v>{"HpRate":0.3185,"AtkRate":0.3197,"PhysDefRate":0.1592,"MagicDefRate":0.2327,"HealInc":0.2034}</v>
      </c>
      <c r="H1605" s="1" t="s">
        <v>28</v>
      </c>
      <c r="I1605" s="1">
        <f t="shared" si="215"/>
        <v>3</v>
      </c>
      <c r="J1605" s="1">
        <f t="shared" si="214"/>
        <v>3</v>
      </c>
    </row>
    <row r="1606" spans="1:10">
      <c r="A1606" s="1">
        <f t="shared" si="210"/>
        <v>5002215</v>
      </c>
      <c r="B1606" s="1">
        <f t="shared" si="211"/>
        <v>5002215</v>
      </c>
      <c r="C1606" s="1">
        <f t="shared" si="216"/>
        <v>50022</v>
      </c>
      <c r="D1606" s="1">
        <f t="shared" si="217"/>
        <v>15</v>
      </c>
      <c r="E1606" s="1">
        <f>_xlfn.XLOOKUP(C1606,[1]配置!$B$5:$B$1000,[1]配置!$N$5:$N$1000)</f>
        <v>3</v>
      </c>
      <c r="F1606" s="1" t="str">
        <f>_xlfn.XLOOKUP(D1606,消耗中转!$D$8:$D$33,消耗中转!$T$8:$T$33)</f>
        <v>[{"ItemId":70002,"Num":50}]</v>
      </c>
      <c r="G1606" s="1" t="str" cm="1">
        <f t="array" ref="G1606">IF(D1606=0,"{}",_xlfn.XLOOKUP(D1606,属性中转!$D$20:$D$44,_xlfn.XLOOKUP($E1606,属性中转!$AG$18:$AX$18,属性中转!$AG$20:$AX$44)))</f>
        <v>{"HpRate":0.338,"AtkRate":0.3393,"PhysDefRate":0.169,"MagicDefRate":0.247,"HealInc":0.2034}</v>
      </c>
      <c r="H1606" s="1" t="s">
        <v>28</v>
      </c>
      <c r="I1606" s="1">
        <f t="shared" si="215"/>
        <v>4</v>
      </c>
      <c r="J1606" s="1">
        <f t="shared" si="214"/>
        <v>4</v>
      </c>
    </row>
    <row r="1607" spans="1:10">
      <c r="A1607" s="1">
        <f t="shared" si="210"/>
        <v>5002216</v>
      </c>
      <c r="B1607" s="1">
        <f t="shared" si="211"/>
        <v>5002216</v>
      </c>
      <c r="C1607" s="1">
        <f t="shared" si="216"/>
        <v>50022</v>
      </c>
      <c r="D1607" s="1">
        <f t="shared" si="217"/>
        <v>16</v>
      </c>
      <c r="E1607" s="1">
        <f>_xlfn.XLOOKUP(C1607,[1]配置!$B$5:$B$1000,[1]配置!$N$5:$N$1000)</f>
        <v>3</v>
      </c>
      <c r="F1607" s="1" t="str">
        <f>_xlfn.XLOOKUP(D1607,消耗中转!$D$8:$D$33,消耗中转!$T$8:$T$33)</f>
        <v>[{"ItemId":70003,"Num":25}]</v>
      </c>
      <c r="G1607" s="1" t="str" cm="1">
        <f t="array" ref="G1607">IF(D1607=0,"{}",_xlfn.XLOOKUP(D1607,属性中转!$D$20:$D$44,_xlfn.XLOOKUP($E1607,属性中转!$AG$18:$AX$18,属性中转!$AG$20:$AX$44)))</f>
        <v>{"HpRate":0.3575,"AtkRate":0.3588,"PhysDefRate":0.1787,"MagicDefRate":0.2612,"HealInc":0.2249}</v>
      </c>
      <c r="H1607" s="1" t="s">
        <v>28</v>
      </c>
      <c r="I1607" s="1">
        <f t="shared" si="215"/>
        <v>4</v>
      </c>
      <c r="J1607" s="1">
        <f t="shared" si="214"/>
        <v>4</v>
      </c>
    </row>
    <row r="1608" spans="1:10">
      <c r="A1608" s="1">
        <f t="shared" si="210"/>
        <v>5002217</v>
      </c>
      <c r="B1608" s="1">
        <f t="shared" si="211"/>
        <v>5002217</v>
      </c>
      <c r="C1608" s="1">
        <f t="shared" si="216"/>
        <v>50022</v>
      </c>
      <c r="D1608" s="1">
        <f t="shared" si="217"/>
        <v>17</v>
      </c>
      <c r="E1608" s="1">
        <f>_xlfn.XLOOKUP(C1608,[1]配置!$B$5:$B$1000,[1]配置!$N$5:$N$1000)</f>
        <v>3</v>
      </c>
      <c r="F1608" s="1" t="str">
        <f>_xlfn.XLOOKUP(D1608,消耗中转!$D$8:$D$33,消耗中转!$T$8:$T$33)</f>
        <v>[{"ItemId":70003,"Num":25}]</v>
      </c>
      <c r="G1608" s="1" t="str" cm="1">
        <f t="array" ref="G1608">IF(D1608=0,"{}",_xlfn.XLOOKUP(D1608,属性中转!$D$20:$D$44,_xlfn.XLOOKUP($E1608,属性中转!$AG$18:$AX$18,属性中转!$AG$20:$AX$44)))</f>
        <v>{"HpRate":0.377,"AtkRate":0.3784,"PhysDefRate":0.1885,"MagicDefRate":0.2755,"HealInc":0.2463}</v>
      </c>
      <c r="H1608" s="1" t="s">
        <v>28</v>
      </c>
      <c r="I1608" s="1">
        <f t="shared" si="215"/>
        <v>4</v>
      </c>
      <c r="J1608" s="1">
        <f t="shared" si="214"/>
        <v>4</v>
      </c>
    </row>
    <row r="1609" spans="1:10">
      <c r="A1609" s="1">
        <f t="shared" si="210"/>
        <v>5002218</v>
      </c>
      <c r="B1609" s="1">
        <f t="shared" si="211"/>
        <v>5002218</v>
      </c>
      <c r="C1609" s="1">
        <f t="shared" si="216"/>
        <v>50022</v>
      </c>
      <c r="D1609" s="1">
        <f t="shared" si="217"/>
        <v>18</v>
      </c>
      <c r="E1609" s="1">
        <f>_xlfn.XLOOKUP(C1609,[1]配置!$B$5:$B$1000,[1]配置!$N$5:$N$1000)</f>
        <v>3</v>
      </c>
      <c r="F1609" s="1" t="str">
        <f>_xlfn.XLOOKUP(D1609,消耗中转!$D$8:$D$33,消耗中转!$T$8:$T$33)</f>
        <v>[{"ItemId":70003,"Num":25}]</v>
      </c>
      <c r="G1609" s="1" t="str" cm="1">
        <f t="array" ref="G1609">IF(D1609=0,"{}",_xlfn.XLOOKUP(D1609,属性中转!$D$20:$D$44,_xlfn.XLOOKUP($E1609,属性中转!$AG$18:$AX$18,属性中转!$AG$20:$AX$44)))</f>
        <v>{"HpRate":0.3965,"AtkRate":0.398,"PhysDefRate":0.1982,"MagicDefRate":0.2897,"HealInc":0.2677}</v>
      </c>
      <c r="H1609" s="1" t="s">
        <v>28</v>
      </c>
      <c r="I1609" s="1">
        <f t="shared" si="215"/>
        <v>4</v>
      </c>
      <c r="J1609" s="1">
        <f t="shared" si="214"/>
        <v>4</v>
      </c>
    </row>
    <row r="1610" spans="1:10">
      <c r="A1610" s="1">
        <f t="shared" si="210"/>
        <v>5002219</v>
      </c>
      <c r="B1610" s="1">
        <f t="shared" si="211"/>
        <v>5002219</v>
      </c>
      <c r="C1610" s="1">
        <f t="shared" si="216"/>
        <v>50022</v>
      </c>
      <c r="D1610" s="1">
        <f t="shared" si="217"/>
        <v>19</v>
      </c>
      <c r="E1610" s="1">
        <f>_xlfn.XLOOKUP(C1610,[1]配置!$B$5:$B$1000,[1]配置!$N$5:$N$1000)</f>
        <v>3</v>
      </c>
      <c r="F1610" s="1" t="str">
        <f>_xlfn.XLOOKUP(D1610,消耗中转!$D$8:$D$33,消耗中转!$T$8:$T$33)</f>
        <v>[{"ItemId":70003,"Num":25}]</v>
      </c>
      <c r="G1610" s="1" t="str" cm="1">
        <f t="array" ref="G1610">IF(D1610=0,"{}",_xlfn.XLOOKUP(D1610,属性中转!$D$20:$D$44,_xlfn.XLOOKUP($E1610,属性中转!$AG$18:$AX$18,属性中转!$AG$20:$AX$44)))</f>
        <v>{"HpRate":0.416,"AtkRate":0.4176,"PhysDefRate":0.208,"MagicDefRate":0.304,"HealInc":0.2891}</v>
      </c>
      <c r="H1610" s="1" t="s">
        <v>28</v>
      </c>
      <c r="I1610" s="1">
        <f t="shared" si="215"/>
        <v>4</v>
      </c>
      <c r="J1610" s="1">
        <f t="shared" si="214"/>
        <v>4</v>
      </c>
    </row>
    <row r="1611" spans="1:10">
      <c r="A1611" s="1">
        <f t="shared" si="210"/>
        <v>5002220</v>
      </c>
      <c r="B1611" s="1">
        <f t="shared" si="211"/>
        <v>5002220</v>
      </c>
      <c r="C1611" s="1">
        <f t="shared" si="216"/>
        <v>50022</v>
      </c>
      <c r="D1611" s="1">
        <f t="shared" si="217"/>
        <v>20</v>
      </c>
      <c r="E1611" s="1">
        <f>_xlfn.XLOOKUP(C1611,[1]配置!$B$5:$B$1000,[1]配置!$N$5:$N$1000)</f>
        <v>3</v>
      </c>
      <c r="F1611" s="1" t="str">
        <f>_xlfn.XLOOKUP(D1611,消耗中转!$D$8:$D$33,消耗中转!$T$8:$T$33)</f>
        <v>[{"ItemId":70003,"Num":25}]</v>
      </c>
      <c r="G1611" s="1" t="str" cm="1">
        <f t="array" ref="G1611">IF(D1611=0,"{}",_xlfn.XLOOKUP(D1611,属性中转!$D$20:$D$44,_xlfn.XLOOKUP($E1611,属性中转!$AG$18:$AX$18,属性中转!$AG$20:$AX$44)))</f>
        <v>{"HpRate":0.4355,"AtkRate":0.4371,"PhysDefRate":0.2177,"MagicDefRate":0.3182,"HealInc":0.3105}</v>
      </c>
      <c r="H1611" s="1" t="s">
        <v>28</v>
      </c>
      <c r="I1611" s="1">
        <f t="shared" si="215"/>
        <v>4</v>
      </c>
      <c r="J1611" s="1">
        <f t="shared" si="214"/>
        <v>4</v>
      </c>
    </row>
    <row r="1612" spans="1:10">
      <c r="A1612" s="1">
        <f t="shared" si="210"/>
        <v>5002221</v>
      </c>
      <c r="B1612" s="1">
        <f t="shared" si="211"/>
        <v>5002221</v>
      </c>
      <c r="C1612" s="1">
        <f t="shared" si="216"/>
        <v>50022</v>
      </c>
      <c r="D1612" s="1">
        <f t="shared" si="217"/>
        <v>21</v>
      </c>
      <c r="E1612" s="1">
        <f>_xlfn.XLOOKUP(C1612,[1]配置!$B$5:$B$1000,[1]配置!$N$5:$N$1000)</f>
        <v>3</v>
      </c>
      <c r="F1612" s="1" t="str">
        <f>_xlfn.XLOOKUP(D1612,消耗中转!$D$8:$D$33,消耗中转!$T$8:$T$33)</f>
        <v>[{"ItemId":70003,"Num":50}]</v>
      </c>
      <c r="G1612" s="1" t="str" cm="1">
        <f t="array" ref="G1612">IF(D1612=0,"{}",_xlfn.XLOOKUP(D1612,属性中转!$D$20:$D$44,_xlfn.XLOOKUP($E1612,属性中转!$AG$18:$AX$18,属性中转!$AG$20:$AX$44)))</f>
        <v>{"HpRate":0.455,"AtkRate":0.4567,"PhysDefRate":0.2275,"MagicDefRate":0.3325,"HealInc":0.332}</v>
      </c>
      <c r="H1612" s="1" t="s">
        <v>28</v>
      </c>
      <c r="I1612" s="1">
        <f t="shared" si="215"/>
        <v>4</v>
      </c>
      <c r="J1612" s="1">
        <f t="shared" si="214"/>
        <v>4</v>
      </c>
    </row>
    <row r="1613" spans="1:10">
      <c r="A1613" s="1">
        <f t="shared" si="210"/>
        <v>5002222</v>
      </c>
      <c r="B1613" s="1">
        <f t="shared" si="211"/>
        <v>5002222</v>
      </c>
      <c r="C1613" s="1">
        <f t="shared" si="216"/>
        <v>50022</v>
      </c>
      <c r="D1613" s="1">
        <f t="shared" si="217"/>
        <v>22</v>
      </c>
      <c r="E1613" s="1">
        <f>_xlfn.XLOOKUP(C1613,[1]配置!$B$5:$B$1000,[1]配置!$N$5:$N$1000)</f>
        <v>3</v>
      </c>
      <c r="F1613" s="1" t="str">
        <f>_xlfn.XLOOKUP(D1613,消耗中转!$D$8:$D$33,消耗中转!$T$8:$T$33)</f>
        <v>[{"ItemId":70003,"Num":75}]</v>
      </c>
      <c r="G1613" s="1" t="str" cm="1">
        <f t="array" ref="G1613">IF(D1613=0,"{}",_xlfn.XLOOKUP(D1613,属性中转!$D$20:$D$44,_xlfn.XLOOKUP($E1613,属性中转!$AG$18:$AX$18,属性中转!$AG$20:$AX$44)))</f>
        <v>{"HpRate":0.4745,"AtkRate":0.4763,"PhysDefRate":0.2372,"MagicDefRate":0.3467,"HealInc":0.3534}</v>
      </c>
      <c r="H1613" s="1" t="s">
        <v>28</v>
      </c>
      <c r="I1613" s="1">
        <f t="shared" si="215"/>
        <v>4</v>
      </c>
      <c r="J1613" s="1">
        <f t="shared" si="214"/>
        <v>4</v>
      </c>
    </row>
    <row r="1614" spans="1:10">
      <c r="A1614" s="1">
        <f t="shared" si="210"/>
        <v>5002223</v>
      </c>
      <c r="B1614" s="1">
        <f t="shared" si="211"/>
        <v>5002223</v>
      </c>
      <c r="C1614" s="1">
        <f t="shared" si="216"/>
        <v>50022</v>
      </c>
      <c r="D1614" s="1">
        <f t="shared" si="217"/>
        <v>23</v>
      </c>
      <c r="E1614" s="1">
        <f>_xlfn.XLOOKUP(C1614,[1]配置!$B$5:$B$1000,[1]配置!$N$5:$N$1000)</f>
        <v>3</v>
      </c>
      <c r="F1614" s="1" t="str">
        <f>_xlfn.XLOOKUP(D1614,消耗中转!$D$8:$D$33,消耗中转!$T$8:$T$33)</f>
        <v>[{"ItemId":70003,"Num":100}]</v>
      </c>
      <c r="G1614" s="1" t="str" cm="1">
        <f t="array" ref="G1614">IF(D1614=0,"{}",_xlfn.XLOOKUP(D1614,属性中转!$D$20:$D$44,_xlfn.XLOOKUP($E1614,属性中转!$AG$18:$AX$18,属性中转!$AG$20:$AX$44)))</f>
        <v>{"HpRate":0.494,"AtkRate":0.4959,"PhysDefRate":0.247,"MagicDefRate":0.361,"HealInc":0.3748}</v>
      </c>
      <c r="H1614" s="1" t="s">
        <v>28</v>
      </c>
      <c r="I1614" s="1">
        <f t="shared" si="215"/>
        <v>4</v>
      </c>
      <c r="J1614" s="1">
        <f t="shared" si="214"/>
        <v>4</v>
      </c>
    </row>
    <row r="1615" spans="1:10">
      <c r="A1615" s="1">
        <f t="shared" si="210"/>
        <v>5002224</v>
      </c>
      <c r="B1615" s="1">
        <f t="shared" si="211"/>
        <v>5002224</v>
      </c>
      <c r="C1615" s="1">
        <f t="shared" si="216"/>
        <v>50022</v>
      </c>
      <c r="D1615" s="1">
        <f t="shared" si="217"/>
        <v>24</v>
      </c>
      <c r="E1615" s="1">
        <f>_xlfn.XLOOKUP(C1615,[1]配置!$B$5:$B$1000,[1]配置!$N$5:$N$1000)</f>
        <v>3</v>
      </c>
      <c r="F1615" s="1" t="str">
        <f>_xlfn.XLOOKUP(D1615,消耗中转!$D$8:$D$33,消耗中转!$T$8:$T$33)</f>
        <v>[{"ItemId":70003,"Num":125}]</v>
      </c>
      <c r="G1615" s="1" t="str" cm="1">
        <f t="array" ref="G1615">IF(D1615=0,"{}",_xlfn.XLOOKUP(D1615,属性中转!$D$20:$D$44,_xlfn.XLOOKUP($E1615,属性中转!$AG$18:$AX$18,属性中转!$AG$20:$AX$44)))</f>
        <v>{"HpRate":0.5135,"AtkRate":0.5154,"PhysDefRate":0.2567,"MagicDefRate":0.3752,"HealInc":0.3962}</v>
      </c>
      <c r="H1615" s="1" t="s">
        <v>28</v>
      </c>
      <c r="I1615" s="1">
        <f t="shared" si="215"/>
        <v>4</v>
      </c>
      <c r="J1615" s="1">
        <f t="shared" si="214"/>
        <v>4</v>
      </c>
    </row>
    <row r="1616" spans="1:10">
      <c r="A1616" s="1">
        <f t="shared" si="210"/>
        <v>5002225</v>
      </c>
      <c r="B1616" s="1">
        <f t="shared" si="211"/>
        <v>5002225</v>
      </c>
      <c r="C1616" s="1">
        <f t="shared" si="216"/>
        <v>50022</v>
      </c>
      <c r="D1616" s="1">
        <f t="shared" si="217"/>
        <v>25</v>
      </c>
      <c r="E1616" s="1">
        <f>_xlfn.XLOOKUP(C1616,[1]配置!$B$5:$B$1000,[1]配置!$N$5:$N$1000)</f>
        <v>3</v>
      </c>
      <c r="F1616" s="1" t="str">
        <f>_xlfn.XLOOKUP(D1616,消耗中转!$D$8:$D$33,消耗中转!$T$8:$T$33)</f>
        <v>[{"ItemId":70003,"Num":150}]</v>
      </c>
      <c r="G1616" s="1" t="str" cm="1">
        <f t="array" ref="G1616">IF(D1616=0,"{}",_xlfn.XLOOKUP(D1616,属性中转!$D$20:$D$44,_xlfn.XLOOKUP($E1616,属性中转!$AG$18:$AX$18,属性中转!$AG$20:$AX$44)))</f>
        <v>{"HpRate":0.533,"AtkRate":0.535,"PhysDefRate":0.2665,"MagicDefRate":0.3895,"HealInc":0.4176}</v>
      </c>
      <c r="H1616" s="1" t="s">
        <v>28</v>
      </c>
      <c r="I1616" s="1">
        <f t="shared" si="215"/>
        <v>4</v>
      </c>
      <c r="J1616" s="1">
        <f t="shared" si="214"/>
        <v>4</v>
      </c>
    </row>
    <row r="1617" spans="1:10">
      <c r="A1617" s="1">
        <f t="shared" si="210"/>
        <v>5002300</v>
      </c>
      <c r="B1617" s="1">
        <f t="shared" si="211"/>
        <v>5002300</v>
      </c>
      <c r="C1617" s="1">
        <f>C1591+1</f>
        <v>50023</v>
      </c>
      <c r="D1617" s="1">
        <f t="shared" si="217"/>
        <v>0</v>
      </c>
      <c r="E1617" s="1">
        <f>_xlfn.XLOOKUP(C1617,[1]配置!$B$5:$B$1000,[1]配置!$N$5:$N$1000)</f>
        <v>1</v>
      </c>
      <c r="F1617" s="1" t="str">
        <f>_xlfn.XLOOKUP(D1617,消耗中转!$D$8:$D$33,消耗中转!$T$8:$T$33)</f>
        <v>[]</v>
      </c>
      <c r="G1617" s="1" t="str" cm="1">
        <f t="array" ref="G1617">IF(D1617=0,"{}",_xlfn.XLOOKUP(D1617,属性中转!$D$20:$D$44,_xlfn.XLOOKUP($E1617,属性中转!$AG$18:$AX$18,属性中转!$AG$20:$AX$44)))</f>
        <v>{}</v>
      </c>
      <c r="H1617" s="1" t="s">
        <v>28</v>
      </c>
      <c r="I1617" s="1">
        <f t="shared" si="215"/>
        <v>0</v>
      </c>
      <c r="J1617" s="1">
        <f t="shared" si="214"/>
        <v>0</v>
      </c>
    </row>
    <row r="1618" spans="1:10">
      <c r="A1618" s="1">
        <f t="shared" ref="A1618:A1681" si="218">B1618</f>
        <v>5002301</v>
      </c>
      <c r="B1618" s="1">
        <f t="shared" ref="B1618:B1681" si="219">C1618*100+D1618</f>
        <v>5002301</v>
      </c>
      <c r="C1618" s="1">
        <f t="shared" ref="C1618:C1642" si="220">C1617</f>
        <v>50023</v>
      </c>
      <c r="D1618" s="1">
        <f t="shared" ref="D1618:D1643" si="221">D1592</f>
        <v>1</v>
      </c>
      <c r="E1618" s="1">
        <f>_xlfn.XLOOKUP(C1618,[1]配置!$B$5:$B$1000,[1]配置!$N$5:$N$1000)</f>
        <v>1</v>
      </c>
      <c r="F1618" s="1" t="str">
        <f>_xlfn.XLOOKUP(D1618,消耗中转!$D$8:$D$33,消耗中转!$T$8:$T$33)</f>
        <v>[{"ItemId":70001,"Num":10}]</v>
      </c>
      <c r="G1618" s="1" t="str" cm="1">
        <f t="array" ref="G1618">IF(D1618=0,"{}",_xlfn.XLOOKUP(D1618,属性中转!$D$20:$D$44,_xlfn.XLOOKUP($E1618,属性中转!$AG$18:$AX$18,属性中转!$AG$20:$AX$44)))</f>
        <v>{"HpRate":0.0625,"AtkRate":0.072,"AtkSpeed":0.03,"Cri":0.0256,"DefBreak":0.0352}</v>
      </c>
      <c r="H1618" s="1" t="s">
        <v>28</v>
      </c>
      <c r="I1618" s="1">
        <f t="shared" si="215"/>
        <v>1</v>
      </c>
      <c r="J1618" s="1">
        <f t="shared" si="214"/>
        <v>1</v>
      </c>
    </row>
    <row r="1619" spans="1:10">
      <c r="A1619" s="1">
        <f t="shared" si="218"/>
        <v>5002302</v>
      </c>
      <c r="B1619" s="1">
        <f t="shared" si="219"/>
        <v>5002302</v>
      </c>
      <c r="C1619" s="1">
        <f t="shared" si="220"/>
        <v>50023</v>
      </c>
      <c r="D1619" s="1">
        <f t="shared" si="221"/>
        <v>2</v>
      </c>
      <c r="E1619" s="1">
        <f>_xlfn.XLOOKUP(C1619,[1]配置!$B$5:$B$1000,[1]配置!$N$5:$N$1000)</f>
        <v>1</v>
      </c>
      <c r="F1619" s="1" t="str">
        <f>_xlfn.XLOOKUP(D1619,消耗中转!$D$8:$D$33,消耗中转!$T$8:$T$33)</f>
        <v>[{"ItemId":70001,"Num":20}]</v>
      </c>
      <c r="G1619" s="1" t="str" cm="1">
        <f t="array" ref="G1619">IF(D1619=0,"{}",_xlfn.XLOOKUP(D1619,属性中转!$D$20:$D$44,_xlfn.XLOOKUP($E1619,属性中转!$AG$18:$AX$18,属性中转!$AG$20:$AX$44)))</f>
        <v>{"HpRate":0.0812,"AtkRate":0.0936,"AtkSpeed":0.042,"Cri":0.0359,"DefBreak":0.0493}</v>
      </c>
      <c r="H1619" s="1" t="s">
        <v>28</v>
      </c>
      <c r="I1619" s="1">
        <f t="shared" si="215"/>
        <v>1</v>
      </c>
      <c r="J1619" s="1">
        <f t="shared" si="214"/>
        <v>1</v>
      </c>
    </row>
    <row r="1620" spans="1:10">
      <c r="A1620" s="1">
        <f t="shared" si="218"/>
        <v>5002303</v>
      </c>
      <c r="B1620" s="1">
        <f t="shared" si="219"/>
        <v>5002303</v>
      </c>
      <c r="C1620" s="1">
        <f t="shared" si="220"/>
        <v>50023</v>
      </c>
      <c r="D1620" s="1">
        <f t="shared" si="221"/>
        <v>3</v>
      </c>
      <c r="E1620" s="1">
        <f>_xlfn.XLOOKUP(C1620,[1]配置!$B$5:$B$1000,[1]配置!$N$5:$N$1000)</f>
        <v>1</v>
      </c>
      <c r="F1620" s="1" t="str">
        <f>_xlfn.XLOOKUP(D1620,消耗中转!$D$8:$D$33,消耗中转!$T$8:$T$33)</f>
        <v>[{"ItemId":70001,"Num":30}]</v>
      </c>
      <c r="G1620" s="1" t="str" cm="1">
        <f t="array" ref="G1620">IF(D1620=0,"{}",_xlfn.XLOOKUP(D1620,属性中转!$D$20:$D$44,_xlfn.XLOOKUP($E1620,属性中转!$AG$18:$AX$18,属性中转!$AG$20:$AX$44)))</f>
        <v>{"HpRate":0.1,"AtkRate":0.1152,"AtkSpeed":0.054,"Cri":0.0462,"DefBreak":0.0635}</v>
      </c>
      <c r="H1620" s="1" t="s">
        <v>28</v>
      </c>
      <c r="I1620" s="1">
        <f t="shared" si="215"/>
        <v>1</v>
      </c>
      <c r="J1620" s="1">
        <f t="shared" si="214"/>
        <v>1</v>
      </c>
    </row>
    <row r="1621" spans="1:10">
      <c r="A1621" s="1">
        <f t="shared" si="218"/>
        <v>5002304</v>
      </c>
      <c r="B1621" s="1">
        <f t="shared" si="219"/>
        <v>5002304</v>
      </c>
      <c r="C1621" s="1">
        <f t="shared" si="220"/>
        <v>50023</v>
      </c>
      <c r="D1621" s="1">
        <f t="shared" si="221"/>
        <v>4</v>
      </c>
      <c r="E1621" s="1">
        <f>_xlfn.XLOOKUP(C1621,[1]配置!$B$5:$B$1000,[1]配置!$N$5:$N$1000)</f>
        <v>1</v>
      </c>
      <c r="F1621" s="1" t="str">
        <f>_xlfn.XLOOKUP(D1621,消耗中转!$D$8:$D$33,消耗中转!$T$8:$T$33)</f>
        <v>[{"ItemId":70001,"Num":40}]</v>
      </c>
      <c r="G1621" s="1" t="str" cm="1">
        <f t="array" ref="G1621">IF(D1621=0,"{}",_xlfn.XLOOKUP(D1621,属性中转!$D$20:$D$44,_xlfn.XLOOKUP($E1621,属性中转!$AG$18:$AX$18,属性中转!$AG$20:$AX$44)))</f>
        <v>{"HpRate":0.1187,"AtkRate":0.1368,"AtkSpeed":0.066,"Cri":0.0564,"DefBreak":0.0776}</v>
      </c>
      <c r="H1621" s="1" t="s">
        <v>28</v>
      </c>
      <c r="I1621" s="1">
        <f t="shared" si="215"/>
        <v>1</v>
      </c>
      <c r="J1621" s="1">
        <f t="shared" si="214"/>
        <v>1</v>
      </c>
    </row>
    <row r="1622" spans="1:10">
      <c r="A1622" s="1">
        <f t="shared" si="218"/>
        <v>5002305</v>
      </c>
      <c r="B1622" s="1">
        <f t="shared" si="219"/>
        <v>5002305</v>
      </c>
      <c r="C1622" s="1">
        <f t="shared" si="220"/>
        <v>50023</v>
      </c>
      <c r="D1622" s="1">
        <f t="shared" si="221"/>
        <v>5</v>
      </c>
      <c r="E1622" s="1">
        <f>_xlfn.XLOOKUP(C1622,[1]配置!$B$5:$B$1000,[1]配置!$N$5:$N$1000)</f>
        <v>1</v>
      </c>
      <c r="F1622" s="1" t="str">
        <f>_xlfn.XLOOKUP(D1622,消耗中转!$D$8:$D$33,消耗中转!$T$8:$T$33)</f>
        <v>[{"ItemId":70001,"Num":50}]</v>
      </c>
      <c r="G1622" s="1" t="str" cm="1">
        <f t="array" ref="G1622">IF(D1622=0,"{}",_xlfn.XLOOKUP(D1622,属性中转!$D$20:$D$44,_xlfn.XLOOKUP($E1622,属性中转!$AG$18:$AX$18,属性中转!$AG$20:$AX$44)))</f>
        <v>{"HpRate":0.1375,"AtkRate":0.1584,"AtkSpeed":0.078,"Cri":0.0667,"DefBreak":0.0917}</v>
      </c>
      <c r="H1622" s="1" t="s">
        <v>28</v>
      </c>
      <c r="I1622" s="1">
        <f t="shared" si="215"/>
        <v>2</v>
      </c>
      <c r="J1622" s="1">
        <f t="shared" si="214"/>
        <v>2</v>
      </c>
    </row>
    <row r="1623" spans="1:10">
      <c r="A1623" s="1">
        <f t="shared" si="218"/>
        <v>5002306</v>
      </c>
      <c r="B1623" s="1">
        <f t="shared" si="219"/>
        <v>5002306</v>
      </c>
      <c r="C1623" s="1">
        <f t="shared" si="220"/>
        <v>50023</v>
      </c>
      <c r="D1623" s="1">
        <f t="shared" si="221"/>
        <v>6</v>
      </c>
      <c r="E1623" s="1">
        <f>_xlfn.XLOOKUP(C1623,[1]配置!$B$5:$B$1000,[1]配置!$N$5:$N$1000)</f>
        <v>1</v>
      </c>
      <c r="F1623" s="1" t="str">
        <f>_xlfn.XLOOKUP(D1623,消耗中转!$D$8:$D$33,消耗中转!$T$8:$T$33)</f>
        <v>[{"ItemId":70002,"Num":5}]</v>
      </c>
      <c r="G1623" s="1" t="str" cm="1">
        <f t="array" ref="G1623">IF(D1623=0,"{}",_xlfn.XLOOKUP(D1623,属性中转!$D$20:$D$44,_xlfn.XLOOKUP($E1623,属性中转!$AG$18:$AX$18,属性中转!$AG$20:$AX$44)))</f>
        <v>{"HpRate":0.1562,"AtkRate":0.18,"AtkSpeed":0.09,"Cri":0.077,"DefBreak":0.1058}</v>
      </c>
      <c r="H1623" s="1" t="s">
        <v>28</v>
      </c>
      <c r="I1623" s="1">
        <f t="shared" si="215"/>
        <v>2</v>
      </c>
      <c r="J1623" s="1">
        <f t="shared" si="214"/>
        <v>2</v>
      </c>
    </row>
    <row r="1624" spans="1:10">
      <c r="A1624" s="1">
        <f t="shared" si="218"/>
        <v>5002307</v>
      </c>
      <c r="B1624" s="1">
        <f t="shared" si="219"/>
        <v>5002307</v>
      </c>
      <c r="C1624" s="1">
        <f t="shared" si="220"/>
        <v>50023</v>
      </c>
      <c r="D1624" s="1">
        <f t="shared" si="221"/>
        <v>7</v>
      </c>
      <c r="E1624" s="1">
        <f>_xlfn.XLOOKUP(C1624,[1]配置!$B$5:$B$1000,[1]配置!$N$5:$N$1000)</f>
        <v>1</v>
      </c>
      <c r="F1624" s="1" t="str">
        <f>_xlfn.XLOOKUP(D1624,消耗中转!$D$8:$D$33,消耗中转!$T$8:$T$33)</f>
        <v>[{"ItemId":70002,"Num":10}]</v>
      </c>
      <c r="G1624" s="1" t="str" cm="1">
        <f t="array" ref="G1624">IF(D1624=0,"{}",_xlfn.XLOOKUP(D1624,属性中转!$D$20:$D$44,_xlfn.XLOOKUP($E1624,属性中转!$AG$18:$AX$18,属性中转!$AG$20:$AX$44)))</f>
        <v>{"HpRate":0.175,"AtkRate":0.2016,"AtkSpeed":0.102,"Cri":0.0873,"DefBreak":0.1199}</v>
      </c>
      <c r="H1624" s="1" t="s">
        <v>28</v>
      </c>
      <c r="I1624" s="1">
        <f t="shared" si="215"/>
        <v>2</v>
      </c>
      <c r="J1624" s="1">
        <f t="shared" si="214"/>
        <v>2</v>
      </c>
    </row>
    <row r="1625" spans="1:10">
      <c r="A1625" s="1">
        <f t="shared" si="218"/>
        <v>5002308</v>
      </c>
      <c r="B1625" s="1">
        <f t="shared" si="219"/>
        <v>5002308</v>
      </c>
      <c r="C1625" s="1">
        <f t="shared" si="220"/>
        <v>50023</v>
      </c>
      <c r="D1625" s="1">
        <f t="shared" si="221"/>
        <v>8</v>
      </c>
      <c r="E1625" s="1">
        <f>_xlfn.XLOOKUP(C1625,[1]配置!$B$5:$B$1000,[1]配置!$N$5:$N$1000)</f>
        <v>1</v>
      </c>
      <c r="F1625" s="1" t="str">
        <f>_xlfn.XLOOKUP(D1625,消耗中转!$D$8:$D$33,消耗中转!$T$8:$T$33)</f>
        <v>[{"ItemId":70002,"Num":15}]</v>
      </c>
      <c r="G1625" s="1" t="str" cm="1">
        <f t="array" ref="G1625">IF(D1625=0,"{}",_xlfn.XLOOKUP(D1625,属性中转!$D$20:$D$44,_xlfn.XLOOKUP($E1625,属性中转!$AG$18:$AX$18,属性中转!$AG$20:$AX$44)))</f>
        <v>{"HpRate":0.1937,"AtkRate":0.2232,"AtkSpeed":0.114,"Cri":0.0975,"DefBreak":0.134}</v>
      </c>
      <c r="H1625" s="1" t="s">
        <v>28</v>
      </c>
      <c r="I1625" s="1">
        <f t="shared" si="215"/>
        <v>2</v>
      </c>
      <c r="J1625" s="1">
        <f t="shared" si="214"/>
        <v>2</v>
      </c>
    </row>
    <row r="1626" spans="1:10">
      <c r="A1626" s="1">
        <f t="shared" si="218"/>
        <v>5002309</v>
      </c>
      <c r="B1626" s="1">
        <f t="shared" si="219"/>
        <v>5002309</v>
      </c>
      <c r="C1626" s="1">
        <f t="shared" si="220"/>
        <v>50023</v>
      </c>
      <c r="D1626" s="1">
        <f t="shared" si="221"/>
        <v>9</v>
      </c>
      <c r="E1626" s="1">
        <f>_xlfn.XLOOKUP(C1626,[1]配置!$B$5:$B$1000,[1]配置!$N$5:$N$1000)</f>
        <v>1</v>
      </c>
      <c r="F1626" s="1" t="str">
        <f>_xlfn.XLOOKUP(D1626,消耗中转!$D$8:$D$33,消耗中转!$T$8:$T$33)</f>
        <v>[{"ItemId":70002,"Num":20}]</v>
      </c>
      <c r="G1626" s="1" t="str" cm="1">
        <f t="array" ref="G1626">IF(D1626=0,"{}",_xlfn.XLOOKUP(D1626,属性中转!$D$20:$D$44,_xlfn.XLOOKUP($E1626,属性中转!$AG$18:$AX$18,属性中转!$AG$20:$AX$44)))</f>
        <v>{"HpRate":0.2125,"AtkRate":0.2448,"AtkSpeed":0.114,"Cri":0.0975,"DefBreak":0.134}</v>
      </c>
      <c r="H1626" s="1" t="s">
        <v>28</v>
      </c>
      <c r="I1626" s="1">
        <f t="shared" si="215"/>
        <v>2</v>
      </c>
      <c r="J1626" s="1">
        <f t="shared" si="214"/>
        <v>2</v>
      </c>
    </row>
    <row r="1627" spans="1:10">
      <c r="A1627" s="1">
        <f t="shared" si="218"/>
        <v>5002310</v>
      </c>
      <c r="B1627" s="1">
        <f t="shared" si="219"/>
        <v>5002310</v>
      </c>
      <c r="C1627" s="1">
        <f t="shared" si="220"/>
        <v>50023</v>
      </c>
      <c r="D1627" s="1">
        <f t="shared" si="221"/>
        <v>10</v>
      </c>
      <c r="E1627" s="1">
        <f>_xlfn.XLOOKUP(C1627,[1]配置!$B$5:$B$1000,[1]配置!$N$5:$N$1000)</f>
        <v>1</v>
      </c>
      <c r="F1627" s="1" t="str">
        <f>_xlfn.XLOOKUP(D1627,消耗中转!$D$8:$D$33,消耗中转!$T$8:$T$33)</f>
        <v>[{"ItemId":70002,"Num":25}]</v>
      </c>
      <c r="G1627" s="1" t="str" cm="1">
        <f t="array" ref="G1627">IF(D1627=0,"{}",_xlfn.XLOOKUP(D1627,属性中转!$D$20:$D$44,_xlfn.XLOOKUP($E1627,属性中转!$AG$18:$AX$18,属性中转!$AG$20:$AX$44)))</f>
        <v>{"HpRate":0.2312,"AtkRate":0.2664,"AtkSpeed":0.114,"Cri":0.0975,"DefBreak":0.134}</v>
      </c>
      <c r="H1627" s="1" t="s">
        <v>28</v>
      </c>
      <c r="I1627" s="1">
        <f t="shared" si="215"/>
        <v>3</v>
      </c>
      <c r="J1627" s="1">
        <f t="shared" si="214"/>
        <v>3</v>
      </c>
    </row>
    <row r="1628" spans="1:10">
      <c r="A1628" s="1">
        <f t="shared" si="218"/>
        <v>5002311</v>
      </c>
      <c r="B1628" s="1">
        <f t="shared" si="219"/>
        <v>5002311</v>
      </c>
      <c r="C1628" s="1">
        <f t="shared" si="220"/>
        <v>50023</v>
      </c>
      <c r="D1628" s="1">
        <f t="shared" si="221"/>
        <v>11</v>
      </c>
      <c r="E1628" s="1">
        <f>_xlfn.XLOOKUP(C1628,[1]配置!$B$5:$B$1000,[1]配置!$N$5:$N$1000)</f>
        <v>1</v>
      </c>
      <c r="F1628" s="1" t="str">
        <f>_xlfn.XLOOKUP(D1628,消耗中转!$D$8:$D$33,消耗中转!$T$8:$T$33)</f>
        <v>[{"ItemId":70002,"Num":30}]</v>
      </c>
      <c r="G1628" s="1" t="str" cm="1">
        <f t="array" ref="G1628">IF(D1628=0,"{}",_xlfn.XLOOKUP(D1628,属性中转!$D$20:$D$44,_xlfn.XLOOKUP($E1628,属性中转!$AG$18:$AX$18,属性中转!$AG$20:$AX$44)))</f>
        <v>{"HpRate":0.25,"AtkRate":0.288,"AtkSpeed":0.114,"Cri":0.0975,"DefBreak":0.134}</v>
      </c>
      <c r="H1628" s="1" t="s">
        <v>28</v>
      </c>
      <c r="I1628" s="1">
        <f t="shared" si="215"/>
        <v>3</v>
      </c>
      <c r="J1628" s="1">
        <f t="shared" si="214"/>
        <v>3</v>
      </c>
    </row>
    <row r="1629" spans="1:10">
      <c r="A1629" s="1">
        <f t="shared" si="218"/>
        <v>5002312</v>
      </c>
      <c r="B1629" s="1">
        <f t="shared" si="219"/>
        <v>5002312</v>
      </c>
      <c r="C1629" s="1">
        <f t="shared" si="220"/>
        <v>50023</v>
      </c>
      <c r="D1629" s="1">
        <f t="shared" si="221"/>
        <v>12</v>
      </c>
      <c r="E1629" s="1">
        <f>_xlfn.XLOOKUP(C1629,[1]配置!$B$5:$B$1000,[1]配置!$N$5:$N$1000)</f>
        <v>1</v>
      </c>
      <c r="F1629" s="1" t="str">
        <f>_xlfn.XLOOKUP(D1629,消耗中转!$D$8:$D$33,消耗中转!$T$8:$T$33)</f>
        <v>[{"ItemId":70002,"Num":35}]</v>
      </c>
      <c r="G1629" s="1" t="str" cm="1">
        <f t="array" ref="G1629">IF(D1629=0,"{}",_xlfn.XLOOKUP(D1629,属性中转!$D$20:$D$44,_xlfn.XLOOKUP($E1629,属性中转!$AG$18:$AX$18,属性中转!$AG$20:$AX$44)))</f>
        <v>{"HpRate":0.2687,"AtkRate":0.3096,"AtkSpeed":0.114,"Cri":0.0975,"DefBreak":0.134}</v>
      </c>
      <c r="H1629" s="1" t="s">
        <v>28</v>
      </c>
      <c r="I1629" s="1">
        <f t="shared" si="215"/>
        <v>3</v>
      </c>
      <c r="J1629" s="1">
        <f t="shared" si="214"/>
        <v>3</v>
      </c>
    </row>
    <row r="1630" spans="1:10">
      <c r="A1630" s="1">
        <f t="shared" si="218"/>
        <v>5002313</v>
      </c>
      <c r="B1630" s="1">
        <f t="shared" si="219"/>
        <v>5002313</v>
      </c>
      <c r="C1630" s="1">
        <f t="shared" si="220"/>
        <v>50023</v>
      </c>
      <c r="D1630" s="1">
        <f t="shared" si="221"/>
        <v>13</v>
      </c>
      <c r="E1630" s="1">
        <f>_xlfn.XLOOKUP(C1630,[1]配置!$B$5:$B$1000,[1]配置!$N$5:$N$1000)</f>
        <v>1</v>
      </c>
      <c r="F1630" s="1" t="str">
        <f>_xlfn.XLOOKUP(D1630,消耗中转!$D$8:$D$33,消耗中转!$T$8:$T$33)</f>
        <v>[{"ItemId":70002,"Num":40}]</v>
      </c>
      <c r="G1630" s="1" t="str" cm="1">
        <f t="array" ref="G1630">IF(D1630=0,"{}",_xlfn.XLOOKUP(D1630,属性中转!$D$20:$D$44,_xlfn.XLOOKUP($E1630,属性中转!$AG$18:$AX$18,属性中转!$AG$20:$AX$44)))</f>
        <v>{"HpRate":0.2875,"AtkRate":0.3312,"AtkSpeed":0.114,"Cri":0.0975,"DefBreak":0.134}</v>
      </c>
      <c r="H1630" s="1" t="s">
        <v>28</v>
      </c>
      <c r="I1630" s="1">
        <f t="shared" si="215"/>
        <v>3</v>
      </c>
      <c r="J1630" s="1">
        <f t="shared" si="214"/>
        <v>3</v>
      </c>
    </row>
    <row r="1631" spans="1:10">
      <c r="A1631" s="1">
        <f t="shared" si="218"/>
        <v>5002314</v>
      </c>
      <c r="B1631" s="1">
        <f t="shared" si="219"/>
        <v>5002314</v>
      </c>
      <c r="C1631" s="1">
        <f t="shared" si="220"/>
        <v>50023</v>
      </c>
      <c r="D1631" s="1">
        <f t="shared" si="221"/>
        <v>14</v>
      </c>
      <c r="E1631" s="1">
        <f>_xlfn.XLOOKUP(C1631,[1]配置!$B$5:$B$1000,[1]配置!$N$5:$N$1000)</f>
        <v>1</v>
      </c>
      <c r="F1631" s="1" t="str">
        <f>_xlfn.XLOOKUP(D1631,消耗中转!$D$8:$D$33,消耗中转!$T$8:$T$33)</f>
        <v>[{"ItemId":70002,"Num":45}]</v>
      </c>
      <c r="G1631" s="1" t="str" cm="1">
        <f t="array" ref="G1631">IF(D1631=0,"{}",_xlfn.XLOOKUP(D1631,属性中转!$D$20:$D$44,_xlfn.XLOOKUP($E1631,属性中转!$AG$18:$AX$18,属性中转!$AG$20:$AX$44)))</f>
        <v>{"HpRate":0.3062,"AtkRate":0.3528,"AtkSpeed":0.114,"Cri":0.0975,"DefBreak":0.134}</v>
      </c>
      <c r="H1631" s="1" t="s">
        <v>28</v>
      </c>
      <c r="I1631" s="1">
        <f t="shared" si="215"/>
        <v>3</v>
      </c>
      <c r="J1631" s="1">
        <f t="shared" ref="J1631:J1694" si="222">J1605</f>
        <v>3</v>
      </c>
    </row>
    <row r="1632" spans="1:10">
      <c r="A1632" s="1">
        <f t="shared" si="218"/>
        <v>5002315</v>
      </c>
      <c r="B1632" s="1">
        <f t="shared" si="219"/>
        <v>5002315</v>
      </c>
      <c r="C1632" s="1">
        <f t="shared" si="220"/>
        <v>50023</v>
      </c>
      <c r="D1632" s="1">
        <f t="shared" si="221"/>
        <v>15</v>
      </c>
      <c r="E1632" s="1">
        <f>_xlfn.XLOOKUP(C1632,[1]配置!$B$5:$B$1000,[1]配置!$N$5:$N$1000)</f>
        <v>1</v>
      </c>
      <c r="F1632" s="1" t="str">
        <f>_xlfn.XLOOKUP(D1632,消耗中转!$D$8:$D$33,消耗中转!$T$8:$T$33)</f>
        <v>[{"ItemId":70002,"Num":50}]</v>
      </c>
      <c r="G1632" s="1" t="str" cm="1">
        <f t="array" ref="G1632">IF(D1632=0,"{}",_xlfn.XLOOKUP(D1632,属性中转!$D$20:$D$44,_xlfn.XLOOKUP($E1632,属性中转!$AG$18:$AX$18,属性中转!$AG$20:$AX$44)))</f>
        <v>{"HpRate":0.325,"AtkRate":0.3744,"AtkSpeed":0.114,"Cri":0.0975,"DefBreak":0.134}</v>
      </c>
      <c r="H1632" s="1" t="s">
        <v>28</v>
      </c>
      <c r="I1632" s="1">
        <f t="shared" ref="I1632:I1695" si="223">I1606</f>
        <v>4</v>
      </c>
      <c r="J1632" s="1">
        <f t="shared" si="222"/>
        <v>4</v>
      </c>
    </row>
    <row r="1633" spans="1:10">
      <c r="A1633" s="1">
        <f t="shared" si="218"/>
        <v>5002316</v>
      </c>
      <c r="B1633" s="1">
        <f t="shared" si="219"/>
        <v>5002316</v>
      </c>
      <c r="C1633" s="1">
        <f t="shared" si="220"/>
        <v>50023</v>
      </c>
      <c r="D1633" s="1">
        <f t="shared" si="221"/>
        <v>16</v>
      </c>
      <c r="E1633" s="1">
        <f>_xlfn.XLOOKUP(C1633,[1]配置!$B$5:$B$1000,[1]配置!$N$5:$N$1000)</f>
        <v>1</v>
      </c>
      <c r="F1633" s="1" t="str">
        <f>_xlfn.XLOOKUP(D1633,消耗中转!$D$8:$D$33,消耗中转!$T$8:$T$33)</f>
        <v>[{"ItemId":70003,"Num":25}]</v>
      </c>
      <c r="G1633" s="1" t="str" cm="1">
        <f t="array" ref="G1633">IF(D1633=0,"{}",_xlfn.XLOOKUP(D1633,属性中转!$D$20:$D$44,_xlfn.XLOOKUP($E1633,属性中转!$AG$18:$AX$18,属性中转!$AG$20:$AX$44)))</f>
        <v>{"HpRate":0.3437,"AtkRate":0.396,"AtkSpeed":0.126,"Cri":0.1078,"DefBreak":0.1481}</v>
      </c>
      <c r="H1633" s="1" t="s">
        <v>28</v>
      </c>
      <c r="I1633" s="1">
        <f t="shared" si="223"/>
        <v>4</v>
      </c>
      <c r="J1633" s="1">
        <f t="shared" si="222"/>
        <v>4</v>
      </c>
    </row>
    <row r="1634" spans="1:10">
      <c r="A1634" s="1">
        <f t="shared" si="218"/>
        <v>5002317</v>
      </c>
      <c r="B1634" s="1">
        <f t="shared" si="219"/>
        <v>5002317</v>
      </c>
      <c r="C1634" s="1">
        <f t="shared" si="220"/>
        <v>50023</v>
      </c>
      <c r="D1634" s="1">
        <f t="shared" si="221"/>
        <v>17</v>
      </c>
      <c r="E1634" s="1">
        <f>_xlfn.XLOOKUP(C1634,[1]配置!$B$5:$B$1000,[1]配置!$N$5:$N$1000)</f>
        <v>1</v>
      </c>
      <c r="F1634" s="1" t="str">
        <f>_xlfn.XLOOKUP(D1634,消耗中转!$D$8:$D$33,消耗中转!$T$8:$T$33)</f>
        <v>[{"ItemId":70003,"Num":25}]</v>
      </c>
      <c r="G1634" s="1" t="str" cm="1">
        <f t="array" ref="G1634">IF(D1634=0,"{}",_xlfn.XLOOKUP(D1634,属性中转!$D$20:$D$44,_xlfn.XLOOKUP($E1634,属性中转!$AG$18:$AX$18,属性中转!$AG$20:$AX$44)))</f>
        <v>{"HpRate":0.3625,"AtkRate":0.4176,"AtkSpeed":0.138,"Cri":0.1181,"DefBreak":0.1622}</v>
      </c>
      <c r="H1634" s="1" t="s">
        <v>28</v>
      </c>
      <c r="I1634" s="1">
        <f t="shared" si="223"/>
        <v>4</v>
      </c>
      <c r="J1634" s="1">
        <f t="shared" si="222"/>
        <v>4</v>
      </c>
    </row>
    <row r="1635" spans="1:10">
      <c r="A1635" s="1">
        <f t="shared" si="218"/>
        <v>5002318</v>
      </c>
      <c r="B1635" s="1">
        <f t="shared" si="219"/>
        <v>5002318</v>
      </c>
      <c r="C1635" s="1">
        <f t="shared" si="220"/>
        <v>50023</v>
      </c>
      <c r="D1635" s="1">
        <f t="shared" si="221"/>
        <v>18</v>
      </c>
      <c r="E1635" s="1">
        <f>_xlfn.XLOOKUP(C1635,[1]配置!$B$5:$B$1000,[1]配置!$N$5:$N$1000)</f>
        <v>1</v>
      </c>
      <c r="F1635" s="1" t="str">
        <f>_xlfn.XLOOKUP(D1635,消耗中转!$D$8:$D$33,消耗中转!$T$8:$T$33)</f>
        <v>[{"ItemId":70003,"Num":25}]</v>
      </c>
      <c r="G1635" s="1" t="str" cm="1">
        <f t="array" ref="G1635">IF(D1635=0,"{}",_xlfn.XLOOKUP(D1635,属性中转!$D$20:$D$44,_xlfn.XLOOKUP($E1635,属性中转!$AG$18:$AX$18,属性中转!$AG$20:$AX$44)))</f>
        <v>{"HpRate":0.3812,"AtkRate":0.4392,"AtkSpeed":0.15,"Cri":0.1284,"DefBreak":0.1764}</v>
      </c>
      <c r="H1635" s="1" t="s">
        <v>28</v>
      </c>
      <c r="I1635" s="1">
        <f t="shared" si="223"/>
        <v>4</v>
      </c>
      <c r="J1635" s="1">
        <f t="shared" si="222"/>
        <v>4</v>
      </c>
    </row>
    <row r="1636" spans="1:10">
      <c r="A1636" s="1">
        <f t="shared" si="218"/>
        <v>5002319</v>
      </c>
      <c r="B1636" s="1">
        <f t="shared" si="219"/>
        <v>5002319</v>
      </c>
      <c r="C1636" s="1">
        <f t="shared" si="220"/>
        <v>50023</v>
      </c>
      <c r="D1636" s="1">
        <f t="shared" si="221"/>
        <v>19</v>
      </c>
      <c r="E1636" s="1">
        <f>_xlfn.XLOOKUP(C1636,[1]配置!$B$5:$B$1000,[1]配置!$N$5:$N$1000)</f>
        <v>1</v>
      </c>
      <c r="F1636" s="1" t="str">
        <f>_xlfn.XLOOKUP(D1636,消耗中转!$D$8:$D$33,消耗中转!$T$8:$T$33)</f>
        <v>[{"ItemId":70003,"Num":25}]</v>
      </c>
      <c r="G1636" s="1" t="str" cm="1">
        <f t="array" ref="G1636">IF(D1636=0,"{}",_xlfn.XLOOKUP(D1636,属性中转!$D$20:$D$44,_xlfn.XLOOKUP($E1636,属性中转!$AG$18:$AX$18,属性中转!$AG$20:$AX$44)))</f>
        <v>{"HpRate":0.4,"AtkRate":0.4608,"AtkSpeed":0.162,"Cri":0.1386,"DefBreak":0.1905}</v>
      </c>
      <c r="H1636" s="1" t="s">
        <v>28</v>
      </c>
      <c r="I1636" s="1">
        <f t="shared" si="223"/>
        <v>4</v>
      </c>
      <c r="J1636" s="1">
        <f t="shared" si="222"/>
        <v>4</v>
      </c>
    </row>
    <row r="1637" spans="1:10">
      <c r="A1637" s="1">
        <f t="shared" si="218"/>
        <v>5002320</v>
      </c>
      <c r="B1637" s="1">
        <f t="shared" si="219"/>
        <v>5002320</v>
      </c>
      <c r="C1637" s="1">
        <f t="shared" si="220"/>
        <v>50023</v>
      </c>
      <c r="D1637" s="1">
        <f t="shared" si="221"/>
        <v>20</v>
      </c>
      <c r="E1637" s="1">
        <f>_xlfn.XLOOKUP(C1637,[1]配置!$B$5:$B$1000,[1]配置!$N$5:$N$1000)</f>
        <v>1</v>
      </c>
      <c r="F1637" s="1" t="str">
        <f>_xlfn.XLOOKUP(D1637,消耗中转!$D$8:$D$33,消耗中转!$T$8:$T$33)</f>
        <v>[{"ItemId":70003,"Num":25}]</v>
      </c>
      <c r="G1637" s="1" t="str" cm="1">
        <f t="array" ref="G1637">IF(D1637=0,"{}",_xlfn.XLOOKUP(D1637,属性中转!$D$20:$D$44,_xlfn.XLOOKUP($E1637,属性中转!$AG$18:$AX$18,属性中转!$AG$20:$AX$44)))</f>
        <v>{"HpRate":0.4187,"AtkRate":0.4824,"AtkSpeed":0.174,"Cri":0.1489,"DefBreak":0.2046}</v>
      </c>
      <c r="H1637" s="1" t="s">
        <v>28</v>
      </c>
      <c r="I1637" s="1">
        <f t="shared" si="223"/>
        <v>4</v>
      </c>
      <c r="J1637" s="1">
        <f t="shared" si="222"/>
        <v>4</v>
      </c>
    </row>
    <row r="1638" spans="1:10">
      <c r="A1638" s="1">
        <f t="shared" si="218"/>
        <v>5002321</v>
      </c>
      <c r="B1638" s="1">
        <f t="shared" si="219"/>
        <v>5002321</v>
      </c>
      <c r="C1638" s="1">
        <f t="shared" si="220"/>
        <v>50023</v>
      </c>
      <c r="D1638" s="1">
        <f t="shared" si="221"/>
        <v>21</v>
      </c>
      <c r="E1638" s="1">
        <f>_xlfn.XLOOKUP(C1638,[1]配置!$B$5:$B$1000,[1]配置!$N$5:$N$1000)</f>
        <v>1</v>
      </c>
      <c r="F1638" s="1" t="str">
        <f>_xlfn.XLOOKUP(D1638,消耗中转!$D$8:$D$33,消耗中转!$T$8:$T$33)</f>
        <v>[{"ItemId":70003,"Num":50}]</v>
      </c>
      <c r="G1638" s="1" t="str" cm="1">
        <f t="array" ref="G1638">IF(D1638=0,"{}",_xlfn.XLOOKUP(D1638,属性中转!$D$20:$D$44,_xlfn.XLOOKUP($E1638,属性中转!$AG$18:$AX$18,属性中转!$AG$20:$AX$44)))</f>
        <v>{"HpRate":0.4375,"AtkRate":0.504,"AtkSpeed":0.186,"Cri":0.1592,"DefBreak":0.2187}</v>
      </c>
      <c r="H1638" s="1" t="s">
        <v>28</v>
      </c>
      <c r="I1638" s="1">
        <f t="shared" si="223"/>
        <v>4</v>
      </c>
      <c r="J1638" s="1">
        <f t="shared" si="222"/>
        <v>4</v>
      </c>
    </row>
    <row r="1639" spans="1:10">
      <c r="A1639" s="1">
        <f t="shared" si="218"/>
        <v>5002322</v>
      </c>
      <c r="B1639" s="1">
        <f t="shared" si="219"/>
        <v>5002322</v>
      </c>
      <c r="C1639" s="1">
        <f t="shared" si="220"/>
        <v>50023</v>
      </c>
      <c r="D1639" s="1">
        <f t="shared" si="221"/>
        <v>22</v>
      </c>
      <c r="E1639" s="1">
        <f>_xlfn.XLOOKUP(C1639,[1]配置!$B$5:$B$1000,[1]配置!$N$5:$N$1000)</f>
        <v>1</v>
      </c>
      <c r="F1639" s="1" t="str">
        <f>_xlfn.XLOOKUP(D1639,消耗中转!$D$8:$D$33,消耗中转!$T$8:$T$33)</f>
        <v>[{"ItemId":70003,"Num":75}]</v>
      </c>
      <c r="G1639" s="1" t="str" cm="1">
        <f t="array" ref="G1639">IF(D1639=0,"{}",_xlfn.XLOOKUP(D1639,属性中转!$D$20:$D$44,_xlfn.XLOOKUP($E1639,属性中转!$AG$18:$AX$18,属性中转!$AG$20:$AX$44)))</f>
        <v>{"HpRate":0.4562,"AtkRate":0.5256,"AtkSpeed":0.198,"Cri":0.1694,"DefBreak":0.2328}</v>
      </c>
      <c r="H1639" s="1" t="s">
        <v>28</v>
      </c>
      <c r="I1639" s="1">
        <f t="shared" si="223"/>
        <v>4</v>
      </c>
      <c r="J1639" s="1">
        <f t="shared" si="222"/>
        <v>4</v>
      </c>
    </row>
    <row r="1640" spans="1:10">
      <c r="A1640" s="1">
        <f t="shared" si="218"/>
        <v>5002323</v>
      </c>
      <c r="B1640" s="1">
        <f t="shared" si="219"/>
        <v>5002323</v>
      </c>
      <c r="C1640" s="1">
        <f t="shared" si="220"/>
        <v>50023</v>
      </c>
      <c r="D1640" s="1">
        <f t="shared" si="221"/>
        <v>23</v>
      </c>
      <c r="E1640" s="1">
        <f>_xlfn.XLOOKUP(C1640,[1]配置!$B$5:$B$1000,[1]配置!$N$5:$N$1000)</f>
        <v>1</v>
      </c>
      <c r="F1640" s="1" t="str">
        <f>_xlfn.XLOOKUP(D1640,消耗中转!$D$8:$D$33,消耗中转!$T$8:$T$33)</f>
        <v>[{"ItemId":70003,"Num":100}]</v>
      </c>
      <c r="G1640" s="1" t="str" cm="1">
        <f t="array" ref="G1640">IF(D1640=0,"{}",_xlfn.XLOOKUP(D1640,属性中转!$D$20:$D$44,_xlfn.XLOOKUP($E1640,属性中转!$AG$18:$AX$18,属性中转!$AG$20:$AX$44)))</f>
        <v>{"HpRate":0.475,"AtkRate":0.5472,"AtkSpeed":0.21,"Cri":0.1797,"DefBreak":0.2469}</v>
      </c>
      <c r="H1640" s="1" t="s">
        <v>28</v>
      </c>
      <c r="I1640" s="1">
        <f t="shared" si="223"/>
        <v>4</v>
      </c>
      <c r="J1640" s="1">
        <f t="shared" si="222"/>
        <v>4</v>
      </c>
    </row>
    <row r="1641" spans="1:10">
      <c r="A1641" s="1">
        <f t="shared" si="218"/>
        <v>5002324</v>
      </c>
      <c r="B1641" s="1">
        <f t="shared" si="219"/>
        <v>5002324</v>
      </c>
      <c r="C1641" s="1">
        <f t="shared" si="220"/>
        <v>50023</v>
      </c>
      <c r="D1641" s="1">
        <f t="shared" si="221"/>
        <v>24</v>
      </c>
      <c r="E1641" s="1">
        <f>_xlfn.XLOOKUP(C1641,[1]配置!$B$5:$B$1000,[1]配置!$N$5:$N$1000)</f>
        <v>1</v>
      </c>
      <c r="F1641" s="1" t="str">
        <f>_xlfn.XLOOKUP(D1641,消耗中转!$D$8:$D$33,消耗中转!$T$8:$T$33)</f>
        <v>[{"ItemId":70003,"Num":125}]</v>
      </c>
      <c r="G1641" s="1" t="str" cm="1">
        <f t="array" ref="G1641">IF(D1641=0,"{}",_xlfn.XLOOKUP(D1641,属性中转!$D$20:$D$44,_xlfn.XLOOKUP($E1641,属性中转!$AG$18:$AX$18,属性中转!$AG$20:$AX$44)))</f>
        <v>{"HpRate":0.4937,"AtkRate":0.5688,"AtkSpeed":0.222,"Cri":0.19,"DefBreak":0.261}</v>
      </c>
      <c r="H1641" s="1" t="s">
        <v>28</v>
      </c>
      <c r="I1641" s="1">
        <f t="shared" si="223"/>
        <v>4</v>
      </c>
      <c r="J1641" s="1">
        <f t="shared" si="222"/>
        <v>4</v>
      </c>
    </row>
    <row r="1642" spans="1:10">
      <c r="A1642" s="1">
        <f t="shared" si="218"/>
        <v>5002325</v>
      </c>
      <c r="B1642" s="1">
        <f t="shared" si="219"/>
        <v>5002325</v>
      </c>
      <c r="C1642" s="1">
        <f t="shared" si="220"/>
        <v>50023</v>
      </c>
      <c r="D1642" s="1">
        <f t="shared" si="221"/>
        <v>25</v>
      </c>
      <c r="E1642" s="1">
        <f>_xlfn.XLOOKUP(C1642,[1]配置!$B$5:$B$1000,[1]配置!$N$5:$N$1000)</f>
        <v>1</v>
      </c>
      <c r="F1642" s="1" t="str">
        <f>_xlfn.XLOOKUP(D1642,消耗中转!$D$8:$D$33,消耗中转!$T$8:$T$33)</f>
        <v>[{"ItemId":70003,"Num":150}]</v>
      </c>
      <c r="G1642" s="1" t="str" cm="1">
        <f t="array" ref="G1642">IF(D1642=0,"{}",_xlfn.XLOOKUP(D1642,属性中转!$D$20:$D$44,_xlfn.XLOOKUP($E1642,属性中转!$AG$18:$AX$18,属性中转!$AG$20:$AX$44)))</f>
        <v>{"HpRate":0.5125,"AtkRate":0.5904,"AtkSpeed":0.234,"Cri":0.2003,"DefBreak":0.2751}</v>
      </c>
      <c r="H1642" s="1" t="s">
        <v>28</v>
      </c>
      <c r="I1642" s="1">
        <f t="shared" si="223"/>
        <v>4</v>
      </c>
      <c r="J1642" s="1">
        <f t="shared" si="222"/>
        <v>4</v>
      </c>
    </row>
    <row r="1643" spans="1:10">
      <c r="A1643" s="1">
        <f t="shared" si="218"/>
        <v>5002400</v>
      </c>
      <c r="B1643" s="1">
        <f t="shared" si="219"/>
        <v>5002400</v>
      </c>
      <c r="C1643" s="1">
        <f>C1617+1</f>
        <v>50024</v>
      </c>
      <c r="D1643" s="1">
        <f t="shared" si="221"/>
        <v>0</v>
      </c>
      <c r="E1643" s="1">
        <f>_xlfn.XLOOKUP(C1643,[1]配置!$B$5:$B$1000,[1]配置!$N$5:$N$1000)</f>
        <v>2</v>
      </c>
      <c r="F1643" s="1" t="str">
        <f>_xlfn.XLOOKUP(D1643,消耗中转!$D$8:$D$33,消耗中转!$T$8:$T$33)</f>
        <v>[]</v>
      </c>
      <c r="G1643" s="1" t="str" cm="1">
        <f t="array" ref="G1643">IF(D1643=0,"{}",_xlfn.XLOOKUP(D1643,属性中转!$D$20:$D$44,_xlfn.XLOOKUP($E1643,属性中转!$AG$18:$AX$18,属性中转!$AG$20:$AX$44)))</f>
        <v>{}</v>
      </c>
      <c r="H1643" s="1" t="s">
        <v>28</v>
      </c>
      <c r="I1643" s="1">
        <f t="shared" si="223"/>
        <v>0</v>
      </c>
      <c r="J1643" s="1">
        <f t="shared" si="222"/>
        <v>0</v>
      </c>
    </row>
    <row r="1644" spans="1:10">
      <c r="A1644" s="1">
        <f t="shared" si="218"/>
        <v>5002401</v>
      </c>
      <c r="B1644" s="1">
        <f t="shared" si="219"/>
        <v>5002401</v>
      </c>
      <c r="C1644" s="1">
        <f t="shared" ref="C1644:C1668" si="224">C1643</f>
        <v>50024</v>
      </c>
      <c r="D1644" s="1">
        <f t="shared" ref="D1644:D1669" si="225">D1618</f>
        <v>1</v>
      </c>
      <c r="E1644" s="1">
        <f>_xlfn.XLOOKUP(C1644,[1]配置!$B$5:$B$1000,[1]配置!$N$5:$N$1000)</f>
        <v>2</v>
      </c>
      <c r="F1644" s="1" t="str">
        <f>_xlfn.XLOOKUP(D1644,消耗中转!$D$8:$D$33,消耗中转!$T$8:$T$33)</f>
        <v>[{"ItemId":70001,"Num":10}]</v>
      </c>
      <c r="G1644" s="1" t="str" cm="1">
        <f t="array" ref="G1644">IF(D1644=0,"{}",_xlfn.XLOOKUP(D1644,属性中转!$D$20:$D$44,_xlfn.XLOOKUP($E1644,属性中转!$AG$18:$AX$18,属性中转!$AG$20:$AX$44)))</f>
        <v>{"HpRate":0.11,"AtkRate":0.0585,"PhysDefRate":0.045,"MagicDefRate":0.04,"OnHealInc":0.051}</v>
      </c>
      <c r="H1644" s="1" t="s">
        <v>28</v>
      </c>
      <c r="I1644" s="1">
        <f t="shared" si="223"/>
        <v>1</v>
      </c>
      <c r="J1644" s="1">
        <f t="shared" si="222"/>
        <v>1</v>
      </c>
    </row>
    <row r="1645" spans="1:10">
      <c r="A1645" s="1">
        <f t="shared" si="218"/>
        <v>5002402</v>
      </c>
      <c r="B1645" s="1">
        <f t="shared" si="219"/>
        <v>5002402</v>
      </c>
      <c r="C1645" s="1">
        <f t="shared" si="224"/>
        <v>50024</v>
      </c>
      <c r="D1645" s="1">
        <f t="shared" si="225"/>
        <v>2</v>
      </c>
      <c r="E1645" s="1">
        <f>_xlfn.XLOOKUP(C1645,[1]配置!$B$5:$B$1000,[1]配置!$N$5:$N$1000)</f>
        <v>2</v>
      </c>
      <c r="F1645" s="1" t="str">
        <f>_xlfn.XLOOKUP(D1645,消耗中转!$D$8:$D$33,消耗中转!$T$8:$T$33)</f>
        <v>[{"ItemId":70001,"Num":20}]</v>
      </c>
      <c r="G1645" s="1" t="str" cm="1">
        <f t="array" ref="G1645">IF(D1645=0,"{}",_xlfn.XLOOKUP(D1645,属性中转!$D$20:$D$44,_xlfn.XLOOKUP($E1645,属性中转!$AG$18:$AX$18,属性中转!$AG$20:$AX$44)))</f>
        <v>{"HpRate":0.143,"AtkRate":0.076,"PhysDefRate":0.0585,"MagicDefRate":0.052,"OnHealInc":0.0714}</v>
      </c>
      <c r="H1645" s="1" t="s">
        <v>28</v>
      </c>
      <c r="I1645" s="1">
        <f t="shared" si="223"/>
        <v>1</v>
      </c>
      <c r="J1645" s="1">
        <f t="shared" si="222"/>
        <v>1</v>
      </c>
    </row>
    <row r="1646" spans="1:10">
      <c r="A1646" s="1">
        <f t="shared" si="218"/>
        <v>5002403</v>
      </c>
      <c r="B1646" s="1">
        <f t="shared" si="219"/>
        <v>5002403</v>
      </c>
      <c r="C1646" s="1">
        <f t="shared" si="224"/>
        <v>50024</v>
      </c>
      <c r="D1646" s="1">
        <f t="shared" si="225"/>
        <v>3</v>
      </c>
      <c r="E1646" s="1">
        <f>_xlfn.XLOOKUP(C1646,[1]配置!$B$5:$B$1000,[1]配置!$N$5:$N$1000)</f>
        <v>2</v>
      </c>
      <c r="F1646" s="1" t="str">
        <f>_xlfn.XLOOKUP(D1646,消耗中转!$D$8:$D$33,消耗中转!$T$8:$T$33)</f>
        <v>[{"ItemId":70001,"Num":30}]</v>
      </c>
      <c r="G1646" s="1" t="str" cm="1">
        <f t="array" ref="G1646">IF(D1646=0,"{}",_xlfn.XLOOKUP(D1646,属性中转!$D$20:$D$44,_xlfn.XLOOKUP($E1646,属性中转!$AG$18:$AX$18,属性中转!$AG$20:$AX$44)))</f>
        <v>{"HpRate":0.176,"AtkRate":0.0936,"PhysDefRate":0.072,"MagicDefRate":0.064,"OnHealInc":0.0918}</v>
      </c>
      <c r="H1646" s="1" t="s">
        <v>28</v>
      </c>
      <c r="I1646" s="1">
        <f t="shared" si="223"/>
        <v>1</v>
      </c>
      <c r="J1646" s="1">
        <f t="shared" si="222"/>
        <v>1</v>
      </c>
    </row>
    <row r="1647" spans="1:10">
      <c r="A1647" s="1">
        <f t="shared" si="218"/>
        <v>5002404</v>
      </c>
      <c r="B1647" s="1">
        <f t="shared" si="219"/>
        <v>5002404</v>
      </c>
      <c r="C1647" s="1">
        <f t="shared" si="224"/>
        <v>50024</v>
      </c>
      <c r="D1647" s="1">
        <f t="shared" si="225"/>
        <v>4</v>
      </c>
      <c r="E1647" s="1">
        <f>_xlfn.XLOOKUP(C1647,[1]配置!$B$5:$B$1000,[1]配置!$N$5:$N$1000)</f>
        <v>2</v>
      </c>
      <c r="F1647" s="1" t="str">
        <f>_xlfn.XLOOKUP(D1647,消耗中转!$D$8:$D$33,消耗中转!$T$8:$T$33)</f>
        <v>[{"ItemId":70001,"Num":40}]</v>
      </c>
      <c r="G1647" s="1" t="str" cm="1">
        <f t="array" ref="G1647">IF(D1647=0,"{}",_xlfn.XLOOKUP(D1647,属性中转!$D$20:$D$44,_xlfn.XLOOKUP($E1647,属性中转!$AG$18:$AX$18,属性中转!$AG$20:$AX$44)))</f>
        <v>{"HpRate":0.209,"AtkRate":0.1111,"PhysDefRate":0.0855,"MagicDefRate":0.076,"OnHealInc":0.1122}</v>
      </c>
      <c r="H1647" s="1" t="s">
        <v>28</v>
      </c>
      <c r="I1647" s="1">
        <f t="shared" si="223"/>
        <v>1</v>
      </c>
      <c r="J1647" s="1">
        <f t="shared" si="222"/>
        <v>1</v>
      </c>
    </row>
    <row r="1648" spans="1:10">
      <c r="A1648" s="1">
        <f t="shared" si="218"/>
        <v>5002405</v>
      </c>
      <c r="B1648" s="1">
        <f t="shared" si="219"/>
        <v>5002405</v>
      </c>
      <c r="C1648" s="1">
        <f t="shared" si="224"/>
        <v>50024</v>
      </c>
      <c r="D1648" s="1">
        <f t="shared" si="225"/>
        <v>5</v>
      </c>
      <c r="E1648" s="1">
        <f>_xlfn.XLOOKUP(C1648,[1]配置!$B$5:$B$1000,[1]配置!$N$5:$N$1000)</f>
        <v>2</v>
      </c>
      <c r="F1648" s="1" t="str">
        <f>_xlfn.XLOOKUP(D1648,消耗中转!$D$8:$D$33,消耗中转!$T$8:$T$33)</f>
        <v>[{"ItemId":70001,"Num":50}]</v>
      </c>
      <c r="G1648" s="1" t="str" cm="1">
        <f t="array" ref="G1648">IF(D1648=0,"{}",_xlfn.XLOOKUP(D1648,属性中转!$D$20:$D$44,_xlfn.XLOOKUP($E1648,属性中转!$AG$18:$AX$18,属性中转!$AG$20:$AX$44)))</f>
        <v>{"HpRate":0.242,"AtkRate":0.1287,"PhysDefRate":0.099,"MagicDefRate":0.088,"OnHealInc":0.1326}</v>
      </c>
      <c r="H1648" s="1" t="s">
        <v>28</v>
      </c>
      <c r="I1648" s="1">
        <f t="shared" si="223"/>
        <v>2</v>
      </c>
      <c r="J1648" s="1">
        <f t="shared" si="222"/>
        <v>2</v>
      </c>
    </row>
    <row r="1649" spans="1:10">
      <c r="A1649" s="1">
        <f t="shared" si="218"/>
        <v>5002406</v>
      </c>
      <c r="B1649" s="1">
        <f t="shared" si="219"/>
        <v>5002406</v>
      </c>
      <c r="C1649" s="1">
        <f t="shared" si="224"/>
        <v>50024</v>
      </c>
      <c r="D1649" s="1">
        <f t="shared" si="225"/>
        <v>6</v>
      </c>
      <c r="E1649" s="1">
        <f>_xlfn.XLOOKUP(C1649,[1]配置!$B$5:$B$1000,[1]配置!$N$5:$N$1000)</f>
        <v>2</v>
      </c>
      <c r="F1649" s="1" t="str">
        <f>_xlfn.XLOOKUP(D1649,消耗中转!$D$8:$D$33,消耗中转!$T$8:$T$33)</f>
        <v>[{"ItemId":70002,"Num":5}]</v>
      </c>
      <c r="G1649" s="1" t="str" cm="1">
        <f t="array" ref="G1649">IF(D1649=0,"{}",_xlfn.XLOOKUP(D1649,属性中转!$D$20:$D$44,_xlfn.XLOOKUP($E1649,属性中转!$AG$18:$AX$18,属性中转!$AG$20:$AX$44)))</f>
        <v>{"HpRate":0.275,"AtkRate":0.1462,"PhysDefRate":0.1125,"MagicDefRate":0.1,"OnHealInc":0.153}</v>
      </c>
      <c r="H1649" s="1" t="s">
        <v>28</v>
      </c>
      <c r="I1649" s="1">
        <f t="shared" si="223"/>
        <v>2</v>
      </c>
      <c r="J1649" s="1">
        <f t="shared" si="222"/>
        <v>2</v>
      </c>
    </row>
    <row r="1650" spans="1:10">
      <c r="A1650" s="1">
        <f t="shared" si="218"/>
        <v>5002407</v>
      </c>
      <c r="B1650" s="1">
        <f t="shared" si="219"/>
        <v>5002407</v>
      </c>
      <c r="C1650" s="1">
        <f t="shared" si="224"/>
        <v>50024</v>
      </c>
      <c r="D1650" s="1">
        <f t="shared" si="225"/>
        <v>7</v>
      </c>
      <c r="E1650" s="1">
        <f>_xlfn.XLOOKUP(C1650,[1]配置!$B$5:$B$1000,[1]配置!$N$5:$N$1000)</f>
        <v>2</v>
      </c>
      <c r="F1650" s="1" t="str">
        <f>_xlfn.XLOOKUP(D1650,消耗中转!$D$8:$D$33,消耗中转!$T$8:$T$33)</f>
        <v>[{"ItemId":70002,"Num":10}]</v>
      </c>
      <c r="G1650" s="1" t="str" cm="1">
        <f t="array" ref="G1650">IF(D1650=0,"{}",_xlfn.XLOOKUP(D1650,属性中转!$D$20:$D$44,_xlfn.XLOOKUP($E1650,属性中转!$AG$18:$AX$18,属性中转!$AG$20:$AX$44)))</f>
        <v>{"HpRate":0.308,"AtkRate":0.1638,"PhysDefRate":0.126,"MagicDefRate":0.112,"OnHealInc":0.1734}</v>
      </c>
      <c r="H1650" s="1" t="s">
        <v>28</v>
      </c>
      <c r="I1650" s="1">
        <f t="shared" si="223"/>
        <v>2</v>
      </c>
      <c r="J1650" s="1">
        <f t="shared" si="222"/>
        <v>2</v>
      </c>
    </row>
    <row r="1651" spans="1:10">
      <c r="A1651" s="1">
        <f t="shared" si="218"/>
        <v>5002408</v>
      </c>
      <c r="B1651" s="1">
        <f t="shared" si="219"/>
        <v>5002408</v>
      </c>
      <c r="C1651" s="1">
        <f t="shared" si="224"/>
        <v>50024</v>
      </c>
      <c r="D1651" s="1">
        <f t="shared" si="225"/>
        <v>8</v>
      </c>
      <c r="E1651" s="1">
        <f>_xlfn.XLOOKUP(C1651,[1]配置!$B$5:$B$1000,[1]配置!$N$5:$N$1000)</f>
        <v>2</v>
      </c>
      <c r="F1651" s="1" t="str">
        <f>_xlfn.XLOOKUP(D1651,消耗中转!$D$8:$D$33,消耗中转!$T$8:$T$33)</f>
        <v>[{"ItemId":70002,"Num":15}]</v>
      </c>
      <c r="G1651" s="1" t="str" cm="1">
        <f t="array" ref="G1651">IF(D1651=0,"{}",_xlfn.XLOOKUP(D1651,属性中转!$D$20:$D$44,_xlfn.XLOOKUP($E1651,属性中转!$AG$18:$AX$18,属性中转!$AG$20:$AX$44)))</f>
        <v>{"HpRate":0.341,"AtkRate":0.1813,"PhysDefRate":0.1395,"MagicDefRate":0.124,"OnHealInc":0.1938}</v>
      </c>
      <c r="H1651" s="1" t="s">
        <v>28</v>
      </c>
      <c r="I1651" s="1">
        <f t="shared" si="223"/>
        <v>2</v>
      </c>
      <c r="J1651" s="1">
        <f t="shared" si="222"/>
        <v>2</v>
      </c>
    </row>
    <row r="1652" spans="1:10">
      <c r="A1652" s="1">
        <f t="shared" si="218"/>
        <v>5002409</v>
      </c>
      <c r="B1652" s="1">
        <f t="shared" si="219"/>
        <v>5002409</v>
      </c>
      <c r="C1652" s="1">
        <f t="shared" si="224"/>
        <v>50024</v>
      </c>
      <c r="D1652" s="1">
        <f t="shared" si="225"/>
        <v>9</v>
      </c>
      <c r="E1652" s="1">
        <f>_xlfn.XLOOKUP(C1652,[1]配置!$B$5:$B$1000,[1]配置!$N$5:$N$1000)</f>
        <v>2</v>
      </c>
      <c r="F1652" s="1" t="str">
        <f>_xlfn.XLOOKUP(D1652,消耗中转!$D$8:$D$33,消耗中转!$T$8:$T$33)</f>
        <v>[{"ItemId":70002,"Num":20}]</v>
      </c>
      <c r="G1652" s="1" t="str" cm="1">
        <f t="array" ref="G1652">IF(D1652=0,"{}",_xlfn.XLOOKUP(D1652,属性中转!$D$20:$D$44,_xlfn.XLOOKUP($E1652,属性中转!$AG$18:$AX$18,属性中转!$AG$20:$AX$44)))</f>
        <v>{"HpRate":0.374,"AtkRate":0.1989,"PhysDefRate":0.153,"MagicDefRate":0.136,"OnHealInc":0.1938}</v>
      </c>
      <c r="H1652" s="1" t="s">
        <v>28</v>
      </c>
      <c r="I1652" s="1">
        <f t="shared" si="223"/>
        <v>2</v>
      </c>
      <c r="J1652" s="1">
        <f t="shared" si="222"/>
        <v>2</v>
      </c>
    </row>
    <row r="1653" spans="1:10">
      <c r="A1653" s="1">
        <f t="shared" si="218"/>
        <v>5002410</v>
      </c>
      <c r="B1653" s="1">
        <f t="shared" si="219"/>
        <v>5002410</v>
      </c>
      <c r="C1653" s="1">
        <f t="shared" si="224"/>
        <v>50024</v>
      </c>
      <c r="D1653" s="1">
        <f t="shared" si="225"/>
        <v>10</v>
      </c>
      <c r="E1653" s="1">
        <f>_xlfn.XLOOKUP(C1653,[1]配置!$B$5:$B$1000,[1]配置!$N$5:$N$1000)</f>
        <v>2</v>
      </c>
      <c r="F1653" s="1" t="str">
        <f>_xlfn.XLOOKUP(D1653,消耗中转!$D$8:$D$33,消耗中转!$T$8:$T$33)</f>
        <v>[{"ItemId":70002,"Num":25}]</v>
      </c>
      <c r="G1653" s="1" t="str" cm="1">
        <f t="array" ref="G1653">IF(D1653=0,"{}",_xlfn.XLOOKUP(D1653,属性中转!$D$20:$D$44,_xlfn.XLOOKUP($E1653,属性中转!$AG$18:$AX$18,属性中转!$AG$20:$AX$44)))</f>
        <v>{"HpRate":0.407,"AtkRate":0.2164,"PhysDefRate":0.1665,"MagicDefRate":0.148,"OnHealInc":0.1938}</v>
      </c>
      <c r="H1653" s="1" t="s">
        <v>28</v>
      </c>
      <c r="I1653" s="1">
        <f t="shared" si="223"/>
        <v>3</v>
      </c>
      <c r="J1653" s="1">
        <f t="shared" si="222"/>
        <v>3</v>
      </c>
    </row>
    <row r="1654" spans="1:10">
      <c r="A1654" s="1">
        <f t="shared" si="218"/>
        <v>5002411</v>
      </c>
      <c r="B1654" s="1">
        <f t="shared" si="219"/>
        <v>5002411</v>
      </c>
      <c r="C1654" s="1">
        <f t="shared" si="224"/>
        <v>50024</v>
      </c>
      <c r="D1654" s="1">
        <f t="shared" si="225"/>
        <v>11</v>
      </c>
      <c r="E1654" s="1">
        <f>_xlfn.XLOOKUP(C1654,[1]配置!$B$5:$B$1000,[1]配置!$N$5:$N$1000)</f>
        <v>2</v>
      </c>
      <c r="F1654" s="1" t="str">
        <f>_xlfn.XLOOKUP(D1654,消耗中转!$D$8:$D$33,消耗中转!$T$8:$T$33)</f>
        <v>[{"ItemId":70002,"Num":30}]</v>
      </c>
      <c r="G1654" s="1" t="str" cm="1">
        <f t="array" ref="G1654">IF(D1654=0,"{}",_xlfn.XLOOKUP(D1654,属性中转!$D$20:$D$44,_xlfn.XLOOKUP($E1654,属性中转!$AG$18:$AX$18,属性中转!$AG$20:$AX$44)))</f>
        <v>{"HpRate":0.44,"AtkRate":0.234,"PhysDefRate":0.18,"MagicDefRate":0.16,"OnHealInc":0.1938}</v>
      </c>
      <c r="H1654" s="1" t="s">
        <v>28</v>
      </c>
      <c r="I1654" s="1">
        <f t="shared" si="223"/>
        <v>3</v>
      </c>
      <c r="J1654" s="1">
        <f t="shared" si="222"/>
        <v>3</v>
      </c>
    </row>
    <row r="1655" spans="1:10">
      <c r="A1655" s="1">
        <f t="shared" si="218"/>
        <v>5002412</v>
      </c>
      <c r="B1655" s="1">
        <f t="shared" si="219"/>
        <v>5002412</v>
      </c>
      <c r="C1655" s="1">
        <f t="shared" si="224"/>
        <v>50024</v>
      </c>
      <c r="D1655" s="1">
        <f t="shared" si="225"/>
        <v>12</v>
      </c>
      <c r="E1655" s="1">
        <f>_xlfn.XLOOKUP(C1655,[1]配置!$B$5:$B$1000,[1]配置!$N$5:$N$1000)</f>
        <v>2</v>
      </c>
      <c r="F1655" s="1" t="str">
        <f>_xlfn.XLOOKUP(D1655,消耗中转!$D$8:$D$33,消耗中转!$T$8:$T$33)</f>
        <v>[{"ItemId":70002,"Num":35}]</v>
      </c>
      <c r="G1655" s="1" t="str" cm="1">
        <f t="array" ref="G1655">IF(D1655=0,"{}",_xlfn.XLOOKUP(D1655,属性中转!$D$20:$D$44,_xlfn.XLOOKUP($E1655,属性中转!$AG$18:$AX$18,属性中转!$AG$20:$AX$44)))</f>
        <v>{"HpRate":0.473,"AtkRate":0.2515,"PhysDefRate":0.1935,"MagicDefRate":0.172,"OnHealInc":0.1938}</v>
      </c>
      <c r="H1655" s="1" t="s">
        <v>28</v>
      </c>
      <c r="I1655" s="1">
        <f t="shared" si="223"/>
        <v>3</v>
      </c>
      <c r="J1655" s="1">
        <f t="shared" si="222"/>
        <v>3</v>
      </c>
    </row>
    <row r="1656" spans="1:10">
      <c r="A1656" s="1">
        <f t="shared" si="218"/>
        <v>5002413</v>
      </c>
      <c r="B1656" s="1">
        <f t="shared" si="219"/>
        <v>5002413</v>
      </c>
      <c r="C1656" s="1">
        <f t="shared" si="224"/>
        <v>50024</v>
      </c>
      <c r="D1656" s="1">
        <f t="shared" si="225"/>
        <v>13</v>
      </c>
      <c r="E1656" s="1">
        <f>_xlfn.XLOOKUP(C1656,[1]配置!$B$5:$B$1000,[1]配置!$N$5:$N$1000)</f>
        <v>2</v>
      </c>
      <c r="F1656" s="1" t="str">
        <f>_xlfn.XLOOKUP(D1656,消耗中转!$D$8:$D$33,消耗中转!$T$8:$T$33)</f>
        <v>[{"ItemId":70002,"Num":40}]</v>
      </c>
      <c r="G1656" s="1" t="str" cm="1">
        <f t="array" ref="G1656">IF(D1656=0,"{}",_xlfn.XLOOKUP(D1656,属性中转!$D$20:$D$44,_xlfn.XLOOKUP($E1656,属性中转!$AG$18:$AX$18,属性中转!$AG$20:$AX$44)))</f>
        <v>{"HpRate":0.506,"AtkRate":0.2691,"PhysDefRate":0.207,"MagicDefRate":0.184,"OnHealInc":0.1938}</v>
      </c>
      <c r="H1656" s="1" t="s">
        <v>28</v>
      </c>
      <c r="I1656" s="1">
        <f t="shared" si="223"/>
        <v>3</v>
      </c>
      <c r="J1656" s="1">
        <f t="shared" si="222"/>
        <v>3</v>
      </c>
    </row>
    <row r="1657" spans="1:10">
      <c r="A1657" s="1">
        <f t="shared" si="218"/>
        <v>5002414</v>
      </c>
      <c r="B1657" s="1">
        <f t="shared" si="219"/>
        <v>5002414</v>
      </c>
      <c r="C1657" s="1">
        <f t="shared" si="224"/>
        <v>50024</v>
      </c>
      <c r="D1657" s="1">
        <f t="shared" si="225"/>
        <v>14</v>
      </c>
      <c r="E1657" s="1">
        <f>_xlfn.XLOOKUP(C1657,[1]配置!$B$5:$B$1000,[1]配置!$N$5:$N$1000)</f>
        <v>2</v>
      </c>
      <c r="F1657" s="1" t="str">
        <f>_xlfn.XLOOKUP(D1657,消耗中转!$D$8:$D$33,消耗中转!$T$8:$T$33)</f>
        <v>[{"ItemId":70002,"Num":45}]</v>
      </c>
      <c r="G1657" s="1" t="str" cm="1">
        <f t="array" ref="G1657">IF(D1657=0,"{}",_xlfn.XLOOKUP(D1657,属性中转!$D$20:$D$44,_xlfn.XLOOKUP($E1657,属性中转!$AG$18:$AX$18,属性中转!$AG$20:$AX$44)))</f>
        <v>{"HpRate":0.539,"AtkRate":0.2866,"PhysDefRate":0.2205,"MagicDefRate":0.196,"OnHealInc":0.1938}</v>
      </c>
      <c r="H1657" s="1" t="s">
        <v>28</v>
      </c>
      <c r="I1657" s="1">
        <f t="shared" si="223"/>
        <v>3</v>
      </c>
      <c r="J1657" s="1">
        <f t="shared" si="222"/>
        <v>3</v>
      </c>
    </row>
    <row r="1658" spans="1:10">
      <c r="A1658" s="1">
        <f t="shared" si="218"/>
        <v>5002415</v>
      </c>
      <c r="B1658" s="1">
        <f t="shared" si="219"/>
        <v>5002415</v>
      </c>
      <c r="C1658" s="1">
        <f t="shared" si="224"/>
        <v>50024</v>
      </c>
      <c r="D1658" s="1">
        <f t="shared" si="225"/>
        <v>15</v>
      </c>
      <c r="E1658" s="1">
        <f>_xlfn.XLOOKUP(C1658,[1]配置!$B$5:$B$1000,[1]配置!$N$5:$N$1000)</f>
        <v>2</v>
      </c>
      <c r="F1658" s="1" t="str">
        <f>_xlfn.XLOOKUP(D1658,消耗中转!$D$8:$D$33,消耗中转!$T$8:$T$33)</f>
        <v>[{"ItemId":70002,"Num":50}]</v>
      </c>
      <c r="G1658" s="1" t="str" cm="1">
        <f t="array" ref="G1658">IF(D1658=0,"{}",_xlfn.XLOOKUP(D1658,属性中转!$D$20:$D$44,_xlfn.XLOOKUP($E1658,属性中转!$AG$18:$AX$18,属性中转!$AG$20:$AX$44)))</f>
        <v>{"HpRate":0.572,"AtkRate":0.3042,"PhysDefRate":0.234,"MagicDefRate":0.208,"OnHealInc":0.1938}</v>
      </c>
      <c r="H1658" s="1" t="s">
        <v>28</v>
      </c>
      <c r="I1658" s="1">
        <f t="shared" si="223"/>
        <v>4</v>
      </c>
      <c r="J1658" s="1">
        <f t="shared" si="222"/>
        <v>4</v>
      </c>
    </row>
    <row r="1659" spans="1:10">
      <c r="A1659" s="1">
        <f t="shared" si="218"/>
        <v>5002416</v>
      </c>
      <c r="B1659" s="1">
        <f t="shared" si="219"/>
        <v>5002416</v>
      </c>
      <c r="C1659" s="1">
        <f t="shared" si="224"/>
        <v>50024</v>
      </c>
      <c r="D1659" s="1">
        <f t="shared" si="225"/>
        <v>16</v>
      </c>
      <c r="E1659" s="1">
        <f>_xlfn.XLOOKUP(C1659,[1]配置!$B$5:$B$1000,[1]配置!$N$5:$N$1000)</f>
        <v>2</v>
      </c>
      <c r="F1659" s="1" t="str">
        <f>_xlfn.XLOOKUP(D1659,消耗中转!$D$8:$D$33,消耗中转!$T$8:$T$33)</f>
        <v>[{"ItemId":70003,"Num":25}]</v>
      </c>
      <c r="G1659" s="1" t="str" cm="1">
        <f t="array" ref="G1659">IF(D1659=0,"{}",_xlfn.XLOOKUP(D1659,属性中转!$D$20:$D$44,_xlfn.XLOOKUP($E1659,属性中转!$AG$18:$AX$18,属性中转!$AG$20:$AX$44)))</f>
        <v>{"HpRate":0.605,"AtkRate":0.3217,"PhysDefRate":0.2475,"MagicDefRate":0.22,"OnHealInc":0.2142}</v>
      </c>
      <c r="H1659" s="1" t="s">
        <v>28</v>
      </c>
      <c r="I1659" s="1">
        <f t="shared" si="223"/>
        <v>4</v>
      </c>
      <c r="J1659" s="1">
        <f t="shared" si="222"/>
        <v>4</v>
      </c>
    </row>
    <row r="1660" spans="1:10">
      <c r="A1660" s="1">
        <f t="shared" si="218"/>
        <v>5002417</v>
      </c>
      <c r="B1660" s="1">
        <f t="shared" si="219"/>
        <v>5002417</v>
      </c>
      <c r="C1660" s="1">
        <f t="shared" si="224"/>
        <v>50024</v>
      </c>
      <c r="D1660" s="1">
        <f t="shared" si="225"/>
        <v>17</v>
      </c>
      <c r="E1660" s="1">
        <f>_xlfn.XLOOKUP(C1660,[1]配置!$B$5:$B$1000,[1]配置!$N$5:$N$1000)</f>
        <v>2</v>
      </c>
      <c r="F1660" s="1" t="str">
        <f>_xlfn.XLOOKUP(D1660,消耗中转!$D$8:$D$33,消耗中转!$T$8:$T$33)</f>
        <v>[{"ItemId":70003,"Num":25}]</v>
      </c>
      <c r="G1660" s="1" t="str" cm="1">
        <f t="array" ref="G1660">IF(D1660=0,"{}",_xlfn.XLOOKUP(D1660,属性中转!$D$20:$D$44,_xlfn.XLOOKUP($E1660,属性中转!$AG$18:$AX$18,属性中转!$AG$20:$AX$44)))</f>
        <v>{"HpRate":0.638,"AtkRate":0.3393,"PhysDefRate":0.261,"MagicDefRate":0.232,"OnHealInc":0.2346}</v>
      </c>
      <c r="H1660" s="1" t="s">
        <v>28</v>
      </c>
      <c r="I1660" s="1">
        <f t="shared" si="223"/>
        <v>4</v>
      </c>
      <c r="J1660" s="1">
        <f t="shared" si="222"/>
        <v>4</v>
      </c>
    </row>
    <row r="1661" spans="1:10">
      <c r="A1661" s="1">
        <f t="shared" si="218"/>
        <v>5002418</v>
      </c>
      <c r="B1661" s="1">
        <f t="shared" si="219"/>
        <v>5002418</v>
      </c>
      <c r="C1661" s="1">
        <f t="shared" si="224"/>
        <v>50024</v>
      </c>
      <c r="D1661" s="1">
        <f t="shared" si="225"/>
        <v>18</v>
      </c>
      <c r="E1661" s="1">
        <f>_xlfn.XLOOKUP(C1661,[1]配置!$B$5:$B$1000,[1]配置!$N$5:$N$1000)</f>
        <v>2</v>
      </c>
      <c r="F1661" s="1" t="str">
        <f>_xlfn.XLOOKUP(D1661,消耗中转!$D$8:$D$33,消耗中转!$T$8:$T$33)</f>
        <v>[{"ItemId":70003,"Num":25}]</v>
      </c>
      <c r="G1661" s="1" t="str" cm="1">
        <f t="array" ref="G1661">IF(D1661=0,"{}",_xlfn.XLOOKUP(D1661,属性中转!$D$20:$D$44,_xlfn.XLOOKUP($E1661,属性中转!$AG$18:$AX$18,属性中转!$AG$20:$AX$44)))</f>
        <v>{"HpRate":0.671,"AtkRate":0.3568,"PhysDefRate":0.2745,"MagicDefRate":0.244,"OnHealInc":0.255}</v>
      </c>
      <c r="H1661" s="1" t="s">
        <v>28</v>
      </c>
      <c r="I1661" s="1">
        <f t="shared" si="223"/>
        <v>4</v>
      </c>
      <c r="J1661" s="1">
        <f t="shared" si="222"/>
        <v>4</v>
      </c>
    </row>
    <row r="1662" spans="1:10">
      <c r="A1662" s="1">
        <f t="shared" si="218"/>
        <v>5002419</v>
      </c>
      <c r="B1662" s="1">
        <f t="shared" si="219"/>
        <v>5002419</v>
      </c>
      <c r="C1662" s="1">
        <f t="shared" si="224"/>
        <v>50024</v>
      </c>
      <c r="D1662" s="1">
        <f t="shared" si="225"/>
        <v>19</v>
      </c>
      <c r="E1662" s="1">
        <f>_xlfn.XLOOKUP(C1662,[1]配置!$B$5:$B$1000,[1]配置!$N$5:$N$1000)</f>
        <v>2</v>
      </c>
      <c r="F1662" s="1" t="str">
        <f>_xlfn.XLOOKUP(D1662,消耗中转!$D$8:$D$33,消耗中转!$T$8:$T$33)</f>
        <v>[{"ItemId":70003,"Num":25}]</v>
      </c>
      <c r="G1662" s="1" t="str" cm="1">
        <f t="array" ref="G1662">IF(D1662=0,"{}",_xlfn.XLOOKUP(D1662,属性中转!$D$20:$D$44,_xlfn.XLOOKUP($E1662,属性中转!$AG$18:$AX$18,属性中转!$AG$20:$AX$44)))</f>
        <v>{"HpRate":0.704,"AtkRate":0.3744,"PhysDefRate":0.288,"MagicDefRate":0.256,"OnHealInc":0.2754}</v>
      </c>
      <c r="H1662" s="1" t="s">
        <v>28</v>
      </c>
      <c r="I1662" s="1">
        <f t="shared" si="223"/>
        <v>4</v>
      </c>
      <c r="J1662" s="1">
        <f t="shared" si="222"/>
        <v>4</v>
      </c>
    </row>
    <row r="1663" spans="1:10">
      <c r="A1663" s="1">
        <f t="shared" si="218"/>
        <v>5002420</v>
      </c>
      <c r="B1663" s="1">
        <f t="shared" si="219"/>
        <v>5002420</v>
      </c>
      <c r="C1663" s="1">
        <f t="shared" si="224"/>
        <v>50024</v>
      </c>
      <c r="D1663" s="1">
        <f t="shared" si="225"/>
        <v>20</v>
      </c>
      <c r="E1663" s="1">
        <f>_xlfn.XLOOKUP(C1663,[1]配置!$B$5:$B$1000,[1]配置!$N$5:$N$1000)</f>
        <v>2</v>
      </c>
      <c r="F1663" s="1" t="str">
        <f>_xlfn.XLOOKUP(D1663,消耗中转!$D$8:$D$33,消耗中转!$T$8:$T$33)</f>
        <v>[{"ItemId":70003,"Num":25}]</v>
      </c>
      <c r="G1663" s="1" t="str" cm="1">
        <f t="array" ref="G1663">IF(D1663=0,"{}",_xlfn.XLOOKUP(D1663,属性中转!$D$20:$D$44,_xlfn.XLOOKUP($E1663,属性中转!$AG$18:$AX$18,属性中转!$AG$20:$AX$44)))</f>
        <v>{"HpRate":0.737,"AtkRate":0.3919,"PhysDefRate":0.3015,"MagicDefRate":0.268,"OnHealInc":0.2958}</v>
      </c>
      <c r="H1663" s="1" t="s">
        <v>28</v>
      </c>
      <c r="I1663" s="1">
        <f t="shared" si="223"/>
        <v>4</v>
      </c>
      <c r="J1663" s="1">
        <f t="shared" si="222"/>
        <v>4</v>
      </c>
    </row>
    <row r="1664" spans="1:10">
      <c r="A1664" s="1">
        <f t="shared" si="218"/>
        <v>5002421</v>
      </c>
      <c r="B1664" s="1">
        <f t="shared" si="219"/>
        <v>5002421</v>
      </c>
      <c r="C1664" s="1">
        <f t="shared" si="224"/>
        <v>50024</v>
      </c>
      <c r="D1664" s="1">
        <f t="shared" si="225"/>
        <v>21</v>
      </c>
      <c r="E1664" s="1">
        <f>_xlfn.XLOOKUP(C1664,[1]配置!$B$5:$B$1000,[1]配置!$N$5:$N$1000)</f>
        <v>2</v>
      </c>
      <c r="F1664" s="1" t="str">
        <f>_xlfn.XLOOKUP(D1664,消耗中转!$D$8:$D$33,消耗中转!$T$8:$T$33)</f>
        <v>[{"ItemId":70003,"Num":50}]</v>
      </c>
      <c r="G1664" s="1" t="str" cm="1">
        <f t="array" ref="G1664">IF(D1664=0,"{}",_xlfn.XLOOKUP(D1664,属性中转!$D$20:$D$44,_xlfn.XLOOKUP($E1664,属性中转!$AG$18:$AX$18,属性中转!$AG$20:$AX$44)))</f>
        <v>{"HpRate":0.77,"AtkRate":0.4095,"PhysDefRate":0.315,"MagicDefRate":0.28,"OnHealInc":0.3162}</v>
      </c>
      <c r="H1664" s="1" t="s">
        <v>28</v>
      </c>
      <c r="I1664" s="1">
        <f t="shared" si="223"/>
        <v>4</v>
      </c>
      <c r="J1664" s="1">
        <f t="shared" si="222"/>
        <v>4</v>
      </c>
    </row>
    <row r="1665" spans="1:10">
      <c r="A1665" s="1">
        <f t="shared" si="218"/>
        <v>5002422</v>
      </c>
      <c r="B1665" s="1">
        <f t="shared" si="219"/>
        <v>5002422</v>
      </c>
      <c r="C1665" s="1">
        <f t="shared" si="224"/>
        <v>50024</v>
      </c>
      <c r="D1665" s="1">
        <f t="shared" si="225"/>
        <v>22</v>
      </c>
      <c r="E1665" s="1">
        <f>_xlfn.XLOOKUP(C1665,[1]配置!$B$5:$B$1000,[1]配置!$N$5:$N$1000)</f>
        <v>2</v>
      </c>
      <c r="F1665" s="1" t="str">
        <f>_xlfn.XLOOKUP(D1665,消耗中转!$D$8:$D$33,消耗中转!$T$8:$T$33)</f>
        <v>[{"ItemId":70003,"Num":75}]</v>
      </c>
      <c r="G1665" s="1" t="str" cm="1">
        <f t="array" ref="G1665">IF(D1665=0,"{}",_xlfn.XLOOKUP(D1665,属性中转!$D$20:$D$44,_xlfn.XLOOKUP($E1665,属性中转!$AG$18:$AX$18,属性中转!$AG$20:$AX$44)))</f>
        <v>{"HpRate":0.803,"AtkRate":0.427,"PhysDefRate":0.3285,"MagicDefRate":0.292,"OnHealInc":0.3366}</v>
      </c>
      <c r="H1665" s="1" t="s">
        <v>28</v>
      </c>
      <c r="I1665" s="1">
        <f t="shared" si="223"/>
        <v>4</v>
      </c>
      <c r="J1665" s="1">
        <f t="shared" si="222"/>
        <v>4</v>
      </c>
    </row>
    <row r="1666" spans="1:10">
      <c r="A1666" s="1">
        <f t="shared" si="218"/>
        <v>5002423</v>
      </c>
      <c r="B1666" s="1">
        <f t="shared" si="219"/>
        <v>5002423</v>
      </c>
      <c r="C1666" s="1">
        <f t="shared" si="224"/>
        <v>50024</v>
      </c>
      <c r="D1666" s="1">
        <f t="shared" si="225"/>
        <v>23</v>
      </c>
      <c r="E1666" s="1">
        <f>_xlfn.XLOOKUP(C1666,[1]配置!$B$5:$B$1000,[1]配置!$N$5:$N$1000)</f>
        <v>2</v>
      </c>
      <c r="F1666" s="1" t="str">
        <f>_xlfn.XLOOKUP(D1666,消耗中转!$D$8:$D$33,消耗中转!$T$8:$T$33)</f>
        <v>[{"ItemId":70003,"Num":100}]</v>
      </c>
      <c r="G1666" s="1" t="str" cm="1">
        <f t="array" ref="G1666">IF(D1666=0,"{}",_xlfn.XLOOKUP(D1666,属性中转!$D$20:$D$44,_xlfn.XLOOKUP($E1666,属性中转!$AG$18:$AX$18,属性中转!$AG$20:$AX$44)))</f>
        <v>{"HpRate":0.836,"AtkRate":0.4446,"PhysDefRate":0.342,"MagicDefRate":0.304,"OnHealInc":0.357}</v>
      </c>
      <c r="H1666" s="1" t="s">
        <v>28</v>
      </c>
      <c r="I1666" s="1">
        <f t="shared" si="223"/>
        <v>4</v>
      </c>
      <c r="J1666" s="1">
        <f t="shared" si="222"/>
        <v>4</v>
      </c>
    </row>
    <row r="1667" spans="1:10">
      <c r="A1667" s="1">
        <f t="shared" si="218"/>
        <v>5002424</v>
      </c>
      <c r="B1667" s="1">
        <f t="shared" si="219"/>
        <v>5002424</v>
      </c>
      <c r="C1667" s="1">
        <f t="shared" si="224"/>
        <v>50024</v>
      </c>
      <c r="D1667" s="1">
        <f t="shared" si="225"/>
        <v>24</v>
      </c>
      <c r="E1667" s="1">
        <f>_xlfn.XLOOKUP(C1667,[1]配置!$B$5:$B$1000,[1]配置!$N$5:$N$1000)</f>
        <v>2</v>
      </c>
      <c r="F1667" s="1" t="str">
        <f>_xlfn.XLOOKUP(D1667,消耗中转!$D$8:$D$33,消耗中转!$T$8:$T$33)</f>
        <v>[{"ItemId":70003,"Num":125}]</v>
      </c>
      <c r="G1667" s="1" t="str" cm="1">
        <f t="array" ref="G1667">IF(D1667=0,"{}",_xlfn.XLOOKUP(D1667,属性中转!$D$20:$D$44,_xlfn.XLOOKUP($E1667,属性中转!$AG$18:$AX$18,属性中转!$AG$20:$AX$44)))</f>
        <v>{"HpRate":0.869,"AtkRate":0.4621,"PhysDefRate":0.3555,"MagicDefRate":0.316,"OnHealInc":0.3774}</v>
      </c>
      <c r="H1667" s="1" t="s">
        <v>28</v>
      </c>
      <c r="I1667" s="1">
        <f t="shared" si="223"/>
        <v>4</v>
      </c>
      <c r="J1667" s="1">
        <f t="shared" si="222"/>
        <v>4</v>
      </c>
    </row>
    <row r="1668" spans="1:10">
      <c r="A1668" s="1">
        <f t="shared" si="218"/>
        <v>5002425</v>
      </c>
      <c r="B1668" s="1">
        <f t="shared" si="219"/>
        <v>5002425</v>
      </c>
      <c r="C1668" s="1">
        <f t="shared" si="224"/>
        <v>50024</v>
      </c>
      <c r="D1668" s="1">
        <f t="shared" si="225"/>
        <v>25</v>
      </c>
      <c r="E1668" s="1">
        <f>_xlfn.XLOOKUP(C1668,[1]配置!$B$5:$B$1000,[1]配置!$N$5:$N$1000)</f>
        <v>2</v>
      </c>
      <c r="F1668" s="1" t="str">
        <f>_xlfn.XLOOKUP(D1668,消耗中转!$D$8:$D$33,消耗中转!$T$8:$T$33)</f>
        <v>[{"ItemId":70003,"Num":150}]</v>
      </c>
      <c r="G1668" s="1" t="str" cm="1">
        <f t="array" ref="G1668">IF(D1668=0,"{}",_xlfn.XLOOKUP(D1668,属性中转!$D$20:$D$44,_xlfn.XLOOKUP($E1668,属性中转!$AG$18:$AX$18,属性中转!$AG$20:$AX$44)))</f>
        <v>{"HpRate":0.902,"AtkRate":0.4797,"PhysDefRate":0.369,"MagicDefRate":0.328,"OnHealInc":0.3978}</v>
      </c>
      <c r="H1668" s="1" t="s">
        <v>28</v>
      </c>
      <c r="I1668" s="1">
        <f t="shared" si="223"/>
        <v>4</v>
      </c>
      <c r="J1668" s="1">
        <f t="shared" si="222"/>
        <v>4</v>
      </c>
    </row>
    <row r="1669" spans="1:10">
      <c r="A1669" s="1">
        <f t="shared" si="218"/>
        <v>5002500</v>
      </c>
      <c r="B1669" s="1">
        <f t="shared" si="219"/>
        <v>5002500</v>
      </c>
      <c r="C1669" s="1">
        <f>C1643+1</f>
        <v>50025</v>
      </c>
      <c r="D1669" s="1">
        <f t="shared" si="225"/>
        <v>0</v>
      </c>
      <c r="E1669" s="1">
        <f>_xlfn.XLOOKUP(C1669,[1]配置!$B$5:$B$1000,[1]配置!$N$5:$N$1000)</f>
        <v>3</v>
      </c>
      <c r="F1669" s="1" t="str">
        <f>_xlfn.XLOOKUP(D1669,消耗中转!$D$8:$D$33,消耗中转!$T$8:$T$33)</f>
        <v>[]</v>
      </c>
      <c r="G1669" s="1" t="str" cm="1">
        <f t="array" ref="G1669">IF(D1669=0,"{}",_xlfn.XLOOKUP(D1669,属性中转!$D$20:$D$44,_xlfn.XLOOKUP($E1669,属性中转!$AG$18:$AX$18,属性中转!$AG$20:$AX$44)))</f>
        <v>{}</v>
      </c>
      <c r="H1669" s="1" t="s">
        <v>28</v>
      </c>
      <c r="I1669" s="1">
        <f t="shared" si="223"/>
        <v>0</v>
      </c>
      <c r="J1669" s="1">
        <f t="shared" si="222"/>
        <v>0</v>
      </c>
    </row>
    <row r="1670" spans="1:10">
      <c r="A1670" s="1">
        <f t="shared" si="218"/>
        <v>5002501</v>
      </c>
      <c r="B1670" s="1">
        <f t="shared" si="219"/>
        <v>5002501</v>
      </c>
      <c r="C1670" s="1">
        <f t="shared" ref="C1670:C1694" si="226">C1669</f>
        <v>50025</v>
      </c>
      <c r="D1670" s="1">
        <f t="shared" ref="D1670:D1695" si="227">D1644</f>
        <v>1</v>
      </c>
      <c r="E1670" s="1">
        <f>_xlfn.XLOOKUP(C1670,[1]配置!$B$5:$B$1000,[1]配置!$N$5:$N$1000)</f>
        <v>3</v>
      </c>
      <c r="F1670" s="1" t="str">
        <f>_xlfn.XLOOKUP(D1670,消耗中转!$D$8:$D$33,消耗中转!$T$8:$T$33)</f>
        <v>[{"ItemId":70001,"Num":10}]</v>
      </c>
      <c r="G1670" s="1" t="str" cm="1">
        <f t="array" ref="G1670">IF(D1670=0,"{}",_xlfn.XLOOKUP(D1670,属性中转!$D$20:$D$44,_xlfn.XLOOKUP($E1670,属性中转!$AG$18:$AX$18,属性中转!$AG$20:$AX$44)))</f>
        <v>{"HpRate":0.065,"AtkRate":0.0652,"PhysDefRate":0.0325,"MagicDefRate":0.0475,"HealInc":0.0535}</v>
      </c>
      <c r="H1670" s="1" t="s">
        <v>28</v>
      </c>
      <c r="I1670" s="1">
        <f t="shared" si="223"/>
        <v>1</v>
      </c>
      <c r="J1670" s="1">
        <f t="shared" si="222"/>
        <v>1</v>
      </c>
    </row>
    <row r="1671" spans="1:10">
      <c r="A1671" s="1">
        <f t="shared" si="218"/>
        <v>5002502</v>
      </c>
      <c r="B1671" s="1">
        <f t="shared" si="219"/>
        <v>5002502</v>
      </c>
      <c r="C1671" s="1">
        <f t="shared" si="226"/>
        <v>50025</v>
      </c>
      <c r="D1671" s="1">
        <f t="shared" si="227"/>
        <v>2</v>
      </c>
      <c r="E1671" s="1">
        <f>_xlfn.XLOOKUP(C1671,[1]配置!$B$5:$B$1000,[1]配置!$N$5:$N$1000)</f>
        <v>3</v>
      </c>
      <c r="F1671" s="1" t="str">
        <f>_xlfn.XLOOKUP(D1671,消耗中转!$D$8:$D$33,消耗中转!$T$8:$T$33)</f>
        <v>[{"ItemId":70001,"Num":20}]</v>
      </c>
      <c r="G1671" s="1" t="str" cm="1">
        <f t="array" ref="G1671">IF(D1671=0,"{}",_xlfn.XLOOKUP(D1671,属性中转!$D$20:$D$44,_xlfn.XLOOKUP($E1671,属性中转!$AG$18:$AX$18,属性中转!$AG$20:$AX$44)))</f>
        <v>{"HpRate":0.0845,"AtkRate":0.0848,"PhysDefRate":0.0422,"MagicDefRate":0.0617,"HealInc":0.0749}</v>
      </c>
      <c r="H1671" s="1" t="s">
        <v>28</v>
      </c>
      <c r="I1671" s="1">
        <f t="shared" si="223"/>
        <v>1</v>
      </c>
      <c r="J1671" s="1">
        <f t="shared" si="222"/>
        <v>1</v>
      </c>
    </row>
    <row r="1672" spans="1:10">
      <c r="A1672" s="1">
        <f t="shared" si="218"/>
        <v>5002503</v>
      </c>
      <c r="B1672" s="1">
        <f t="shared" si="219"/>
        <v>5002503</v>
      </c>
      <c r="C1672" s="1">
        <f t="shared" si="226"/>
        <v>50025</v>
      </c>
      <c r="D1672" s="1">
        <f t="shared" si="227"/>
        <v>3</v>
      </c>
      <c r="E1672" s="1">
        <f>_xlfn.XLOOKUP(C1672,[1]配置!$B$5:$B$1000,[1]配置!$N$5:$N$1000)</f>
        <v>3</v>
      </c>
      <c r="F1672" s="1" t="str">
        <f>_xlfn.XLOOKUP(D1672,消耗中转!$D$8:$D$33,消耗中转!$T$8:$T$33)</f>
        <v>[{"ItemId":70001,"Num":30}]</v>
      </c>
      <c r="G1672" s="1" t="str" cm="1">
        <f t="array" ref="G1672">IF(D1672=0,"{}",_xlfn.XLOOKUP(D1672,属性中转!$D$20:$D$44,_xlfn.XLOOKUP($E1672,属性中转!$AG$18:$AX$18,属性中转!$AG$20:$AX$44)))</f>
        <v>{"HpRate":0.104,"AtkRate":0.1044,"PhysDefRate":0.052,"MagicDefRate":0.076,"HealInc":0.0963}</v>
      </c>
      <c r="H1672" s="1" t="s">
        <v>28</v>
      </c>
      <c r="I1672" s="1">
        <f t="shared" si="223"/>
        <v>1</v>
      </c>
      <c r="J1672" s="1">
        <f t="shared" si="222"/>
        <v>1</v>
      </c>
    </row>
    <row r="1673" spans="1:10">
      <c r="A1673" s="1">
        <f t="shared" si="218"/>
        <v>5002504</v>
      </c>
      <c r="B1673" s="1">
        <f t="shared" si="219"/>
        <v>5002504</v>
      </c>
      <c r="C1673" s="1">
        <f t="shared" si="226"/>
        <v>50025</v>
      </c>
      <c r="D1673" s="1">
        <f t="shared" si="227"/>
        <v>4</v>
      </c>
      <c r="E1673" s="1">
        <f>_xlfn.XLOOKUP(C1673,[1]配置!$B$5:$B$1000,[1]配置!$N$5:$N$1000)</f>
        <v>3</v>
      </c>
      <c r="F1673" s="1" t="str">
        <f>_xlfn.XLOOKUP(D1673,消耗中转!$D$8:$D$33,消耗中转!$T$8:$T$33)</f>
        <v>[{"ItemId":70001,"Num":40}]</v>
      </c>
      <c r="G1673" s="1" t="str" cm="1">
        <f t="array" ref="G1673">IF(D1673=0,"{}",_xlfn.XLOOKUP(D1673,属性中转!$D$20:$D$44,_xlfn.XLOOKUP($E1673,属性中转!$AG$18:$AX$18,属性中转!$AG$20:$AX$44)))</f>
        <v>{"HpRate":0.1235,"AtkRate":0.1239,"PhysDefRate":0.0617,"MagicDefRate":0.0902,"HealInc":0.1178}</v>
      </c>
      <c r="H1673" s="1" t="s">
        <v>28</v>
      </c>
      <c r="I1673" s="1">
        <f t="shared" si="223"/>
        <v>1</v>
      </c>
      <c r="J1673" s="1">
        <f t="shared" si="222"/>
        <v>1</v>
      </c>
    </row>
    <row r="1674" spans="1:10">
      <c r="A1674" s="1">
        <f t="shared" si="218"/>
        <v>5002505</v>
      </c>
      <c r="B1674" s="1">
        <f t="shared" si="219"/>
        <v>5002505</v>
      </c>
      <c r="C1674" s="1">
        <f t="shared" si="226"/>
        <v>50025</v>
      </c>
      <c r="D1674" s="1">
        <f t="shared" si="227"/>
        <v>5</v>
      </c>
      <c r="E1674" s="1">
        <f>_xlfn.XLOOKUP(C1674,[1]配置!$B$5:$B$1000,[1]配置!$N$5:$N$1000)</f>
        <v>3</v>
      </c>
      <c r="F1674" s="1" t="str">
        <f>_xlfn.XLOOKUP(D1674,消耗中转!$D$8:$D$33,消耗中转!$T$8:$T$33)</f>
        <v>[{"ItemId":70001,"Num":50}]</v>
      </c>
      <c r="G1674" s="1" t="str" cm="1">
        <f t="array" ref="G1674">IF(D1674=0,"{}",_xlfn.XLOOKUP(D1674,属性中转!$D$20:$D$44,_xlfn.XLOOKUP($E1674,属性中转!$AG$18:$AX$18,属性中转!$AG$20:$AX$44)))</f>
        <v>{"HpRate":0.143,"AtkRate":0.1435,"PhysDefRate":0.0715,"MagicDefRate":0.1045,"HealInc":0.1392}</v>
      </c>
      <c r="H1674" s="1" t="s">
        <v>28</v>
      </c>
      <c r="I1674" s="1">
        <f t="shared" si="223"/>
        <v>2</v>
      </c>
      <c r="J1674" s="1">
        <f t="shared" si="222"/>
        <v>2</v>
      </c>
    </row>
    <row r="1675" spans="1:10">
      <c r="A1675" s="1">
        <f t="shared" si="218"/>
        <v>5002506</v>
      </c>
      <c r="B1675" s="1">
        <f t="shared" si="219"/>
        <v>5002506</v>
      </c>
      <c r="C1675" s="1">
        <f t="shared" si="226"/>
        <v>50025</v>
      </c>
      <c r="D1675" s="1">
        <f t="shared" si="227"/>
        <v>6</v>
      </c>
      <c r="E1675" s="1">
        <f>_xlfn.XLOOKUP(C1675,[1]配置!$B$5:$B$1000,[1]配置!$N$5:$N$1000)</f>
        <v>3</v>
      </c>
      <c r="F1675" s="1" t="str">
        <f>_xlfn.XLOOKUP(D1675,消耗中转!$D$8:$D$33,消耗中转!$T$8:$T$33)</f>
        <v>[{"ItemId":70002,"Num":5}]</v>
      </c>
      <c r="G1675" s="1" t="str" cm="1">
        <f t="array" ref="G1675">IF(D1675=0,"{}",_xlfn.XLOOKUP(D1675,属性中转!$D$20:$D$44,_xlfn.XLOOKUP($E1675,属性中转!$AG$18:$AX$18,属性中转!$AG$20:$AX$44)))</f>
        <v>{"HpRate":0.1625,"AtkRate":0.1631,"PhysDefRate":0.0812,"MagicDefRate":0.1187,"HealInc":0.1606}</v>
      </c>
      <c r="H1675" s="1" t="s">
        <v>28</v>
      </c>
      <c r="I1675" s="1">
        <f t="shared" si="223"/>
        <v>2</v>
      </c>
      <c r="J1675" s="1">
        <f t="shared" si="222"/>
        <v>2</v>
      </c>
    </row>
    <row r="1676" spans="1:10">
      <c r="A1676" s="1">
        <f t="shared" si="218"/>
        <v>5002507</v>
      </c>
      <c r="B1676" s="1">
        <f t="shared" si="219"/>
        <v>5002507</v>
      </c>
      <c r="C1676" s="1">
        <f t="shared" si="226"/>
        <v>50025</v>
      </c>
      <c r="D1676" s="1">
        <f t="shared" si="227"/>
        <v>7</v>
      </c>
      <c r="E1676" s="1">
        <f>_xlfn.XLOOKUP(C1676,[1]配置!$B$5:$B$1000,[1]配置!$N$5:$N$1000)</f>
        <v>3</v>
      </c>
      <c r="F1676" s="1" t="str">
        <f>_xlfn.XLOOKUP(D1676,消耗中转!$D$8:$D$33,消耗中转!$T$8:$T$33)</f>
        <v>[{"ItemId":70002,"Num":10}]</v>
      </c>
      <c r="G1676" s="1" t="str" cm="1">
        <f t="array" ref="G1676">IF(D1676=0,"{}",_xlfn.XLOOKUP(D1676,属性中转!$D$20:$D$44,_xlfn.XLOOKUP($E1676,属性中转!$AG$18:$AX$18,属性中转!$AG$20:$AX$44)))</f>
        <v>{"HpRate":0.182,"AtkRate":0.1827,"PhysDefRate":0.091,"MagicDefRate":0.133,"HealInc":0.182}</v>
      </c>
      <c r="H1676" s="1" t="s">
        <v>28</v>
      </c>
      <c r="I1676" s="1">
        <f t="shared" si="223"/>
        <v>2</v>
      </c>
      <c r="J1676" s="1">
        <f t="shared" si="222"/>
        <v>2</v>
      </c>
    </row>
    <row r="1677" spans="1:10">
      <c r="A1677" s="1">
        <f t="shared" si="218"/>
        <v>5002508</v>
      </c>
      <c r="B1677" s="1">
        <f t="shared" si="219"/>
        <v>5002508</v>
      </c>
      <c r="C1677" s="1">
        <f t="shared" si="226"/>
        <v>50025</v>
      </c>
      <c r="D1677" s="1">
        <f t="shared" si="227"/>
        <v>8</v>
      </c>
      <c r="E1677" s="1">
        <f>_xlfn.XLOOKUP(C1677,[1]配置!$B$5:$B$1000,[1]配置!$N$5:$N$1000)</f>
        <v>3</v>
      </c>
      <c r="F1677" s="1" t="str">
        <f>_xlfn.XLOOKUP(D1677,消耗中转!$D$8:$D$33,消耗中转!$T$8:$T$33)</f>
        <v>[{"ItemId":70002,"Num":15}]</v>
      </c>
      <c r="G1677" s="1" t="str" cm="1">
        <f t="array" ref="G1677">IF(D1677=0,"{}",_xlfn.XLOOKUP(D1677,属性中转!$D$20:$D$44,_xlfn.XLOOKUP($E1677,属性中转!$AG$18:$AX$18,属性中转!$AG$20:$AX$44)))</f>
        <v>{"HpRate":0.2015,"AtkRate":0.2022,"PhysDefRate":0.1007,"MagicDefRate":0.1472,"HealInc":0.2034}</v>
      </c>
      <c r="H1677" s="1" t="s">
        <v>28</v>
      </c>
      <c r="I1677" s="1">
        <f t="shared" si="223"/>
        <v>2</v>
      </c>
      <c r="J1677" s="1">
        <f t="shared" si="222"/>
        <v>2</v>
      </c>
    </row>
    <row r="1678" spans="1:10">
      <c r="A1678" s="1">
        <f t="shared" si="218"/>
        <v>5002509</v>
      </c>
      <c r="B1678" s="1">
        <f t="shared" si="219"/>
        <v>5002509</v>
      </c>
      <c r="C1678" s="1">
        <f t="shared" si="226"/>
        <v>50025</v>
      </c>
      <c r="D1678" s="1">
        <f t="shared" si="227"/>
        <v>9</v>
      </c>
      <c r="E1678" s="1">
        <f>_xlfn.XLOOKUP(C1678,[1]配置!$B$5:$B$1000,[1]配置!$N$5:$N$1000)</f>
        <v>3</v>
      </c>
      <c r="F1678" s="1" t="str">
        <f>_xlfn.XLOOKUP(D1678,消耗中转!$D$8:$D$33,消耗中转!$T$8:$T$33)</f>
        <v>[{"ItemId":70002,"Num":20}]</v>
      </c>
      <c r="G1678" s="1" t="str" cm="1">
        <f t="array" ref="G1678">IF(D1678=0,"{}",_xlfn.XLOOKUP(D1678,属性中转!$D$20:$D$44,_xlfn.XLOOKUP($E1678,属性中转!$AG$18:$AX$18,属性中转!$AG$20:$AX$44)))</f>
        <v>{"HpRate":0.221,"AtkRate":0.2218,"PhysDefRate":0.1105,"MagicDefRate":0.1615,"HealInc":0.2034}</v>
      </c>
      <c r="H1678" s="1" t="s">
        <v>28</v>
      </c>
      <c r="I1678" s="1">
        <f t="shared" si="223"/>
        <v>2</v>
      </c>
      <c r="J1678" s="1">
        <f t="shared" si="222"/>
        <v>2</v>
      </c>
    </row>
    <row r="1679" spans="1:10">
      <c r="A1679" s="1">
        <f t="shared" si="218"/>
        <v>5002510</v>
      </c>
      <c r="B1679" s="1">
        <f t="shared" si="219"/>
        <v>5002510</v>
      </c>
      <c r="C1679" s="1">
        <f t="shared" si="226"/>
        <v>50025</v>
      </c>
      <c r="D1679" s="1">
        <f t="shared" si="227"/>
        <v>10</v>
      </c>
      <c r="E1679" s="1">
        <f>_xlfn.XLOOKUP(C1679,[1]配置!$B$5:$B$1000,[1]配置!$N$5:$N$1000)</f>
        <v>3</v>
      </c>
      <c r="F1679" s="1" t="str">
        <f>_xlfn.XLOOKUP(D1679,消耗中转!$D$8:$D$33,消耗中转!$T$8:$T$33)</f>
        <v>[{"ItemId":70002,"Num":25}]</v>
      </c>
      <c r="G1679" s="1" t="str" cm="1">
        <f t="array" ref="G1679">IF(D1679=0,"{}",_xlfn.XLOOKUP(D1679,属性中转!$D$20:$D$44,_xlfn.XLOOKUP($E1679,属性中转!$AG$18:$AX$18,属性中转!$AG$20:$AX$44)))</f>
        <v>{"HpRate":0.2405,"AtkRate":0.2414,"PhysDefRate":0.1202,"MagicDefRate":0.1757,"HealInc":0.2034}</v>
      </c>
      <c r="H1679" s="1" t="s">
        <v>28</v>
      </c>
      <c r="I1679" s="1">
        <f t="shared" si="223"/>
        <v>3</v>
      </c>
      <c r="J1679" s="1">
        <f t="shared" si="222"/>
        <v>3</v>
      </c>
    </row>
    <row r="1680" spans="1:10">
      <c r="A1680" s="1">
        <f t="shared" si="218"/>
        <v>5002511</v>
      </c>
      <c r="B1680" s="1">
        <f t="shared" si="219"/>
        <v>5002511</v>
      </c>
      <c r="C1680" s="1">
        <f t="shared" si="226"/>
        <v>50025</v>
      </c>
      <c r="D1680" s="1">
        <f t="shared" si="227"/>
        <v>11</v>
      </c>
      <c r="E1680" s="1">
        <f>_xlfn.XLOOKUP(C1680,[1]配置!$B$5:$B$1000,[1]配置!$N$5:$N$1000)</f>
        <v>3</v>
      </c>
      <c r="F1680" s="1" t="str">
        <f>_xlfn.XLOOKUP(D1680,消耗中转!$D$8:$D$33,消耗中转!$T$8:$T$33)</f>
        <v>[{"ItemId":70002,"Num":30}]</v>
      </c>
      <c r="G1680" s="1" t="str" cm="1">
        <f t="array" ref="G1680">IF(D1680=0,"{}",_xlfn.XLOOKUP(D1680,属性中转!$D$20:$D$44,_xlfn.XLOOKUP($E1680,属性中转!$AG$18:$AX$18,属性中转!$AG$20:$AX$44)))</f>
        <v>{"HpRate":0.26,"AtkRate":0.261,"PhysDefRate":0.13,"MagicDefRate":0.19,"HealInc":0.2034}</v>
      </c>
      <c r="H1680" s="1" t="s">
        <v>28</v>
      </c>
      <c r="I1680" s="1">
        <f t="shared" si="223"/>
        <v>3</v>
      </c>
      <c r="J1680" s="1">
        <f t="shared" si="222"/>
        <v>3</v>
      </c>
    </row>
    <row r="1681" spans="1:10">
      <c r="A1681" s="1">
        <f t="shared" si="218"/>
        <v>5002512</v>
      </c>
      <c r="B1681" s="1">
        <f t="shared" si="219"/>
        <v>5002512</v>
      </c>
      <c r="C1681" s="1">
        <f t="shared" si="226"/>
        <v>50025</v>
      </c>
      <c r="D1681" s="1">
        <f t="shared" si="227"/>
        <v>12</v>
      </c>
      <c r="E1681" s="1">
        <f>_xlfn.XLOOKUP(C1681,[1]配置!$B$5:$B$1000,[1]配置!$N$5:$N$1000)</f>
        <v>3</v>
      </c>
      <c r="F1681" s="1" t="str">
        <f>_xlfn.XLOOKUP(D1681,消耗中转!$D$8:$D$33,消耗中转!$T$8:$T$33)</f>
        <v>[{"ItemId":70002,"Num":35}]</v>
      </c>
      <c r="G1681" s="1" t="str" cm="1">
        <f t="array" ref="G1681">IF(D1681=0,"{}",_xlfn.XLOOKUP(D1681,属性中转!$D$20:$D$44,_xlfn.XLOOKUP($E1681,属性中转!$AG$18:$AX$18,属性中转!$AG$20:$AX$44)))</f>
        <v>{"HpRate":0.2795,"AtkRate":0.2805,"PhysDefRate":0.1397,"MagicDefRate":0.2042,"HealInc":0.2034}</v>
      </c>
      <c r="H1681" s="1" t="s">
        <v>28</v>
      </c>
      <c r="I1681" s="1">
        <f t="shared" si="223"/>
        <v>3</v>
      </c>
      <c r="J1681" s="1">
        <f t="shared" si="222"/>
        <v>3</v>
      </c>
    </row>
    <row r="1682" spans="1:10">
      <c r="A1682" s="1">
        <f t="shared" ref="A1682:A1745" si="228">B1682</f>
        <v>5002513</v>
      </c>
      <c r="B1682" s="1">
        <f t="shared" ref="B1682:B1745" si="229">C1682*100+D1682</f>
        <v>5002513</v>
      </c>
      <c r="C1682" s="1">
        <f t="shared" si="226"/>
        <v>50025</v>
      </c>
      <c r="D1682" s="1">
        <f t="shared" si="227"/>
        <v>13</v>
      </c>
      <c r="E1682" s="1">
        <f>_xlfn.XLOOKUP(C1682,[1]配置!$B$5:$B$1000,[1]配置!$N$5:$N$1000)</f>
        <v>3</v>
      </c>
      <c r="F1682" s="1" t="str">
        <f>_xlfn.XLOOKUP(D1682,消耗中转!$D$8:$D$33,消耗中转!$T$8:$T$33)</f>
        <v>[{"ItemId":70002,"Num":40}]</v>
      </c>
      <c r="G1682" s="1" t="str" cm="1">
        <f t="array" ref="G1682">IF(D1682=0,"{}",_xlfn.XLOOKUP(D1682,属性中转!$D$20:$D$44,_xlfn.XLOOKUP($E1682,属性中转!$AG$18:$AX$18,属性中转!$AG$20:$AX$44)))</f>
        <v>{"HpRate":0.299,"AtkRate":0.3001,"PhysDefRate":0.1495,"MagicDefRate":0.2185,"HealInc":0.2034}</v>
      </c>
      <c r="H1682" s="1" t="s">
        <v>28</v>
      </c>
      <c r="I1682" s="1">
        <f t="shared" si="223"/>
        <v>3</v>
      </c>
      <c r="J1682" s="1">
        <f t="shared" si="222"/>
        <v>3</v>
      </c>
    </row>
    <row r="1683" spans="1:10">
      <c r="A1683" s="1">
        <f t="shared" si="228"/>
        <v>5002514</v>
      </c>
      <c r="B1683" s="1">
        <f t="shared" si="229"/>
        <v>5002514</v>
      </c>
      <c r="C1683" s="1">
        <f t="shared" si="226"/>
        <v>50025</v>
      </c>
      <c r="D1683" s="1">
        <f t="shared" si="227"/>
        <v>14</v>
      </c>
      <c r="E1683" s="1">
        <f>_xlfn.XLOOKUP(C1683,[1]配置!$B$5:$B$1000,[1]配置!$N$5:$N$1000)</f>
        <v>3</v>
      </c>
      <c r="F1683" s="1" t="str">
        <f>_xlfn.XLOOKUP(D1683,消耗中转!$D$8:$D$33,消耗中转!$T$8:$T$33)</f>
        <v>[{"ItemId":70002,"Num":45}]</v>
      </c>
      <c r="G1683" s="1" t="str" cm="1">
        <f t="array" ref="G1683">IF(D1683=0,"{}",_xlfn.XLOOKUP(D1683,属性中转!$D$20:$D$44,_xlfn.XLOOKUP($E1683,属性中转!$AG$18:$AX$18,属性中转!$AG$20:$AX$44)))</f>
        <v>{"HpRate":0.3185,"AtkRate":0.3197,"PhysDefRate":0.1592,"MagicDefRate":0.2327,"HealInc":0.2034}</v>
      </c>
      <c r="H1683" s="1" t="s">
        <v>28</v>
      </c>
      <c r="I1683" s="1">
        <f t="shared" si="223"/>
        <v>3</v>
      </c>
      <c r="J1683" s="1">
        <f t="shared" si="222"/>
        <v>3</v>
      </c>
    </row>
    <row r="1684" spans="1:10">
      <c r="A1684" s="1">
        <f t="shared" si="228"/>
        <v>5002515</v>
      </c>
      <c r="B1684" s="1">
        <f t="shared" si="229"/>
        <v>5002515</v>
      </c>
      <c r="C1684" s="1">
        <f t="shared" si="226"/>
        <v>50025</v>
      </c>
      <c r="D1684" s="1">
        <f t="shared" si="227"/>
        <v>15</v>
      </c>
      <c r="E1684" s="1">
        <f>_xlfn.XLOOKUP(C1684,[1]配置!$B$5:$B$1000,[1]配置!$N$5:$N$1000)</f>
        <v>3</v>
      </c>
      <c r="F1684" s="1" t="str">
        <f>_xlfn.XLOOKUP(D1684,消耗中转!$D$8:$D$33,消耗中转!$T$8:$T$33)</f>
        <v>[{"ItemId":70002,"Num":50}]</v>
      </c>
      <c r="G1684" s="1" t="str" cm="1">
        <f t="array" ref="G1684">IF(D1684=0,"{}",_xlfn.XLOOKUP(D1684,属性中转!$D$20:$D$44,_xlfn.XLOOKUP($E1684,属性中转!$AG$18:$AX$18,属性中转!$AG$20:$AX$44)))</f>
        <v>{"HpRate":0.338,"AtkRate":0.3393,"PhysDefRate":0.169,"MagicDefRate":0.247,"HealInc":0.2034}</v>
      </c>
      <c r="H1684" s="1" t="s">
        <v>28</v>
      </c>
      <c r="I1684" s="1">
        <f t="shared" si="223"/>
        <v>4</v>
      </c>
      <c r="J1684" s="1">
        <f t="shared" si="222"/>
        <v>4</v>
      </c>
    </row>
    <row r="1685" spans="1:10">
      <c r="A1685" s="1">
        <f t="shared" si="228"/>
        <v>5002516</v>
      </c>
      <c r="B1685" s="1">
        <f t="shared" si="229"/>
        <v>5002516</v>
      </c>
      <c r="C1685" s="1">
        <f t="shared" si="226"/>
        <v>50025</v>
      </c>
      <c r="D1685" s="1">
        <f t="shared" si="227"/>
        <v>16</v>
      </c>
      <c r="E1685" s="1">
        <f>_xlfn.XLOOKUP(C1685,[1]配置!$B$5:$B$1000,[1]配置!$N$5:$N$1000)</f>
        <v>3</v>
      </c>
      <c r="F1685" s="1" t="str">
        <f>_xlfn.XLOOKUP(D1685,消耗中转!$D$8:$D$33,消耗中转!$T$8:$T$33)</f>
        <v>[{"ItemId":70003,"Num":25}]</v>
      </c>
      <c r="G1685" s="1" t="str" cm="1">
        <f t="array" ref="G1685">IF(D1685=0,"{}",_xlfn.XLOOKUP(D1685,属性中转!$D$20:$D$44,_xlfn.XLOOKUP($E1685,属性中转!$AG$18:$AX$18,属性中转!$AG$20:$AX$44)))</f>
        <v>{"HpRate":0.3575,"AtkRate":0.3588,"PhysDefRate":0.1787,"MagicDefRate":0.2612,"HealInc":0.2249}</v>
      </c>
      <c r="H1685" s="1" t="s">
        <v>28</v>
      </c>
      <c r="I1685" s="1">
        <f t="shared" si="223"/>
        <v>4</v>
      </c>
      <c r="J1685" s="1">
        <f t="shared" si="222"/>
        <v>4</v>
      </c>
    </row>
    <row r="1686" spans="1:10">
      <c r="A1686" s="1">
        <f t="shared" si="228"/>
        <v>5002517</v>
      </c>
      <c r="B1686" s="1">
        <f t="shared" si="229"/>
        <v>5002517</v>
      </c>
      <c r="C1686" s="1">
        <f t="shared" si="226"/>
        <v>50025</v>
      </c>
      <c r="D1686" s="1">
        <f t="shared" si="227"/>
        <v>17</v>
      </c>
      <c r="E1686" s="1">
        <f>_xlfn.XLOOKUP(C1686,[1]配置!$B$5:$B$1000,[1]配置!$N$5:$N$1000)</f>
        <v>3</v>
      </c>
      <c r="F1686" s="1" t="str">
        <f>_xlfn.XLOOKUP(D1686,消耗中转!$D$8:$D$33,消耗中转!$T$8:$T$33)</f>
        <v>[{"ItemId":70003,"Num":25}]</v>
      </c>
      <c r="G1686" s="1" t="str" cm="1">
        <f t="array" ref="G1686">IF(D1686=0,"{}",_xlfn.XLOOKUP(D1686,属性中转!$D$20:$D$44,_xlfn.XLOOKUP($E1686,属性中转!$AG$18:$AX$18,属性中转!$AG$20:$AX$44)))</f>
        <v>{"HpRate":0.377,"AtkRate":0.3784,"PhysDefRate":0.1885,"MagicDefRate":0.2755,"HealInc":0.2463}</v>
      </c>
      <c r="H1686" s="1" t="s">
        <v>28</v>
      </c>
      <c r="I1686" s="1">
        <f t="shared" si="223"/>
        <v>4</v>
      </c>
      <c r="J1686" s="1">
        <f t="shared" si="222"/>
        <v>4</v>
      </c>
    </row>
    <row r="1687" spans="1:10">
      <c r="A1687" s="1">
        <f t="shared" si="228"/>
        <v>5002518</v>
      </c>
      <c r="B1687" s="1">
        <f t="shared" si="229"/>
        <v>5002518</v>
      </c>
      <c r="C1687" s="1">
        <f t="shared" si="226"/>
        <v>50025</v>
      </c>
      <c r="D1687" s="1">
        <f t="shared" si="227"/>
        <v>18</v>
      </c>
      <c r="E1687" s="1">
        <f>_xlfn.XLOOKUP(C1687,[1]配置!$B$5:$B$1000,[1]配置!$N$5:$N$1000)</f>
        <v>3</v>
      </c>
      <c r="F1687" s="1" t="str">
        <f>_xlfn.XLOOKUP(D1687,消耗中转!$D$8:$D$33,消耗中转!$T$8:$T$33)</f>
        <v>[{"ItemId":70003,"Num":25}]</v>
      </c>
      <c r="G1687" s="1" t="str" cm="1">
        <f t="array" ref="G1687">IF(D1687=0,"{}",_xlfn.XLOOKUP(D1687,属性中转!$D$20:$D$44,_xlfn.XLOOKUP($E1687,属性中转!$AG$18:$AX$18,属性中转!$AG$20:$AX$44)))</f>
        <v>{"HpRate":0.3965,"AtkRate":0.398,"PhysDefRate":0.1982,"MagicDefRate":0.2897,"HealInc":0.2677}</v>
      </c>
      <c r="H1687" s="1" t="s">
        <v>28</v>
      </c>
      <c r="I1687" s="1">
        <f t="shared" si="223"/>
        <v>4</v>
      </c>
      <c r="J1687" s="1">
        <f t="shared" si="222"/>
        <v>4</v>
      </c>
    </row>
    <row r="1688" spans="1:10">
      <c r="A1688" s="1">
        <f t="shared" si="228"/>
        <v>5002519</v>
      </c>
      <c r="B1688" s="1">
        <f t="shared" si="229"/>
        <v>5002519</v>
      </c>
      <c r="C1688" s="1">
        <f t="shared" si="226"/>
        <v>50025</v>
      </c>
      <c r="D1688" s="1">
        <f t="shared" si="227"/>
        <v>19</v>
      </c>
      <c r="E1688" s="1">
        <f>_xlfn.XLOOKUP(C1688,[1]配置!$B$5:$B$1000,[1]配置!$N$5:$N$1000)</f>
        <v>3</v>
      </c>
      <c r="F1688" s="1" t="str">
        <f>_xlfn.XLOOKUP(D1688,消耗中转!$D$8:$D$33,消耗中转!$T$8:$T$33)</f>
        <v>[{"ItemId":70003,"Num":25}]</v>
      </c>
      <c r="G1688" s="1" t="str" cm="1">
        <f t="array" ref="G1688">IF(D1688=0,"{}",_xlfn.XLOOKUP(D1688,属性中转!$D$20:$D$44,_xlfn.XLOOKUP($E1688,属性中转!$AG$18:$AX$18,属性中转!$AG$20:$AX$44)))</f>
        <v>{"HpRate":0.416,"AtkRate":0.4176,"PhysDefRate":0.208,"MagicDefRate":0.304,"HealInc":0.2891}</v>
      </c>
      <c r="H1688" s="1" t="s">
        <v>28</v>
      </c>
      <c r="I1688" s="1">
        <f t="shared" si="223"/>
        <v>4</v>
      </c>
      <c r="J1688" s="1">
        <f t="shared" si="222"/>
        <v>4</v>
      </c>
    </row>
    <row r="1689" spans="1:10">
      <c r="A1689" s="1">
        <f t="shared" si="228"/>
        <v>5002520</v>
      </c>
      <c r="B1689" s="1">
        <f t="shared" si="229"/>
        <v>5002520</v>
      </c>
      <c r="C1689" s="1">
        <f t="shared" si="226"/>
        <v>50025</v>
      </c>
      <c r="D1689" s="1">
        <f t="shared" si="227"/>
        <v>20</v>
      </c>
      <c r="E1689" s="1">
        <f>_xlfn.XLOOKUP(C1689,[1]配置!$B$5:$B$1000,[1]配置!$N$5:$N$1000)</f>
        <v>3</v>
      </c>
      <c r="F1689" s="1" t="str">
        <f>_xlfn.XLOOKUP(D1689,消耗中转!$D$8:$D$33,消耗中转!$T$8:$T$33)</f>
        <v>[{"ItemId":70003,"Num":25}]</v>
      </c>
      <c r="G1689" s="1" t="str" cm="1">
        <f t="array" ref="G1689">IF(D1689=0,"{}",_xlfn.XLOOKUP(D1689,属性中转!$D$20:$D$44,_xlfn.XLOOKUP($E1689,属性中转!$AG$18:$AX$18,属性中转!$AG$20:$AX$44)))</f>
        <v>{"HpRate":0.4355,"AtkRate":0.4371,"PhysDefRate":0.2177,"MagicDefRate":0.3182,"HealInc":0.3105}</v>
      </c>
      <c r="H1689" s="1" t="s">
        <v>28</v>
      </c>
      <c r="I1689" s="1">
        <f t="shared" si="223"/>
        <v>4</v>
      </c>
      <c r="J1689" s="1">
        <f t="shared" si="222"/>
        <v>4</v>
      </c>
    </row>
    <row r="1690" spans="1:10">
      <c r="A1690" s="1">
        <f t="shared" si="228"/>
        <v>5002521</v>
      </c>
      <c r="B1690" s="1">
        <f t="shared" si="229"/>
        <v>5002521</v>
      </c>
      <c r="C1690" s="1">
        <f t="shared" si="226"/>
        <v>50025</v>
      </c>
      <c r="D1690" s="1">
        <f t="shared" si="227"/>
        <v>21</v>
      </c>
      <c r="E1690" s="1">
        <f>_xlfn.XLOOKUP(C1690,[1]配置!$B$5:$B$1000,[1]配置!$N$5:$N$1000)</f>
        <v>3</v>
      </c>
      <c r="F1690" s="1" t="str">
        <f>_xlfn.XLOOKUP(D1690,消耗中转!$D$8:$D$33,消耗中转!$T$8:$T$33)</f>
        <v>[{"ItemId":70003,"Num":50}]</v>
      </c>
      <c r="G1690" s="1" t="str" cm="1">
        <f t="array" ref="G1690">IF(D1690=0,"{}",_xlfn.XLOOKUP(D1690,属性中转!$D$20:$D$44,_xlfn.XLOOKUP($E1690,属性中转!$AG$18:$AX$18,属性中转!$AG$20:$AX$44)))</f>
        <v>{"HpRate":0.455,"AtkRate":0.4567,"PhysDefRate":0.2275,"MagicDefRate":0.3325,"HealInc":0.332}</v>
      </c>
      <c r="H1690" s="1" t="s">
        <v>28</v>
      </c>
      <c r="I1690" s="1">
        <f t="shared" si="223"/>
        <v>4</v>
      </c>
      <c r="J1690" s="1">
        <f t="shared" si="222"/>
        <v>4</v>
      </c>
    </row>
    <row r="1691" spans="1:10">
      <c r="A1691" s="1">
        <f t="shared" si="228"/>
        <v>5002522</v>
      </c>
      <c r="B1691" s="1">
        <f t="shared" si="229"/>
        <v>5002522</v>
      </c>
      <c r="C1691" s="1">
        <f t="shared" si="226"/>
        <v>50025</v>
      </c>
      <c r="D1691" s="1">
        <f t="shared" si="227"/>
        <v>22</v>
      </c>
      <c r="E1691" s="1">
        <f>_xlfn.XLOOKUP(C1691,[1]配置!$B$5:$B$1000,[1]配置!$N$5:$N$1000)</f>
        <v>3</v>
      </c>
      <c r="F1691" s="1" t="str">
        <f>_xlfn.XLOOKUP(D1691,消耗中转!$D$8:$D$33,消耗中转!$T$8:$T$33)</f>
        <v>[{"ItemId":70003,"Num":75}]</v>
      </c>
      <c r="G1691" s="1" t="str" cm="1">
        <f t="array" ref="G1691">IF(D1691=0,"{}",_xlfn.XLOOKUP(D1691,属性中转!$D$20:$D$44,_xlfn.XLOOKUP($E1691,属性中转!$AG$18:$AX$18,属性中转!$AG$20:$AX$44)))</f>
        <v>{"HpRate":0.4745,"AtkRate":0.4763,"PhysDefRate":0.2372,"MagicDefRate":0.3467,"HealInc":0.3534}</v>
      </c>
      <c r="H1691" s="1" t="s">
        <v>28</v>
      </c>
      <c r="I1691" s="1">
        <f t="shared" si="223"/>
        <v>4</v>
      </c>
      <c r="J1691" s="1">
        <f t="shared" si="222"/>
        <v>4</v>
      </c>
    </row>
    <row r="1692" spans="1:10">
      <c r="A1692" s="1">
        <f t="shared" si="228"/>
        <v>5002523</v>
      </c>
      <c r="B1692" s="1">
        <f t="shared" si="229"/>
        <v>5002523</v>
      </c>
      <c r="C1692" s="1">
        <f t="shared" si="226"/>
        <v>50025</v>
      </c>
      <c r="D1692" s="1">
        <f t="shared" si="227"/>
        <v>23</v>
      </c>
      <c r="E1692" s="1">
        <f>_xlfn.XLOOKUP(C1692,[1]配置!$B$5:$B$1000,[1]配置!$N$5:$N$1000)</f>
        <v>3</v>
      </c>
      <c r="F1692" s="1" t="str">
        <f>_xlfn.XLOOKUP(D1692,消耗中转!$D$8:$D$33,消耗中转!$T$8:$T$33)</f>
        <v>[{"ItemId":70003,"Num":100}]</v>
      </c>
      <c r="G1692" s="1" t="str" cm="1">
        <f t="array" ref="G1692">IF(D1692=0,"{}",_xlfn.XLOOKUP(D1692,属性中转!$D$20:$D$44,_xlfn.XLOOKUP($E1692,属性中转!$AG$18:$AX$18,属性中转!$AG$20:$AX$44)))</f>
        <v>{"HpRate":0.494,"AtkRate":0.4959,"PhysDefRate":0.247,"MagicDefRate":0.361,"HealInc":0.3748}</v>
      </c>
      <c r="H1692" s="1" t="s">
        <v>28</v>
      </c>
      <c r="I1692" s="1">
        <f t="shared" si="223"/>
        <v>4</v>
      </c>
      <c r="J1692" s="1">
        <f t="shared" si="222"/>
        <v>4</v>
      </c>
    </row>
    <row r="1693" spans="1:10">
      <c r="A1693" s="1">
        <f t="shared" si="228"/>
        <v>5002524</v>
      </c>
      <c r="B1693" s="1">
        <f t="shared" si="229"/>
        <v>5002524</v>
      </c>
      <c r="C1693" s="1">
        <f t="shared" si="226"/>
        <v>50025</v>
      </c>
      <c r="D1693" s="1">
        <f t="shared" si="227"/>
        <v>24</v>
      </c>
      <c r="E1693" s="1">
        <f>_xlfn.XLOOKUP(C1693,[1]配置!$B$5:$B$1000,[1]配置!$N$5:$N$1000)</f>
        <v>3</v>
      </c>
      <c r="F1693" s="1" t="str">
        <f>_xlfn.XLOOKUP(D1693,消耗中转!$D$8:$D$33,消耗中转!$T$8:$T$33)</f>
        <v>[{"ItemId":70003,"Num":125}]</v>
      </c>
      <c r="G1693" s="1" t="str" cm="1">
        <f t="array" ref="G1693">IF(D1693=0,"{}",_xlfn.XLOOKUP(D1693,属性中转!$D$20:$D$44,_xlfn.XLOOKUP($E1693,属性中转!$AG$18:$AX$18,属性中转!$AG$20:$AX$44)))</f>
        <v>{"HpRate":0.5135,"AtkRate":0.5154,"PhysDefRate":0.2567,"MagicDefRate":0.3752,"HealInc":0.3962}</v>
      </c>
      <c r="H1693" s="1" t="s">
        <v>28</v>
      </c>
      <c r="I1693" s="1">
        <f t="shared" si="223"/>
        <v>4</v>
      </c>
      <c r="J1693" s="1">
        <f t="shared" si="222"/>
        <v>4</v>
      </c>
    </row>
    <row r="1694" spans="1:10">
      <c r="A1694" s="1">
        <f t="shared" si="228"/>
        <v>5002525</v>
      </c>
      <c r="B1694" s="1">
        <f t="shared" si="229"/>
        <v>5002525</v>
      </c>
      <c r="C1694" s="1">
        <f t="shared" si="226"/>
        <v>50025</v>
      </c>
      <c r="D1694" s="1">
        <f t="shared" si="227"/>
        <v>25</v>
      </c>
      <c r="E1694" s="1">
        <f>_xlfn.XLOOKUP(C1694,[1]配置!$B$5:$B$1000,[1]配置!$N$5:$N$1000)</f>
        <v>3</v>
      </c>
      <c r="F1694" s="1" t="str">
        <f>_xlfn.XLOOKUP(D1694,消耗中转!$D$8:$D$33,消耗中转!$T$8:$T$33)</f>
        <v>[{"ItemId":70003,"Num":150}]</v>
      </c>
      <c r="G1694" s="1" t="str" cm="1">
        <f t="array" ref="G1694">IF(D1694=0,"{}",_xlfn.XLOOKUP(D1694,属性中转!$D$20:$D$44,_xlfn.XLOOKUP($E1694,属性中转!$AG$18:$AX$18,属性中转!$AG$20:$AX$44)))</f>
        <v>{"HpRate":0.533,"AtkRate":0.535,"PhysDefRate":0.2665,"MagicDefRate":0.3895,"HealInc":0.4176}</v>
      </c>
      <c r="H1694" s="1" t="s">
        <v>28</v>
      </c>
      <c r="I1694" s="1">
        <f t="shared" si="223"/>
        <v>4</v>
      </c>
      <c r="J1694" s="1">
        <f t="shared" si="222"/>
        <v>4</v>
      </c>
    </row>
    <row r="1695" spans="1:10">
      <c r="A1695" s="1">
        <f t="shared" si="228"/>
        <v>5002600</v>
      </c>
      <c r="B1695" s="1">
        <f t="shared" si="229"/>
        <v>5002600</v>
      </c>
      <c r="C1695" s="1">
        <f>C1669+1</f>
        <v>50026</v>
      </c>
      <c r="D1695" s="1">
        <f t="shared" si="227"/>
        <v>0</v>
      </c>
      <c r="E1695" s="1">
        <f>_xlfn.XLOOKUP(C1695,[1]配置!$B$5:$B$1000,[1]配置!$N$5:$N$1000)</f>
        <v>1</v>
      </c>
      <c r="F1695" s="1" t="str">
        <f>_xlfn.XLOOKUP(D1695,消耗中转!$D$8:$D$33,消耗中转!$T$8:$T$33)</f>
        <v>[]</v>
      </c>
      <c r="G1695" s="1" t="str" cm="1">
        <f t="array" ref="G1695">IF(D1695=0,"{}",_xlfn.XLOOKUP(D1695,属性中转!$D$20:$D$44,_xlfn.XLOOKUP($E1695,属性中转!$AG$18:$AX$18,属性中转!$AG$20:$AX$44)))</f>
        <v>{}</v>
      </c>
      <c r="H1695" s="1" t="s">
        <v>28</v>
      </c>
      <c r="I1695" s="1">
        <f t="shared" si="223"/>
        <v>0</v>
      </c>
      <c r="J1695" s="1">
        <f t="shared" ref="J1695:J1758" si="230">J1669</f>
        <v>0</v>
      </c>
    </row>
    <row r="1696" spans="1:10">
      <c r="A1696" s="1">
        <f t="shared" si="228"/>
        <v>5002601</v>
      </c>
      <c r="B1696" s="1">
        <f t="shared" si="229"/>
        <v>5002601</v>
      </c>
      <c r="C1696" s="1">
        <f t="shared" ref="C1696:C1720" si="231">C1695</f>
        <v>50026</v>
      </c>
      <c r="D1696" s="1">
        <f t="shared" ref="D1696:D1721" si="232">D1670</f>
        <v>1</v>
      </c>
      <c r="E1696" s="1">
        <f>_xlfn.XLOOKUP(C1696,[1]配置!$B$5:$B$1000,[1]配置!$N$5:$N$1000)</f>
        <v>1</v>
      </c>
      <c r="F1696" s="1" t="str">
        <f>_xlfn.XLOOKUP(D1696,消耗中转!$D$8:$D$33,消耗中转!$T$8:$T$33)</f>
        <v>[{"ItemId":70001,"Num":10}]</v>
      </c>
      <c r="G1696" s="1" t="str" cm="1">
        <f t="array" ref="G1696">IF(D1696=0,"{}",_xlfn.XLOOKUP(D1696,属性中转!$D$20:$D$44,_xlfn.XLOOKUP($E1696,属性中转!$AG$18:$AX$18,属性中转!$AG$20:$AX$44)))</f>
        <v>{"HpRate":0.0625,"AtkRate":0.072,"AtkSpeed":0.03,"Cri":0.0256,"DefBreak":0.0352}</v>
      </c>
      <c r="H1696" s="1" t="s">
        <v>28</v>
      </c>
      <c r="I1696" s="1">
        <f t="shared" ref="I1696:I1759" si="233">I1670</f>
        <v>1</v>
      </c>
      <c r="J1696" s="1">
        <f t="shared" si="230"/>
        <v>1</v>
      </c>
    </row>
    <row r="1697" spans="1:10">
      <c r="A1697" s="1">
        <f t="shared" si="228"/>
        <v>5002602</v>
      </c>
      <c r="B1697" s="1">
        <f t="shared" si="229"/>
        <v>5002602</v>
      </c>
      <c r="C1697" s="1">
        <f t="shared" si="231"/>
        <v>50026</v>
      </c>
      <c r="D1697" s="1">
        <f t="shared" si="232"/>
        <v>2</v>
      </c>
      <c r="E1697" s="1">
        <f>_xlfn.XLOOKUP(C1697,[1]配置!$B$5:$B$1000,[1]配置!$N$5:$N$1000)</f>
        <v>1</v>
      </c>
      <c r="F1697" s="1" t="str">
        <f>_xlfn.XLOOKUP(D1697,消耗中转!$D$8:$D$33,消耗中转!$T$8:$T$33)</f>
        <v>[{"ItemId":70001,"Num":20}]</v>
      </c>
      <c r="G1697" s="1" t="str" cm="1">
        <f t="array" ref="G1697">IF(D1697=0,"{}",_xlfn.XLOOKUP(D1697,属性中转!$D$20:$D$44,_xlfn.XLOOKUP($E1697,属性中转!$AG$18:$AX$18,属性中转!$AG$20:$AX$44)))</f>
        <v>{"HpRate":0.0812,"AtkRate":0.0936,"AtkSpeed":0.042,"Cri":0.0359,"DefBreak":0.0493}</v>
      </c>
      <c r="H1697" s="1" t="s">
        <v>28</v>
      </c>
      <c r="I1697" s="1">
        <f t="shared" si="233"/>
        <v>1</v>
      </c>
      <c r="J1697" s="1">
        <f t="shared" si="230"/>
        <v>1</v>
      </c>
    </row>
    <row r="1698" spans="1:10">
      <c r="A1698" s="1">
        <f t="shared" si="228"/>
        <v>5002603</v>
      </c>
      <c r="B1698" s="1">
        <f t="shared" si="229"/>
        <v>5002603</v>
      </c>
      <c r="C1698" s="1">
        <f t="shared" si="231"/>
        <v>50026</v>
      </c>
      <c r="D1698" s="1">
        <f t="shared" si="232"/>
        <v>3</v>
      </c>
      <c r="E1698" s="1">
        <f>_xlfn.XLOOKUP(C1698,[1]配置!$B$5:$B$1000,[1]配置!$N$5:$N$1000)</f>
        <v>1</v>
      </c>
      <c r="F1698" s="1" t="str">
        <f>_xlfn.XLOOKUP(D1698,消耗中转!$D$8:$D$33,消耗中转!$T$8:$T$33)</f>
        <v>[{"ItemId":70001,"Num":30}]</v>
      </c>
      <c r="G1698" s="1" t="str" cm="1">
        <f t="array" ref="G1698">IF(D1698=0,"{}",_xlfn.XLOOKUP(D1698,属性中转!$D$20:$D$44,_xlfn.XLOOKUP($E1698,属性中转!$AG$18:$AX$18,属性中转!$AG$20:$AX$44)))</f>
        <v>{"HpRate":0.1,"AtkRate":0.1152,"AtkSpeed":0.054,"Cri":0.0462,"DefBreak":0.0635}</v>
      </c>
      <c r="H1698" s="1" t="s">
        <v>28</v>
      </c>
      <c r="I1698" s="1">
        <f t="shared" si="233"/>
        <v>1</v>
      </c>
      <c r="J1698" s="1">
        <f t="shared" si="230"/>
        <v>1</v>
      </c>
    </row>
    <row r="1699" spans="1:10">
      <c r="A1699" s="1">
        <f t="shared" si="228"/>
        <v>5002604</v>
      </c>
      <c r="B1699" s="1">
        <f t="shared" si="229"/>
        <v>5002604</v>
      </c>
      <c r="C1699" s="1">
        <f t="shared" si="231"/>
        <v>50026</v>
      </c>
      <c r="D1699" s="1">
        <f t="shared" si="232"/>
        <v>4</v>
      </c>
      <c r="E1699" s="1">
        <f>_xlfn.XLOOKUP(C1699,[1]配置!$B$5:$B$1000,[1]配置!$N$5:$N$1000)</f>
        <v>1</v>
      </c>
      <c r="F1699" s="1" t="str">
        <f>_xlfn.XLOOKUP(D1699,消耗中转!$D$8:$D$33,消耗中转!$T$8:$T$33)</f>
        <v>[{"ItemId":70001,"Num":40}]</v>
      </c>
      <c r="G1699" s="1" t="str" cm="1">
        <f t="array" ref="G1699">IF(D1699=0,"{}",_xlfn.XLOOKUP(D1699,属性中转!$D$20:$D$44,_xlfn.XLOOKUP($E1699,属性中转!$AG$18:$AX$18,属性中转!$AG$20:$AX$44)))</f>
        <v>{"HpRate":0.1187,"AtkRate":0.1368,"AtkSpeed":0.066,"Cri":0.0564,"DefBreak":0.0776}</v>
      </c>
      <c r="H1699" s="1" t="s">
        <v>28</v>
      </c>
      <c r="I1699" s="1">
        <f t="shared" si="233"/>
        <v>1</v>
      </c>
      <c r="J1699" s="1">
        <f t="shared" si="230"/>
        <v>1</v>
      </c>
    </row>
    <row r="1700" spans="1:10">
      <c r="A1700" s="1">
        <f t="shared" si="228"/>
        <v>5002605</v>
      </c>
      <c r="B1700" s="1">
        <f t="shared" si="229"/>
        <v>5002605</v>
      </c>
      <c r="C1700" s="1">
        <f t="shared" si="231"/>
        <v>50026</v>
      </c>
      <c r="D1700" s="1">
        <f t="shared" si="232"/>
        <v>5</v>
      </c>
      <c r="E1700" s="1">
        <f>_xlfn.XLOOKUP(C1700,[1]配置!$B$5:$B$1000,[1]配置!$N$5:$N$1000)</f>
        <v>1</v>
      </c>
      <c r="F1700" s="1" t="str">
        <f>_xlfn.XLOOKUP(D1700,消耗中转!$D$8:$D$33,消耗中转!$T$8:$T$33)</f>
        <v>[{"ItemId":70001,"Num":50}]</v>
      </c>
      <c r="G1700" s="1" t="str" cm="1">
        <f t="array" ref="G1700">IF(D1700=0,"{}",_xlfn.XLOOKUP(D1700,属性中转!$D$20:$D$44,_xlfn.XLOOKUP($E1700,属性中转!$AG$18:$AX$18,属性中转!$AG$20:$AX$44)))</f>
        <v>{"HpRate":0.1375,"AtkRate":0.1584,"AtkSpeed":0.078,"Cri":0.0667,"DefBreak":0.0917}</v>
      </c>
      <c r="H1700" s="1" t="s">
        <v>28</v>
      </c>
      <c r="I1700" s="1">
        <f t="shared" si="233"/>
        <v>2</v>
      </c>
      <c r="J1700" s="1">
        <f t="shared" si="230"/>
        <v>2</v>
      </c>
    </row>
    <row r="1701" spans="1:10">
      <c r="A1701" s="1">
        <f t="shared" si="228"/>
        <v>5002606</v>
      </c>
      <c r="B1701" s="1">
        <f t="shared" si="229"/>
        <v>5002606</v>
      </c>
      <c r="C1701" s="1">
        <f t="shared" si="231"/>
        <v>50026</v>
      </c>
      <c r="D1701" s="1">
        <f t="shared" si="232"/>
        <v>6</v>
      </c>
      <c r="E1701" s="1">
        <f>_xlfn.XLOOKUP(C1701,[1]配置!$B$5:$B$1000,[1]配置!$N$5:$N$1000)</f>
        <v>1</v>
      </c>
      <c r="F1701" s="1" t="str">
        <f>_xlfn.XLOOKUP(D1701,消耗中转!$D$8:$D$33,消耗中转!$T$8:$T$33)</f>
        <v>[{"ItemId":70002,"Num":5}]</v>
      </c>
      <c r="G1701" s="1" t="str" cm="1">
        <f t="array" ref="G1701">IF(D1701=0,"{}",_xlfn.XLOOKUP(D1701,属性中转!$D$20:$D$44,_xlfn.XLOOKUP($E1701,属性中转!$AG$18:$AX$18,属性中转!$AG$20:$AX$44)))</f>
        <v>{"HpRate":0.1562,"AtkRate":0.18,"AtkSpeed":0.09,"Cri":0.077,"DefBreak":0.1058}</v>
      </c>
      <c r="H1701" s="1" t="s">
        <v>28</v>
      </c>
      <c r="I1701" s="1">
        <f t="shared" si="233"/>
        <v>2</v>
      </c>
      <c r="J1701" s="1">
        <f t="shared" si="230"/>
        <v>2</v>
      </c>
    </row>
    <row r="1702" spans="1:10">
      <c r="A1702" s="1">
        <f t="shared" si="228"/>
        <v>5002607</v>
      </c>
      <c r="B1702" s="1">
        <f t="shared" si="229"/>
        <v>5002607</v>
      </c>
      <c r="C1702" s="1">
        <f t="shared" si="231"/>
        <v>50026</v>
      </c>
      <c r="D1702" s="1">
        <f t="shared" si="232"/>
        <v>7</v>
      </c>
      <c r="E1702" s="1">
        <f>_xlfn.XLOOKUP(C1702,[1]配置!$B$5:$B$1000,[1]配置!$N$5:$N$1000)</f>
        <v>1</v>
      </c>
      <c r="F1702" s="1" t="str">
        <f>_xlfn.XLOOKUP(D1702,消耗中转!$D$8:$D$33,消耗中转!$T$8:$T$33)</f>
        <v>[{"ItemId":70002,"Num":10}]</v>
      </c>
      <c r="G1702" s="1" t="str" cm="1">
        <f t="array" ref="G1702">IF(D1702=0,"{}",_xlfn.XLOOKUP(D1702,属性中转!$D$20:$D$44,_xlfn.XLOOKUP($E1702,属性中转!$AG$18:$AX$18,属性中转!$AG$20:$AX$44)))</f>
        <v>{"HpRate":0.175,"AtkRate":0.2016,"AtkSpeed":0.102,"Cri":0.0873,"DefBreak":0.1199}</v>
      </c>
      <c r="H1702" s="1" t="s">
        <v>28</v>
      </c>
      <c r="I1702" s="1">
        <f t="shared" si="233"/>
        <v>2</v>
      </c>
      <c r="J1702" s="1">
        <f t="shared" si="230"/>
        <v>2</v>
      </c>
    </row>
    <row r="1703" spans="1:10">
      <c r="A1703" s="1">
        <f t="shared" si="228"/>
        <v>5002608</v>
      </c>
      <c r="B1703" s="1">
        <f t="shared" si="229"/>
        <v>5002608</v>
      </c>
      <c r="C1703" s="1">
        <f t="shared" si="231"/>
        <v>50026</v>
      </c>
      <c r="D1703" s="1">
        <f t="shared" si="232"/>
        <v>8</v>
      </c>
      <c r="E1703" s="1">
        <f>_xlfn.XLOOKUP(C1703,[1]配置!$B$5:$B$1000,[1]配置!$N$5:$N$1000)</f>
        <v>1</v>
      </c>
      <c r="F1703" s="1" t="str">
        <f>_xlfn.XLOOKUP(D1703,消耗中转!$D$8:$D$33,消耗中转!$T$8:$T$33)</f>
        <v>[{"ItemId":70002,"Num":15}]</v>
      </c>
      <c r="G1703" s="1" t="str" cm="1">
        <f t="array" ref="G1703">IF(D1703=0,"{}",_xlfn.XLOOKUP(D1703,属性中转!$D$20:$D$44,_xlfn.XLOOKUP($E1703,属性中转!$AG$18:$AX$18,属性中转!$AG$20:$AX$44)))</f>
        <v>{"HpRate":0.1937,"AtkRate":0.2232,"AtkSpeed":0.114,"Cri":0.0975,"DefBreak":0.134}</v>
      </c>
      <c r="H1703" s="1" t="s">
        <v>28</v>
      </c>
      <c r="I1703" s="1">
        <f t="shared" si="233"/>
        <v>2</v>
      </c>
      <c r="J1703" s="1">
        <f t="shared" si="230"/>
        <v>2</v>
      </c>
    </row>
    <row r="1704" spans="1:10">
      <c r="A1704" s="1">
        <f t="shared" si="228"/>
        <v>5002609</v>
      </c>
      <c r="B1704" s="1">
        <f t="shared" si="229"/>
        <v>5002609</v>
      </c>
      <c r="C1704" s="1">
        <f t="shared" si="231"/>
        <v>50026</v>
      </c>
      <c r="D1704" s="1">
        <f t="shared" si="232"/>
        <v>9</v>
      </c>
      <c r="E1704" s="1">
        <f>_xlfn.XLOOKUP(C1704,[1]配置!$B$5:$B$1000,[1]配置!$N$5:$N$1000)</f>
        <v>1</v>
      </c>
      <c r="F1704" s="1" t="str">
        <f>_xlfn.XLOOKUP(D1704,消耗中转!$D$8:$D$33,消耗中转!$T$8:$T$33)</f>
        <v>[{"ItemId":70002,"Num":20}]</v>
      </c>
      <c r="G1704" s="1" t="str" cm="1">
        <f t="array" ref="G1704">IF(D1704=0,"{}",_xlfn.XLOOKUP(D1704,属性中转!$D$20:$D$44,_xlfn.XLOOKUP($E1704,属性中转!$AG$18:$AX$18,属性中转!$AG$20:$AX$44)))</f>
        <v>{"HpRate":0.2125,"AtkRate":0.2448,"AtkSpeed":0.114,"Cri":0.0975,"DefBreak":0.134}</v>
      </c>
      <c r="H1704" s="1" t="s">
        <v>28</v>
      </c>
      <c r="I1704" s="1">
        <f t="shared" si="233"/>
        <v>2</v>
      </c>
      <c r="J1704" s="1">
        <f t="shared" si="230"/>
        <v>2</v>
      </c>
    </row>
    <row r="1705" spans="1:10">
      <c r="A1705" s="1">
        <f t="shared" si="228"/>
        <v>5002610</v>
      </c>
      <c r="B1705" s="1">
        <f t="shared" si="229"/>
        <v>5002610</v>
      </c>
      <c r="C1705" s="1">
        <f t="shared" si="231"/>
        <v>50026</v>
      </c>
      <c r="D1705" s="1">
        <f t="shared" si="232"/>
        <v>10</v>
      </c>
      <c r="E1705" s="1">
        <f>_xlfn.XLOOKUP(C1705,[1]配置!$B$5:$B$1000,[1]配置!$N$5:$N$1000)</f>
        <v>1</v>
      </c>
      <c r="F1705" s="1" t="str">
        <f>_xlfn.XLOOKUP(D1705,消耗中转!$D$8:$D$33,消耗中转!$T$8:$T$33)</f>
        <v>[{"ItemId":70002,"Num":25}]</v>
      </c>
      <c r="G1705" s="1" t="str" cm="1">
        <f t="array" ref="G1705">IF(D1705=0,"{}",_xlfn.XLOOKUP(D1705,属性中转!$D$20:$D$44,_xlfn.XLOOKUP($E1705,属性中转!$AG$18:$AX$18,属性中转!$AG$20:$AX$44)))</f>
        <v>{"HpRate":0.2312,"AtkRate":0.2664,"AtkSpeed":0.114,"Cri":0.0975,"DefBreak":0.134}</v>
      </c>
      <c r="H1705" s="1" t="s">
        <v>28</v>
      </c>
      <c r="I1705" s="1">
        <f t="shared" si="233"/>
        <v>3</v>
      </c>
      <c r="J1705" s="1">
        <f t="shared" si="230"/>
        <v>3</v>
      </c>
    </row>
    <row r="1706" spans="1:10">
      <c r="A1706" s="1">
        <f t="shared" si="228"/>
        <v>5002611</v>
      </c>
      <c r="B1706" s="1">
        <f t="shared" si="229"/>
        <v>5002611</v>
      </c>
      <c r="C1706" s="1">
        <f t="shared" si="231"/>
        <v>50026</v>
      </c>
      <c r="D1706" s="1">
        <f t="shared" si="232"/>
        <v>11</v>
      </c>
      <c r="E1706" s="1">
        <f>_xlfn.XLOOKUP(C1706,[1]配置!$B$5:$B$1000,[1]配置!$N$5:$N$1000)</f>
        <v>1</v>
      </c>
      <c r="F1706" s="1" t="str">
        <f>_xlfn.XLOOKUP(D1706,消耗中转!$D$8:$D$33,消耗中转!$T$8:$T$33)</f>
        <v>[{"ItemId":70002,"Num":30}]</v>
      </c>
      <c r="G1706" s="1" t="str" cm="1">
        <f t="array" ref="G1706">IF(D1706=0,"{}",_xlfn.XLOOKUP(D1706,属性中转!$D$20:$D$44,_xlfn.XLOOKUP($E1706,属性中转!$AG$18:$AX$18,属性中转!$AG$20:$AX$44)))</f>
        <v>{"HpRate":0.25,"AtkRate":0.288,"AtkSpeed":0.114,"Cri":0.0975,"DefBreak":0.134}</v>
      </c>
      <c r="H1706" s="1" t="s">
        <v>28</v>
      </c>
      <c r="I1706" s="1">
        <f t="shared" si="233"/>
        <v>3</v>
      </c>
      <c r="J1706" s="1">
        <f t="shared" si="230"/>
        <v>3</v>
      </c>
    </row>
    <row r="1707" spans="1:10">
      <c r="A1707" s="1">
        <f t="shared" si="228"/>
        <v>5002612</v>
      </c>
      <c r="B1707" s="1">
        <f t="shared" si="229"/>
        <v>5002612</v>
      </c>
      <c r="C1707" s="1">
        <f t="shared" si="231"/>
        <v>50026</v>
      </c>
      <c r="D1707" s="1">
        <f t="shared" si="232"/>
        <v>12</v>
      </c>
      <c r="E1707" s="1">
        <f>_xlfn.XLOOKUP(C1707,[1]配置!$B$5:$B$1000,[1]配置!$N$5:$N$1000)</f>
        <v>1</v>
      </c>
      <c r="F1707" s="1" t="str">
        <f>_xlfn.XLOOKUP(D1707,消耗中转!$D$8:$D$33,消耗中转!$T$8:$T$33)</f>
        <v>[{"ItemId":70002,"Num":35}]</v>
      </c>
      <c r="G1707" s="1" t="str" cm="1">
        <f t="array" ref="G1707">IF(D1707=0,"{}",_xlfn.XLOOKUP(D1707,属性中转!$D$20:$D$44,_xlfn.XLOOKUP($E1707,属性中转!$AG$18:$AX$18,属性中转!$AG$20:$AX$44)))</f>
        <v>{"HpRate":0.2687,"AtkRate":0.3096,"AtkSpeed":0.114,"Cri":0.0975,"DefBreak":0.134}</v>
      </c>
      <c r="H1707" s="1" t="s">
        <v>28</v>
      </c>
      <c r="I1707" s="1">
        <f t="shared" si="233"/>
        <v>3</v>
      </c>
      <c r="J1707" s="1">
        <f t="shared" si="230"/>
        <v>3</v>
      </c>
    </row>
    <row r="1708" spans="1:10">
      <c r="A1708" s="1">
        <f t="shared" si="228"/>
        <v>5002613</v>
      </c>
      <c r="B1708" s="1">
        <f t="shared" si="229"/>
        <v>5002613</v>
      </c>
      <c r="C1708" s="1">
        <f t="shared" si="231"/>
        <v>50026</v>
      </c>
      <c r="D1708" s="1">
        <f t="shared" si="232"/>
        <v>13</v>
      </c>
      <c r="E1708" s="1">
        <f>_xlfn.XLOOKUP(C1708,[1]配置!$B$5:$B$1000,[1]配置!$N$5:$N$1000)</f>
        <v>1</v>
      </c>
      <c r="F1708" s="1" t="str">
        <f>_xlfn.XLOOKUP(D1708,消耗中转!$D$8:$D$33,消耗中转!$T$8:$T$33)</f>
        <v>[{"ItemId":70002,"Num":40}]</v>
      </c>
      <c r="G1708" s="1" t="str" cm="1">
        <f t="array" ref="G1708">IF(D1708=0,"{}",_xlfn.XLOOKUP(D1708,属性中转!$D$20:$D$44,_xlfn.XLOOKUP($E1708,属性中转!$AG$18:$AX$18,属性中转!$AG$20:$AX$44)))</f>
        <v>{"HpRate":0.2875,"AtkRate":0.3312,"AtkSpeed":0.114,"Cri":0.0975,"DefBreak":0.134}</v>
      </c>
      <c r="H1708" s="1" t="s">
        <v>28</v>
      </c>
      <c r="I1708" s="1">
        <f t="shared" si="233"/>
        <v>3</v>
      </c>
      <c r="J1708" s="1">
        <f t="shared" si="230"/>
        <v>3</v>
      </c>
    </row>
    <row r="1709" spans="1:10">
      <c r="A1709" s="1">
        <f t="shared" si="228"/>
        <v>5002614</v>
      </c>
      <c r="B1709" s="1">
        <f t="shared" si="229"/>
        <v>5002614</v>
      </c>
      <c r="C1709" s="1">
        <f t="shared" si="231"/>
        <v>50026</v>
      </c>
      <c r="D1709" s="1">
        <f t="shared" si="232"/>
        <v>14</v>
      </c>
      <c r="E1709" s="1">
        <f>_xlfn.XLOOKUP(C1709,[1]配置!$B$5:$B$1000,[1]配置!$N$5:$N$1000)</f>
        <v>1</v>
      </c>
      <c r="F1709" s="1" t="str">
        <f>_xlfn.XLOOKUP(D1709,消耗中转!$D$8:$D$33,消耗中转!$T$8:$T$33)</f>
        <v>[{"ItemId":70002,"Num":45}]</v>
      </c>
      <c r="G1709" s="1" t="str" cm="1">
        <f t="array" ref="G1709">IF(D1709=0,"{}",_xlfn.XLOOKUP(D1709,属性中转!$D$20:$D$44,_xlfn.XLOOKUP($E1709,属性中转!$AG$18:$AX$18,属性中转!$AG$20:$AX$44)))</f>
        <v>{"HpRate":0.3062,"AtkRate":0.3528,"AtkSpeed":0.114,"Cri":0.0975,"DefBreak":0.134}</v>
      </c>
      <c r="H1709" s="1" t="s">
        <v>28</v>
      </c>
      <c r="I1709" s="1">
        <f t="shared" si="233"/>
        <v>3</v>
      </c>
      <c r="J1709" s="1">
        <f t="shared" si="230"/>
        <v>3</v>
      </c>
    </row>
    <row r="1710" spans="1:10">
      <c r="A1710" s="1">
        <f t="shared" si="228"/>
        <v>5002615</v>
      </c>
      <c r="B1710" s="1">
        <f t="shared" si="229"/>
        <v>5002615</v>
      </c>
      <c r="C1710" s="1">
        <f t="shared" si="231"/>
        <v>50026</v>
      </c>
      <c r="D1710" s="1">
        <f t="shared" si="232"/>
        <v>15</v>
      </c>
      <c r="E1710" s="1">
        <f>_xlfn.XLOOKUP(C1710,[1]配置!$B$5:$B$1000,[1]配置!$N$5:$N$1000)</f>
        <v>1</v>
      </c>
      <c r="F1710" s="1" t="str">
        <f>_xlfn.XLOOKUP(D1710,消耗中转!$D$8:$D$33,消耗中转!$T$8:$T$33)</f>
        <v>[{"ItemId":70002,"Num":50}]</v>
      </c>
      <c r="G1710" s="1" t="str" cm="1">
        <f t="array" ref="G1710">IF(D1710=0,"{}",_xlfn.XLOOKUP(D1710,属性中转!$D$20:$D$44,_xlfn.XLOOKUP($E1710,属性中转!$AG$18:$AX$18,属性中转!$AG$20:$AX$44)))</f>
        <v>{"HpRate":0.325,"AtkRate":0.3744,"AtkSpeed":0.114,"Cri":0.0975,"DefBreak":0.134}</v>
      </c>
      <c r="H1710" s="1" t="s">
        <v>28</v>
      </c>
      <c r="I1710" s="1">
        <f t="shared" si="233"/>
        <v>4</v>
      </c>
      <c r="J1710" s="1">
        <f t="shared" si="230"/>
        <v>4</v>
      </c>
    </row>
    <row r="1711" spans="1:10">
      <c r="A1711" s="1">
        <f t="shared" si="228"/>
        <v>5002616</v>
      </c>
      <c r="B1711" s="1">
        <f t="shared" si="229"/>
        <v>5002616</v>
      </c>
      <c r="C1711" s="1">
        <f t="shared" si="231"/>
        <v>50026</v>
      </c>
      <c r="D1711" s="1">
        <f t="shared" si="232"/>
        <v>16</v>
      </c>
      <c r="E1711" s="1">
        <f>_xlfn.XLOOKUP(C1711,[1]配置!$B$5:$B$1000,[1]配置!$N$5:$N$1000)</f>
        <v>1</v>
      </c>
      <c r="F1711" s="1" t="str">
        <f>_xlfn.XLOOKUP(D1711,消耗中转!$D$8:$D$33,消耗中转!$T$8:$T$33)</f>
        <v>[{"ItemId":70003,"Num":25}]</v>
      </c>
      <c r="G1711" s="1" t="str" cm="1">
        <f t="array" ref="G1711">IF(D1711=0,"{}",_xlfn.XLOOKUP(D1711,属性中转!$D$20:$D$44,_xlfn.XLOOKUP($E1711,属性中转!$AG$18:$AX$18,属性中转!$AG$20:$AX$44)))</f>
        <v>{"HpRate":0.3437,"AtkRate":0.396,"AtkSpeed":0.126,"Cri":0.1078,"DefBreak":0.1481}</v>
      </c>
      <c r="H1711" s="1" t="s">
        <v>28</v>
      </c>
      <c r="I1711" s="1">
        <f t="shared" si="233"/>
        <v>4</v>
      </c>
      <c r="J1711" s="1">
        <f t="shared" si="230"/>
        <v>4</v>
      </c>
    </row>
    <row r="1712" spans="1:10">
      <c r="A1712" s="1">
        <f t="shared" si="228"/>
        <v>5002617</v>
      </c>
      <c r="B1712" s="1">
        <f t="shared" si="229"/>
        <v>5002617</v>
      </c>
      <c r="C1712" s="1">
        <f t="shared" si="231"/>
        <v>50026</v>
      </c>
      <c r="D1712" s="1">
        <f t="shared" si="232"/>
        <v>17</v>
      </c>
      <c r="E1712" s="1">
        <f>_xlfn.XLOOKUP(C1712,[1]配置!$B$5:$B$1000,[1]配置!$N$5:$N$1000)</f>
        <v>1</v>
      </c>
      <c r="F1712" s="1" t="str">
        <f>_xlfn.XLOOKUP(D1712,消耗中转!$D$8:$D$33,消耗中转!$T$8:$T$33)</f>
        <v>[{"ItemId":70003,"Num":25}]</v>
      </c>
      <c r="G1712" s="1" t="str" cm="1">
        <f t="array" ref="G1712">IF(D1712=0,"{}",_xlfn.XLOOKUP(D1712,属性中转!$D$20:$D$44,_xlfn.XLOOKUP($E1712,属性中转!$AG$18:$AX$18,属性中转!$AG$20:$AX$44)))</f>
        <v>{"HpRate":0.3625,"AtkRate":0.4176,"AtkSpeed":0.138,"Cri":0.1181,"DefBreak":0.1622}</v>
      </c>
      <c r="H1712" s="1" t="s">
        <v>28</v>
      </c>
      <c r="I1712" s="1">
        <f t="shared" si="233"/>
        <v>4</v>
      </c>
      <c r="J1712" s="1">
        <f t="shared" si="230"/>
        <v>4</v>
      </c>
    </row>
    <row r="1713" spans="1:10">
      <c r="A1713" s="1">
        <f t="shared" si="228"/>
        <v>5002618</v>
      </c>
      <c r="B1713" s="1">
        <f t="shared" si="229"/>
        <v>5002618</v>
      </c>
      <c r="C1713" s="1">
        <f t="shared" si="231"/>
        <v>50026</v>
      </c>
      <c r="D1713" s="1">
        <f t="shared" si="232"/>
        <v>18</v>
      </c>
      <c r="E1713" s="1">
        <f>_xlfn.XLOOKUP(C1713,[1]配置!$B$5:$B$1000,[1]配置!$N$5:$N$1000)</f>
        <v>1</v>
      </c>
      <c r="F1713" s="1" t="str">
        <f>_xlfn.XLOOKUP(D1713,消耗中转!$D$8:$D$33,消耗中转!$T$8:$T$33)</f>
        <v>[{"ItemId":70003,"Num":25}]</v>
      </c>
      <c r="G1713" s="1" t="str" cm="1">
        <f t="array" ref="G1713">IF(D1713=0,"{}",_xlfn.XLOOKUP(D1713,属性中转!$D$20:$D$44,_xlfn.XLOOKUP($E1713,属性中转!$AG$18:$AX$18,属性中转!$AG$20:$AX$44)))</f>
        <v>{"HpRate":0.3812,"AtkRate":0.4392,"AtkSpeed":0.15,"Cri":0.1284,"DefBreak":0.1764}</v>
      </c>
      <c r="H1713" s="1" t="s">
        <v>28</v>
      </c>
      <c r="I1713" s="1">
        <f t="shared" si="233"/>
        <v>4</v>
      </c>
      <c r="J1713" s="1">
        <f t="shared" si="230"/>
        <v>4</v>
      </c>
    </row>
    <row r="1714" spans="1:10">
      <c r="A1714" s="1">
        <f t="shared" si="228"/>
        <v>5002619</v>
      </c>
      <c r="B1714" s="1">
        <f t="shared" si="229"/>
        <v>5002619</v>
      </c>
      <c r="C1714" s="1">
        <f t="shared" si="231"/>
        <v>50026</v>
      </c>
      <c r="D1714" s="1">
        <f t="shared" si="232"/>
        <v>19</v>
      </c>
      <c r="E1714" s="1">
        <f>_xlfn.XLOOKUP(C1714,[1]配置!$B$5:$B$1000,[1]配置!$N$5:$N$1000)</f>
        <v>1</v>
      </c>
      <c r="F1714" s="1" t="str">
        <f>_xlfn.XLOOKUP(D1714,消耗中转!$D$8:$D$33,消耗中转!$T$8:$T$33)</f>
        <v>[{"ItemId":70003,"Num":25}]</v>
      </c>
      <c r="G1714" s="1" t="str" cm="1">
        <f t="array" ref="G1714">IF(D1714=0,"{}",_xlfn.XLOOKUP(D1714,属性中转!$D$20:$D$44,_xlfn.XLOOKUP($E1714,属性中转!$AG$18:$AX$18,属性中转!$AG$20:$AX$44)))</f>
        <v>{"HpRate":0.4,"AtkRate":0.4608,"AtkSpeed":0.162,"Cri":0.1386,"DefBreak":0.1905}</v>
      </c>
      <c r="H1714" s="1" t="s">
        <v>28</v>
      </c>
      <c r="I1714" s="1">
        <f t="shared" si="233"/>
        <v>4</v>
      </c>
      <c r="J1714" s="1">
        <f t="shared" si="230"/>
        <v>4</v>
      </c>
    </row>
    <row r="1715" spans="1:10">
      <c r="A1715" s="1">
        <f t="shared" si="228"/>
        <v>5002620</v>
      </c>
      <c r="B1715" s="1">
        <f t="shared" si="229"/>
        <v>5002620</v>
      </c>
      <c r="C1715" s="1">
        <f t="shared" si="231"/>
        <v>50026</v>
      </c>
      <c r="D1715" s="1">
        <f t="shared" si="232"/>
        <v>20</v>
      </c>
      <c r="E1715" s="1">
        <f>_xlfn.XLOOKUP(C1715,[1]配置!$B$5:$B$1000,[1]配置!$N$5:$N$1000)</f>
        <v>1</v>
      </c>
      <c r="F1715" s="1" t="str">
        <f>_xlfn.XLOOKUP(D1715,消耗中转!$D$8:$D$33,消耗中转!$T$8:$T$33)</f>
        <v>[{"ItemId":70003,"Num":25}]</v>
      </c>
      <c r="G1715" s="1" t="str" cm="1">
        <f t="array" ref="G1715">IF(D1715=0,"{}",_xlfn.XLOOKUP(D1715,属性中转!$D$20:$D$44,_xlfn.XLOOKUP($E1715,属性中转!$AG$18:$AX$18,属性中转!$AG$20:$AX$44)))</f>
        <v>{"HpRate":0.4187,"AtkRate":0.4824,"AtkSpeed":0.174,"Cri":0.1489,"DefBreak":0.2046}</v>
      </c>
      <c r="H1715" s="1" t="s">
        <v>28</v>
      </c>
      <c r="I1715" s="1">
        <f t="shared" si="233"/>
        <v>4</v>
      </c>
      <c r="J1715" s="1">
        <f t="shared" si="230"/>
        <v>4</v>
      </c>
    </row>
    <row r="1716" spans="1:10">
      <c r="A1716" s="1">
        <f t="shared" si="228"/>
        <v>5002621</v>
      </c>
      <c r="B1716" s="1">
        <f t="shared" si="229"/>
        <v>5002621</v>
      </c>
      <c r="C1716" s="1">
        <f t="shared" si="231"/>
        <v>50026</v>
      </c>
      <c r="D1716" s="1">
        <f t="shared" si="232"/>
        <v>21</v>
      </c>
      <c r="E1716" s="1">
        <f>_xlfn.XLOOKUP(C1716,[1]配置!$B$5:$B$1000,[1]配置!$N$5:$N$1000)</f>
        <v>1</v>
      </c>
      <c r="F1716" s="1" t="str">
        <f>_xlfn.XLOOKUP(D1716,消耗中转!$D$8:$D$33,消耗中转!$T$8:$T$33)</f>
        <v>[{"ItemId":70003,"Num":50}]</v>
      </c>
      <c r="G1716" s="1" t="str" cm="1">
        <f t="array" ref="G1716">IF(D1716=0,"{}",_xlfn.XLOOKUP(D1716,属性中转!$D$20:$D$44,_xlfn.XLOOKUP($E1716,属性中转!$AG$18:$AX$18,属性中转!$AG$20:$AX$44)))</f>
        <v>{"HpRate":0.4375,"AtkRate":0.504,"AtkSpeed":0.186,"Cri":0.1592,"DefBreak":0.2187}</v>
      </c>
      <c r="H1716" s="1" t="s">
        <v>28</v>
      </c>
      <c r="I1716" s="1">
        <f t="shared" si="233"/>
        <v>4</v>
      </c>
      <c r="J1716" s="1">
        <f t="shared" si="230"/>
        <v>4</v>
      </c>
    </row>
    <row r="1717" spans="1:10">
      <c r="A1717" s="1">
        <f t="shared" si="228"/>
        <v>5002622</v>
      </c>
      <c r="B1717" s="1">
        <f t="shared" si="229"/>
        <v>5002622</v>
      </c>
      <c r="C1717" s="1">
        <f t="shared" si="231"/>
        <v>50026</v>
      </c>
      <c r="D1717" s="1">
        <f t="shared" si="232"/>
        <v>22</v>
      </c>
      <c r="E1717" s="1">
        <f>_xlfn.XLOOKUP(C1717,[1]配置!$B$5:$B$1000,[1]配置!$N$5:$N$1000)</f>
        <v>1</v>
      </c>
      <c r="F1717" s="1" t="str">
        <f>_xlfn.XLOOKUP(D1717,消耗中转!$D$8:$D$33,消耗中转!$T$8:$T$33)</f>
        <v>[{"ItemId":70003,"Num":75}]</v>
      </c>
      <c r="G1717" s="1" t="str" cm="1">
        <f t="array" ref="G1717">IF(D1717=0,"{}",_xlfn.XLOOKUP(D1717,属性中转!$D$20:$D$44,_xlfn.XLOOKUP($E1717,属性中转!$AG$18:$AX$18,属性中转!$AG$20:$AX$44)))</f>
        <v>{"HpRate":0.4562,"AtkRate":0.5256,"AtkSpeed":0.198,"Cri":0.1694,"DefBreak":0.2328}</v>
      </c>
      <c r="H1717" s="1" t="s">
        <v>28</v>
      </c>
      <c r="I1717" s="1">
        <f t="shared" si="233"/>
        <v>4</v>
      </c>
      <c r="J1717" s="1">
        <f t="shared" si="230"/>
        <v>4</v>
      </c>
    </row>
    <row r="1718" spans="1:10">
      <c r="A1718" s="1">
        <f t="shared" si="228"/>
        <v>5002623</v>
      </c>
      <c r="B1718" s="1">
        <f t="shared" si="229"/>
        <v>5002623</v>
      </c>
      <c r="C1718" s="1">
        <f t="shared" si="231"/>
        <v>50026</v>
      </c>
      <c r="D1718" s="1">
        <f t="shared" si="232"/>
        <v>23</v>
      </c>
      <c r="E1718" s="1">
        <f>_xlfn.XLOOKUP(C1718,[1]配置!$B$5:$B$1000,[1]配置!$N$5:$N$1000)</f>
        <v>1</v>
      </c>
      <c r="F1718" s="1" t="str">
        <f>_xlfn.XLOOKUP(D1718,消耗中转!$D$8:$D$33,消耗中转!$T$8:$T$33)</f>
        <v>[{"ItemId":70003,"Num":100}]</v>
      </c>
      <c r="G1718" s="1" t="str" cm="1">
        <f t="array" ref="G1718">IF(D1718=0,"{}",_xlfn.XLOOKUP(D1718,属性中转!$D$20:$D$44,_xlfn.XLOOKUP($E1718,属性中转!$AG$18:$AX$18,属性中转!$AG$20:$AX$44)))</f>
        <v>{"HpRate":0.475,"AtkRate":0.5472,"AtkSpeed":0.21,"Cri":0.1797,"DefBreak":0.2469}</v>
      </c>
      <c r="H1718" s="1" t="s">
        <v>28</v>
      </c>
      <c r="I1718" s="1">
        <f t="shared" si="233"/>
        <v>4</v>
      </c>
      <c r="J1718" s="1">
        <f t="shared" si="230"/>
        <v>4</v>
      </c>
    </row>
    <row r="1719" spans="1:10">
      <c r="A1719" s="1">
        <f t="shared" si="228"/>
        <v>5002624</v>
      </c>
      <c r="B1719" s="1">
        <f t="shared" si="229"/>
        <v>5002624</v>
      </c>
      <c r="C1719" s="1">
        <f t="shared" si="231"/>
        <v>50026</v>
      </c>
      <c r="D1719" s="1">
        <f t="shared" si="232"/>
        <v>24</v>
      </c>
      <c r="E1719" s="1">
        <f>_xlfn.XLOOKUP(C1719,[1]配置!$B$5:$B$1000,[1]配置!$N$5:$N$1000)</f>
        <v>1</v>
      </c>
      <c r="F1719" s="1" t="str">
        <f>_xlfn.XLOOKUP(D1719,消耗中转!$D$8:$D$33,消耗中转!$T$8:$T$33)</f>
        <v>[{"ItemId":70003,"Num":125}]</v>
      </c>
      <c r="G1719" s="1" t="str" cm="1">
        <f t="array" ref="G1719">IF(D1719=0,"{}",_xlfn.XLOOKUP(D1719,属性中转!$D$20:$D$44,_xlfn.XLOOKUP($E1719,属性中转!$AG$18:$AX$18,属性中转!$AG$20:$AX$44)))</f>
        <v>{"HpRate":0.4937,"AtkRate":0.5688,"AtkSpeed":0.222,"Cri":0.19,"DefBreak":0.261}</v>
      </c>
      <c r="H1719" s="1" t="s">
        <v>28</v>
      </c>
      <c r="I1719" s="1">
        <f t="shared" si="233"/>
        <v>4</v>
      </c>
      <c r="J1719" s="1">
        <f t="shared" si="230"/>
        <v>4</v>
      </c>
    </row>
    <row r="1720" spans="1:10">
      <c r="A1720" s="1">
        <f t="shared" si="228"/>
        <v>5002625</v>
      </c>
      <c r="B1720" s="1">
        <f t="shared" si="229"/>
        <v>5002625</v>
      </c>
      <c r="C1720" s="1">
        <f t="shared" si="231"/>
        <v>50026</v>
      </c>
      <c r="D1720" s="1">
        <f t="shared" si="232"/>
        <v>25</v>
      </c>
      <c r="E1720" s="1">
        <f>_xlfn.XLOOKUP(C1720,[1]配置!$B$5:$B$1000,[1]配置!$N$5:$N$1000)</f>
        <v>1</v>
      </c>
      <c r="F1720" s="1" t="str">
        <f>_xlfn.XLOOKUP(D1720,消耗中转!$D$8:$D$33,消耗中转!$T$8:$T$33)</f>
        <v>[{"ItemId":70003,"Num":150}]</v>
      </c>
      <c r="G1720" s="1" t="str" cm="1">
        <f t="array" ref="G1720">IF(D1720=0,"{}",_xlfn.XLOOKUP(D1720,属性中转!$D$20:$D$44,_xlfn.XLOOKUP($E1720,属性中转!$AG$18:$AX$18,属性中转!$AG$20:$AX$44)))</f>
        <v>{"HpRate":0.5125,"AtkRate":0.5904,"AtkSpeed":0.234,"Cri":0.2003,"DefBreak":0.2751}</v>
      </c>
      <c r="H1720" s="1" t="s">
        <v>28</v>
      </c>
      <c r="I1720" s="1">
        <f t="shared" si="233"/>
        <v>4</v>
      </c>
      <c r="J1720" s="1">
        <f t="shared" si="230"/>
        <v>4</v>
      </c>
    </row>
    <row r="1721" spans="1:10">
      <c r="A1721" s="1">
        <f t="shared" si="228"/>
        <v>5002700</v>
      </c>
      <c r="B1721" s="1">
        <f t="shared" si="229"/>
        <v>5002700</v>
      </c>
      <c r="C1721" s="1">
        <f>C1695+1</f>
        <v>50027</v>
      </c>
      <c r="D1721" s="1">
        <f t="shared" si="232"/>
        <v>0</v>
      </c>
      <c r="E1721" s="1">
        <f>_xlfn.XLOOKUP(C1721,[1]配置!$B$5:$B$1000,[1]配置!$N$5:$N$1000)</f>
        <v>2</v>
      </c>
      <c r="F1721" s="1" t="str">
        <f>_xlfn.XLOOKUP(D1721,消耗中转!$D$8:$D$33,消耗中转!$T$8:$T$33)</f>
        <v>[]</v>
      </c>
      <c r="G1721" s="1" t="str" cm="1">
        <f t="array" ref="G1721">IF(D1721=0,"{}",_xlfn.XLOOKUP(D1721,属性中转!$D$20:$D$44,_xlfn.XLOOKUP($E1721,属性中转!$AG$18:$AX$18,属性中转!$AG$20:$AX$44)))</f>
        <v>{}</v>
      </c>
      <c r="H1721" s="1" t="s">
        <v>28</v>
      </c>
      <c r="I1721" s="1">
        <f t="shared" si="233"/>
        <v>0</v>
      </c>
      <c r="J1721" s="1">
        <f t="shared" si="230"/>
        <v>0</v>
      </c>
    </row>
    <row r="1722" spans="1:10">
      <c r="A1722" s="1">
        <f t="shared" si="228"/>
        <v>5002701</v>
      </c>
      <c r="B1722" s="1">
        <f t="shared" si="229"/>
        <v>5002701</v>
      </c>
      <c r="C1722" s="1">
        <f t="shared" ref="C1722:C1746" si="234">C1721</f>
        <v>50027</v>
      </c>
      <c r="D1722" s="1">
        <f t="shared" ref="D1722:D1747" si="235">D1696</f>
        <v>1</v>
      </c>
      <c r="E1722" s="1">
        <f>_xlfn.XLOOKUP(C1722,[1]配置!$B$5:$B$1000,[1]配置!$N$5:$N$1000)</f>
        <v>2</v>
      </c>
      <c r="F1722" s="1" t="str">
        <f>_xlfn.XLOOKUP(D1722,消耗中转!$D$8:$D$33,消耗中转!$T$8:$T$33)</f>
        <v>[{"ItemId":70001,"Num":10}]</v>
      </c>
      <c r="G1722" s="1" t="str" cm="1">
        <f t="array" ref="G1722">IF(D1722=0,"{}",_xlfn.XLOOKUP(D1722,属性中转!$D$20:$D$44,_xlfn.XLOOKUP($E1722,属性中转!$AG$18:$AX$18,属性中转!$AG$20:$AX$44)))</f>
        <v>{"HpRate":0.11,"AtkRate":0.0585,"PhysDefRate":0.045,"MagicDefRate":0.04,"OnHealInc":0.051}</v>
      </c>
      <c r="H1722" s="1" t="s">
        <v>28</v>
      </c>
      <c r="I1722" s="1">
        <f t="shared" si="233"/>
        <v>1</v>
      </c>
      <c r="J1722" s="1">
        <f t="shared" si="230"/>
        <v>1</v>
      </c>
    </row>
    <row r="1723" spans="1:10">
      <c r="A1723" s="1">
        <f t="shared" si="228"/>
        <v>5002702</v>
      </c>
      <c r="B1723" s="1">
        <f t="shared" si="229"/>
        <v>5002702</v>
      </c>
      <c r="C1723" s="1">
        <f t="shared" si="234"/>
        <v>50027</v>
      </c>
      <c r="D1723" s="1">
        <f t="shared" si="235"/>
        <v>2</v>
      </c>
      <c r="E1723" s="1">
        <f>_xlfn.XLOOKUP(C1723,[1]配置!$B$5:$B$1000,[1]配置!$N$5:$N$1000)</f>
        <v>2</v>
      </c>
      <c r="F1723" s="1" t="str">
        <f>_xlfn.XLOOKUP(D1723,消耗中转!$D$8:$D$33,消耗中转!$T$8:$T$33)</f>
        <v>[{"ItemId":70001,"Num":20}]</v>
      </c>
      <c r="G1723" s="1" t="str" cm="1">
        <f t="array" ref="G1723">IF(D1723=0,"{}",_xlfn.XLOOKUP(D1723,属性中转!$D$20:$D$44,_xlfn.XLOOKUP($E1723,属性中转!$AG$18:$AX$18,属性中转!$AG$20:$AX$44)))</f>
        <v>{"HpRate":0.143,"AtkRate":0.076,"PhysDefRate":0.0585,"MagicDefRate":0.052,"OnHealInc":0.0714}</v>
      </c>
      <c r="H1723" s="1" t="s">
        <v>28</v>
      </c>
      <c r="I1723" s="1">
        <f t="shared" si="233"/>
        <v>1</v>
      </c>
      <c r="J1723" s="1">
        <f t="shared" si="230"/>
        <v>1</v>
      </c>
    </row>
    <row r="1724" spans="1:10">
      <c r="A1724" s="1">
        <f t="shared" si="228"/>
        <v>5002703</v>
      </c>
      <c r="B1724" s="1">
        <f t="shared" si="229"/>
        <v>5002703</v>
      </c>
      <c r="C1724" s="1">
        <f t="shared" si="234"/>
        <v>50027</v>
      </c>
      <c r="D1724" s="1">
        <f t="shared" si="235"/>
        <v>3</v>
      </c>
      <c r="E1724" s="1">
        <f>_xlfn.XLOOKUP(C1724,[1]配置!$B$5:$B$1000,[1]配置!$N$5:$N$1000)</f>
        <v>2</v>
      </c>
      <c r="F1724" s="1" t="str">
        <f>_xlfn.XLOOKUP(D1724,消耗中转!$D$8:$D$33,消耗中转!$T$8:$T$33)</f>
        <v>[{"ItemId":70001,"Num":30}]</v>
      </c>
      <c r="G1724" s="1" t="str" cm="1">
        <f t="array" ref="G1724">IF(D1724=0,"{}",_xlfn.XLOOKUP(D1724,属性中转!$D$20:$D$44,_xlfn.XLOOKUP($E1724,属性中转!$AG$18:$AX$18,属性中转!$AG$20:$AX$44)))</f>
        <v>{"HpRate":0.176,"AtkRate":0.0936,"PhysDefRate":0.072,"MagicDefRate":0.064,"OnHealInc":0.0918}</v>
      </c>
      <c r="H1724" s="1" t="s">
        <v>28</v>
      </c>
      <c r="I1724" s="1">
        <f t="shared" si="233"/>
        <v>1</v>
      </c>
      <c r="J1724" s="1">
        <f t="shared" si="230"/>
        <v>1</v>
      </c>
    </row>
    <row r="1725" spans="1:10">
      <c r="A1725" s="1">
        <f t="shared" si="228"/>
        <v>5002704</v>
      </c>
      <c r="B1725" s="1">
        <f t="shared" si="229"/>
        <v>5002704</v>
      </c>
      <c r="C1725" s="1">
        <f t="shared" si="234"/>
        <v>50027</v>
      </c>
      <c r="D1725" s="1">
        <f t="shared" si="235"/>
        <v>4</v>
      </c>
      <c r="E1725" s="1">
        <f>_xlfn.XLOOKUP(C1725,[1]配置!$B$5:$B$1000,[1]配置!$N$5:$N$1000)</f>
        <v>2</v>
      </c>
      <c r="F1725" s="1" t="str">
        <f>_xlfn.XLOOKUP(D1725,消耗中转!$D$8:$D$33,消耗中转!$T$8:$T$33)</f>
        <v>[{"ItemId":70001,"Num":40}]</v>
      </c>
      <c r="G1725" s="1" t="str" cm="1">
        <f t="array" ref="G1725">IF(D1725=0,"{}",_xlfn.XLOOKUP(D1725,属性中转!$D$20:$D$44,_xlfn.XLOOKUP($E1725,属性中转!$AG$18:$AX$18,属性中转!$AG$20:$AX$44)))</f>
        <v>{"HpRate":0.209,"AtkRate":0.1111,"PhysDefRate":0.0855,"MagicDefRate":0.076,"OnHealInc":0.1122}</v>
      </c>
      <c r="H1725" s="1" t="s">
        <v>28</v>
      </c>
      <c r="I1725" s="1">
        <f t="shared" si="233"/>
        <v>1</v>
      </c>
      <c r="J1725" s="1">
        <f t="shared" si="230"/>
        <v>1</v>
      </c>
    </row>
    <row r="1726" spans="1:10">
      <c r="A1726" s="1">
        <f t="shared" si="228"/>
        <v>5002705</v>
      </c>
      <c r="B1726" s="1">
        <f t="shared" si="229"/>
        <v>5002705</v>
      </c>
      <c r="C1726" s="1">
        <f t="shared" si="234"/>
        <v>50027</v>
      </c>
      <c r="D1726" s="1">
        <f t="shared" si="235"/>
        <v>5</v>
      </c>
      <c r="E1726" s="1">
        <f>_xlfn.XLOOKUP(C1726,[1]配置!$B$5:$B$1000,[1]配置!$N$5:$N$1000)</f>
        <v>2</v>
      </c>
      <c r="F1726" s="1" t="str">
        <f>_xlfn.XLOOKUP(D1726,消耗中转!$D$8:$D$33,消耗中转!$T$8:$T$33)</f>
        <v>[{"ItemId":70001,"Num":50}]</v>
      </c>
      <c r="G1726" s="1" t="str" cm="1">
        <f t="array" ref="G1726">IF(D1726=0,"{}",_xlfn.XLOOKUP(D1726,属性中转!$D$20:$D$44,_xlfn.XLOOKUP($E1726,属性中转!$AG$18:$AX$18,属性中转!$AG$20:$AX$44)))</f>
        <v>{"HpRate":0.242,"AtkRate":0.1287,"PhysDefRate":0.099,"MagicDefRate":0.088,"OnHealInc":0.1326}</v>
      </c>
      <c r="H1726" s="1" t="s">
        <v>28</v>
      </c>
      <c r="I1726" s="1">
        <f t="shared" si="233"/>
        <v>2</v>
      </c>
      <c r="J1726" s="1">
        <f t="shared" si="230"/>
        <v>2</v>
      </c>
    </row>
    <row r="1727" spans="1:10">
      <c r="A1727" s="1">
        <f t="shared" si="228"/>
        <v>5002706</v>
      </c>
      <c r="B1727" s="1">
        <f t="shared" si="229"/>
        <v>5002706</v>
      </c>
      <c r="C1727" s="1">
        <f t="shared" si="234"/>
        <v>50027</v>
      </c>
      <c r="D1727" s="1">
        <f t="shared" si="235"/>
        <v>6</v>
      </c>
      <c r="E1727" s="1">
        <f>_xlfn.XLOOKUP(C1727,[1]配置!$B$5:$B$1000,[1]配置!$N$5:$N$1000)</f>
        <v>2</v>
      </c>
      <c r="F1727" s="1" t="str">
        <f>_xlfn.XLOOKUP(D1727,消耗中转!$D$8:$D$33,消耗中转!$T$8:$T$33)</f>
        <v>[{"ItemId":70002,"Num":5}]</v>
      </c>
      <c r="G1727" s="1" t="str" cm="1">
        <f t="array" ref="G1727">IF(D1727=0,"{}",_xlfn.XLOOKUP(D1727,属性中转!$D$20:$D$44,_xlfn.XLOOKUP($E1727,属性中转!$AG$18:$AX$18,属性中转!$AG$20:$AX$44)))</f>
        <v>{"HpRate":0.275,"AtkRate":0.1462,"PhysDefRate":0.1125,"MagicDefRate":0.1,"OnHealInc":0.153}</v>
      </c>
      <c r="H1727" s="1" t="s">
        <v>28</v>
      </c>
      <c r="I1727" s="1">
        <f t="shared" si="233"/>
        <v>2</v>
      </c>
      <c r="J1727" s="1">
        <f t="shared" si="230"/>
        <v>2</v>
      </c>
    </row>
    <row r="1728" spans="1:10">
      <c r="A1728" s="1">
        <f t="shared" si="228"/>
        <v>5002707</v>
      </c>
      <c r="B1728" s="1">
        <f t="shared" si="229"/>
        <v>5002707</v>
      </c>
      <c r="C1728" s="1">
        <f t="shared" si="234"/>
        <v>50027</v>
      </c>
      <c r="D1728" s="1">
        <f t="shared" si="235"/>
        <v>7</v>
      </c>
      <c r="E1728" s="1">
        <f>_xlfn.XLOOKUP(C1728,[1]配置!$B$5:$B$1000,[1]配置!$N$5:$N$1000)</f>
        <v>2</v>
      </c>
      <c r="F1728" s="1" t="str">
        <f>_xlfn.XLOOKUP(D1728,消耗中转!$D$8:$D$33,消耗中转!$T$8:$T$33)</f>
        <v>[{"ItemId":70002,"Num":10}]</v>
      </c>
      <c r="G1728" s="1" t="str" cm="1">
        <f t="array" ref="G1728">IF(D1728=0,"{}",_xlfn.XLOOKUP(D1728,属性中转!$D$20:$D$44,_xlfn.XLOOKUP($E1728,属性中转!$AG$18:$AX$18,属性中转!$AG$20:$AX$44)))</f>
        <v>{"HpRate":0.308,"AtkRate":0.1638,"PhysDefRate":0.126,"MagicDefRate":0.112,"OnHealInc":0.1734}</v>
      </c>
      <c r="H1728" s="1" t="s">
        <v>28</v>
      </c>
      <c r="I1728" s="1">
        <f t="shared" si="233"/>
        <v>2</v>
      </c>
      <c r="J1728" s="1">
        <f t="shared" si="230"/>
        <v>2</v>
      </c>
    </row>
    <row r="1729" spans="1:10">
      <c r="A1729" s="1">
        <f t="shared" si="228"/>
        <v>5002708</v>
      </c>
      <c r="B1729" s="1">
        <f t="shared" si="229"/>
        <v>5002708</v>
      </c>
      <c r="C1729" s="1">
        <f t="shared" si="234"/>
        <v>50027</v>
      </c>
      <c r="D1729" s="1">
        <f t="shared" si="235"/>
        <v>8</v>
      </c>
      <c r="E1729" s="1">
        <f>_xlfn.XLOOKUP(C1729,[1]配置!$B$5:$B$1000,[1]配置!$N$5:$N$1000)</f>
        <v>2</v>
      </c>
      <c r="F1729" s="1" t="str">
        <f>_xlfn.XLOOKUP(D1729,消耗中转!$D$8:$D$33,消耗中转!$T$8:$T$33)</f>
        <v>[{"ItemId":70002,"Num":15}]</v>
      </c>
      <c r="G1729" s="1" t="str" cm="1">
        <f t="array" ref="G1729">IF(D1729=0,"{}",_xlfn.XLOOKUP(D1729,属性中转!$D$20:$D$44,_xlfn.XLOOKUP($E1729,属性中转!$AG$18:$AX$18,属性中转!$AG$20:$AX$44)))</f>
        <v>{"HpRate":0.341,"AtkRate":0.1813,"PhysDefRate":0.1395,"MagicDefRate":0.124,"OnHealInc":0.1938}</v>
      </c>
      <c r="H1729" s="1" t="s">
        <v>28</v>
      </c>
      <c r="I1729" s="1">
        <f t="shared" si="233"/>
        <v>2</v>
      </c>
      <c r="J1729" s="1">
        <f t="shared" si="230"/>
        <v>2</v>
      </c>
    </row>
    <row r="1730" spans="1:10">
      <c r="A1730" s="1">
        <f t="shared" si="228"/>
        <v>5002709</v>
      </c>
      <c r="B1730" s="1">
        <f t="shared" si="229"/>
        <v>5002709</v>
      </c>
      <c r="C1730" s="1">
        <f t="shared" si="234"/>
        <v>50027</v>
      </c>
      <c r="D1730" s="1">
        <f t="shared" si="235"/>
        <v>9</v>
      </c>
      <c r="E1730" s="1">
        <f>_xlfn.XLOOKUP(C1730,[1]配置!$B$5:$B$1000,[1]配置!$N$5:$N$1000)</f>
        <v>2</v>
      </c>
      <c r="F1730" s="1" t="str">
        <f>_xlfn.XLOOKUP(D1730,消耗中转!$D$8:$D$33,消耗中转!$T$8:$T$33)</f>
        <v>[{"ItemId":70002,"Num":20}]</v>
      </c>
      <c r="G1730" s="1" t="str" cm="1">
        <f t="array" ref="G1730">IF(D1730=0,"{}",_xlfn.XLOOKUP(D1730,属性中转!$D$20:$D$44,_xlfn.XLOOKUP($E1730,属性中转!$AG$18:$AX$18,属性中转!$AG$20:$AX$44)))</f>
        <v>{"HpRate":0.374,"AtkRate":0.1989,"PhysDefRate":0.153,"MagicDefRate":0.136,"OnHealInc":0.1938}</v>
      </c>
      <c r="H1730" s="1" t="s">
        <v>28</v>
      </c>
      <c r="I1730" s="1">
        <f t="shared" si="233"/>
        <v>2</v>
      </c>
      <c r="J1730" s="1">
        <f t="shared" si="230"/>
        <v>2</v>
      </c>
    </row>
    <row r="1731" spans="1:10">
      <c r="A1731" s="1">
        <f t="shared" si="228"/>
        <v>5002710</v>
      </c>
      <c r="B1731" s="1">
        <f t="shared" si="229"/>
        <v>5002710</v>
      </c>
      <c r="C1731" s="1">
        <f t="shared" si="234"/>
        <v>50027</v>
      </c>
      <c r="D1731" s="1">
        <f t="shared" si="235"/>
        <v>10</v>
      </c>
      <c r="E1731" s="1">
        <f>_xlfn.XLOOKUP(C1731,[1]配置!$B$5:$B$1000,[1]配置!$N$5:$N$1000)</f>
        <v>2</v>
      </c>
      <c r="F1731" s="1" t="str">
        <f>_xlfn.XLOOKUP(D1731,消耗中转!$D$8:$D$33,消耗中转!$T$8:$T$33)</f>
        <v>[{"ItemId":70002,"Num":25}]</v>
      </c>
      <c r="G1731" s="1" t="str" cm="1">
        <f t="array" ref="G1731">IF(D1731=0,"{}",_xlfn.XLOOKUP(D1731,属性中转!$D$20:$D$44,_xlfn.XLOOKUP($E1731,属性中转!$AG$18:$AX$18,属性中转!$AG$20:$AX$44)))</f>
        <v>{"HpRate":0.407,"AtkRate":0.2164,"PhysDefRate":0.1665,"MagicDefRate":0.148,"OnHealInc":0.1938}</v>
      </c>
      <c r="H1731" s="1" t="s">
        <v>28</v>
      </c>
      <c r="I1731" s="1">
        <f t="shared" si="233"/>
        <v>3</v>
      </c>
      <c r="J1731" s="1">
        <f t="shared" si="230"/>
        <v>3</v>
      </c>
    </row>
    <row r="1732" spans="1:10">
      <c r="A1732" s="1">
        <f t="shared" si="228"/>
        <v>5002711</v>
      </c>
      <c r="B1732" s="1">
        <f t="shared" si="229"/>
        <v>5002711</v>
      </c>
      <c r="C1732" s="1">
        <f t="shared" si="234"/>
        <v>50027</v>
      </c>
      <c r="D1732" s="1">
        <f t="shared" si="235"/>
        <v>11</v>
      </c>
      <c r="E1732" s="1">
        <f>_xlfn.XLOOKUP(C1732,[1]配置!$B$5:$B$1000,[1]配置!$N$5:$N$1000)</f>
        <v>2</v>
      </c>
      <c r="F1732" s="1" t="str">
        <f>_xlfn.XLOOKUP(D1732,消耗中转!$D$8:$D$33,消耗中转!$T$8:$T$33)</f>
        <v>[{"ItemId":70002,"Num":30}]</v>
      </c>
      <c r="G1732" s="1" t="str" cm="1">
        <f t="array" ref="G1732">IF(D1732=0,"{}",_xlfn.XLOOKUP(D1732,属性中转!$D$20:$D$44,_xlfn.XLOOKUP($E1732,属性中转!$AG$18:$AX$18,属性中转!$AG$20:$AX$44)))</f>
        <v>{"HpRate":0.44,"AtkRate":0.234,"PhysDefRate":0.18,"MagicDefRate":0.16,"OnHealInc":0.1938}</v>
      </c>
      <c r="H1732" s="1" t="s">
        <v>28</v>
      </c>
      <c r="I1732" s="1">
        <f t="shared" si="233"/>
        <v>3</v>
      </c>
      <c r="J1732" s="1">
        <f t="shared" si="230"/>
        <v>3</v>
      </c>
    </row>
    <row r="1733" spans="1:10">
      <c r="A1733" s="1">
        <f t="shared" si="228"/>
        <v>5002712</v>
      </c>
      <c r="B1733" s="1">
        <f t="shared" si="229"/>
        <v>5002712</v>
      </c>
      <c r="C1733" s="1">
        <f t="shared" si="234"/>
        <v>50027</v>
      </c>
      <c r="D1733" s="1">
        <f t="shared" si="235"/>
        <v>12</v>
      </c>
      <c r="E1733" s="1">
        <f>_xlfn.XLOOKUP(C1733,[1]配置!$B$5:$B$1000,[1]配置!$N$5:$N$1000)</f>
        <v>2</v>
      </c>
      <c r="F1733" s="1" t="str">
        <f>_xlfn.XLOOKUP(D1733,消耗中转!$D$8:$D$33,消耗中转!$T$8:$T$33)</f>
        <v>[{"ItemId":70002,"Num":35}]</v>
      </c>
      <c r="G1733" s="1" t="str" cm="1">
        <f t="array" ref="G1733">IF(D1733=0,"{}",_xlfn.XLOOKUP(D1733,属性中转!$D$20:$D$44,_xlfn.XLOOKUP($E1733,属性中转!$AG$18:$AX$18,属性中转!$AG$20:$AX$44)))</f>
        <v>{"HpRate":0.473,"AtkRate":0.2515,"PhysDefRate":0.1935,"MagicDefRate":0.172,"OnHealInc":0.1938}</v>
      </c>
      <c r="H1733" s="1" t="s">
        <v>28</v>
      </c>
      <c r="I1733" s="1">
        <f t="shared" si="233"/>
        <v>3</v>
      </c>
      <c r="J1733" s="1">
        <f t="shared" si="230"/>
        <v>3</v>
      </c>
    </row>
    <row r="1734" spans="1:10">
      <c r="A1734" s="1">
        <f t="shared" si="228"/>
        <v>5002713</v>
      </c>
      <c r="B1734" s="1">
        <f t="shared" si="229"/>
        <v>5002713</v>
      </c>
      <c r="C1734" s="1">
        <f t="shared" si="234"/>
        <v>50027</v>
      </c>
      <c r="D1734" s="1">
        <f t="shared" si="235"/>
        <v>13</v>
      </c>
      <c r="E1734" s="1">
        <f>_xlfn.XLOOKUP(C1734,[1]配置!$B$5:$B$1000,[1]配置!$N$5:$N$1000)</f>
        <v>2</v>
      </c>
      <c r="F1734" s="1" t="str">
        <f>_xlfn.XLOOKUP(D1734,消耗中转!$D$8:$D$33,消耗中转!$T$8:$T$33)</f>
        <v>[{"ItemId":70002,"Num":40}]</v>
      </c>
      <c r="G1734" s="1" t="str" cm="1">
        <f t="array" ref="G1734">IF(D1734=0,"{}",_xlfn.XLOOKUP(D1734,属性中转!$D$20:$D$44,_xlfn.XLOOKUP($E1734,属性中转!$AG$18:$AX$18,属性中转!$AG$20:$AX$44)))</f>
        <v>{"HpRate":0.506,"AtkRate":0.2691,"PhysDefRate":0.207,"MagicDefRate":0.184,"OnHealInc":0.1938}</v>
      </c>
      <c r="H1734" s="1" t="s">
        <v>28</v>
      </c>
      <c r="I1734" s="1">
        <f t="shared" si="233"/>
        <v>3</v>
      </c>
      <c r="J1734" s="1">
        <f t="shared" si="230"/>
        <v>3</v>
      </c>
    </row>
    <row r="1735" spans="1:10">
      <c r="A1735" s="1">
        <f t="shared" si="228"/>
        <v>5002714</v>
      </c>
      <c r="B1735" s="1">
        <f t="shared" si="229"/>
        <v>5002714</v>
      </c>
      <c r="C1735" s="1">
        <f t="shared" si="234"/>
        <v>50027</v>
      </c>
      <c r="D1735" s="1">
        <f t="shared" si="235"/>
        <v>14</v>
      </c>
      <c r="E1735" s="1">
        <f>_xlfn.XLOOKUP(C1735,[1]配置!$B$5:$B$1000,[1]配置!$N$5:$N$1000)</f>
        <v>2</v>
      </c>
      <c r="F1735" s="1" t="str">
        <f>_xlfn.XLOOKUP(D1735,消耗中转!$D$8:$D$33,消耗中转!$T$8:$T$33)</f>
        <v>[{"ItemId":70002,"Num":45}]</v>
      </c>
      <c r="G1735" s="1" t="str" cm="1">
        <f t="array" ref="G1735">IF(D1735=0,"{}",_xlfn.XLOOKUP(D1735,属性中转!$D$20:$D$44,_xlfn.XLOOKUP($E1735,属性中转!$AG$18:$AX$18,属性中转!$AG$20:$AX$44)))</f>
        <v>{"HpRate":0.539,"AtkRate":0.2866,"PhysDefRate":0.2205,"MagicDefRate":0.196,"OnHealInc":0.1938}</v>
      </c>
      <c r="H1735" s="1" t="s">
        <v>28</v>
      </c>
      <c r="I1735" s="1">
        <f t="shared" si="233"/>
        <v>3</v>
      </c>
      <c r="J1735" s="1">
        <f t="shared" si="230"/>
        <v>3</v>
      </c>
    </row>
    <row r="1736" spans="1:10">
      <c r="A1736" s="1">
        <f t="shared" si="228"/>
        <v>5002715</v>
      </c>
      <c r="B1736" s="1">
        <f t="shared" si="229"/>
        <v>5002715</v>
      </c>
      <c r="C1736" s="1">
        <f t="shared" si="234"/>
        <v>50027</v>
      </c>
      <c r="D1736" s="1">
        <f t="shared" si="235"/>
        <v>15</v>
      </c>
      <c r="E1736" s="1">
        <f>_xlfn.XLOOKUP(C1736,[1]配置!$B$5:$B$1000,[1]配置!$N$5:$N$1000)</f>
        <v>2</v>
      </c>
      <c r="F1736" s="1" t="str">
        <f>_xlfn.XLOOKUP(D1736,消耗中转!$D$8:$D$33,消耗中转!$T$8:$T$33)</f>
        <v>[{"ItemId":70002,"Num":50}]</v>
      </c>
      <c r="G1736" s="1" t="str" cm="1">
        <f t="array" ref="G1736">IF(D1736=0,"{}",_xlfn.XLOOKUP(D1736,属性中转!$D$20:$D$44,_xlfn.XLOOKUP($E1736,属性中转!$AG$18:$AX$18,属性中转!$AG$20:$AX$44)))</f>
        <v>{"HpRate":0.572,"AtkRate":0.3042,"PhysDefRate":0.234,"MagicDefRate":0.208,"OnHealInc":0.1938}</v>
      </c>
      <c r="H1736" s="1" t="s">
        <v>28</v>
      </c>
      <c r="I1736" s="1">
        <f t="shared" si="233"/>
        <v>4</v>
      </c>
      <c r="J1736" s="1">
        <f t="shared" si="230"/>
        <v>4</v>
      </c>
    </row>
    <row r="1737" spans="1:10">
      <c r="A1737" s="1">
        <f t="shared" si="228"/>
        <v>5002716</v>
      </c>
      <c r="B1737" s="1">
        <f t="shared" si="229"/>
        <v>5002716</v>
      </c>
      <c r="C1737" s="1">
        <f t="shared" si="234"/>
        <v>50027</v>
      </c>
      <c r="D1737" s="1">
        <f t="shared" si="235"/>
        <v>16</v>
      </c>
      <c r="E1737" s="1">
        <f>_xlfn.XLOOKUP(C1737,[1]配置!$B$5:$B$1000,[1]配置!$N$5:$N$1000)</f>
        <v>2</v>
      </c>
      <c r="F1737" s="1" t="str">
        <f>_xlfn.XLOOKUP(D1737,消耗中转!$D$8:$D$33,消耗中转!$T$8:$T$33)</f>
        <v>[{"ItemId":70003,"Num":25}]</v>
      </c>
      <c r="G1737" s="1" t="str" cm="1">
        <f t="array" ref="G1737">IF(D1737=0,"{}",_xlfn.XLOOKUP(D1737,属性中转!$D$20:$D$44,_xlfn.XLOOKUP($E1737,属性中转!$AG$18:$AX$18,属性中转!$AG$20:$AX$44)))</f>
        <v>{"HpRate":0.605,"AtkRate":0.3217,"PhysDefRate":0.2475,"MagicDefRate":0.22,"OnHealInc":0.2142}</v>
      </c>
      <c r="H1737" s="1" t="s">
        <v>28</v>
      </c>
      <c r="I1737" s="1">
        <f t="shared" si="233"/>
        <v>4</v>
      </c>
      <c r="J1737" s="1">
        <f t="shared" si="230"/>
        <v>4</v>
      </c>
    </row>
    <row r="1738" spans="1:10">
      <c r="A1738" s="1">
        <f t="shared" si="228"/>
        <v>5002717</v>
      </c>
      <c r="B1738" s="1">
        <f t="shared" si="229"/>
        <v>5002717</v>
      </c>
      <c r="C1738" s="1">
        <f t="shared" si="234"/>
        <v>50027</v>
      </c>
      <c r="D1738" s="1">
        <f t="shared" si="235"/>
        <v>17</v>
      </c>
      <c r="E1738" s="1">
        <f>_xlfn.XLOOKUP(C1738,[1]配置!$B$5:$B$1000,[1]配置!$N$5:$N$1000)</f>
        <v>2</v>
      </c>
      <c r="F1738" s="1" t="str">
        <f>_xlfn.XLOOKUP(D1738,消耗中转!$D$8:$D$33,消耗中转!$T$8:$T$33)</f>
        <v>[{"ItemId":70003,"Num":25}]</v>
      </c>
      <c r="G1738" s="1" t="str" cm="1">
        <f t="array" ref="G1738">IF(D1738=0,"{}",_xlfn.XLOOKUP(D1738,属性中转!$D$20:$D$44,_xlfn.XLOOKUP($E1738,属性中转!$AG$18:$AX$18,属性中转!$AG$20:$AX$44)))</f>
        <v>{"HpRate":0.638,"AtkRate":0.3393,"PhysDefRate":0.261,"MagicDefRate":0.232,"OnHealInc":0.2346}</v>
      </c>
      <c r="H1738" s="1" t="s">
        <v>28</v>
      </c>
      <c r="I1738" s="1">
        <f t="shared" si="233"/>
        <v>4</v>
      </c>
      <c r="J1738" s="1">
        <f t="shared" si="230"/>
        <v>4</v>
      </c>
    </row>
    <row r="1739" spans="1:10">
      <c r="A1739" s="1">
        <f t="shared" si="228"/>
        <v>5002718</v>
      </c>
      <c r="B1739" s="1">
        <f t="shared" si="229"/>
        <v>5002718</v>
      </c>
      <c r="C1739" s="1">
        <f t="shared" si="234"/>
        <v>50027</v>
      </c>
      <c r="D1739" s="1">
        <f t="shared" si="235"/>
        <v>18</v>
      </c>
      <c r="E1739" s="1">
        <f>_xlfn.XLOOKUP(C1739,[1]配置!$B$5:$B$1000,[1]配置!$N$5:$N$1000)</f>
        <v>2</v>
      </c>
      <c r="F1739" s="1" t="str">
        <f>_xlfn.XLOOKUP(D1739,消耗中转!$D$8:$D$33,消耗中转!$T$8:$T$33)</f>
        <v>[{"ItemId":70003,"Num":25}]</v>
      </c>
      <c r="G1739" s="1" t="str" cm="1">
        <f t="array" ref="G1739">IF(D1739=0,"{}",_xlfn.XLOOKUP(D1739,属性中转!$D$20:$D$44,_xlfn.XLOOKUP($E1739,属性中转!$AG$18:$AX$18,属性中转!$AG$20:$AX$44)))</f>
        <v>{"HpRate":0.671,"AtkRate":0.3568,"PhysDefRate":0.2745,"MagicDefRate":0.244,"OnHealInc":0.255}</v>
      </c>
      <c r="H1739" s="1" t="s">
        <v>28</v>
      </c>
      <c r="I1739" s="1">
        <f t="shared" si="233"/>
        <v>4</v>
      </c>
      <c r="J1739" s="1">
        <f t="shared" si="230"/>
        <v>4</v>
      </c>
    </row>
    <row r="1740" spans="1:10">
      <c r="A1740" s="1">
        <f t="shared" si="228"/>
        <v>5002719</v>
      </c>
      <c r="B1740" s="1">
        <f t="shared" si="229"/>
        <v>5002719</v>
      </c>
      <c r="C1740" s="1">
        <f t="shared" si="234"/>
        <v>50027</v>
      </c>
      <c r="D1740" s="1">
        <f t="shared" si="235"/>
        <v>19</v>
      </c>
      <c r="E1740" s="1">
        <f>_xlfn.XLOOKUP(C1740,[1]配置!$B$5:$B$1000,[1]配置!$N$5:$N$1000)</f>
        <v>2</v>
      </c>
      <c r="F1740" s="1" t="str">
        <f>_xlfn.XLOOKUP(D1740,消耗中转!$D$8:$D$33,消耗中转!$T$8:$T$33)</f>
        <v>[{"ItemId":70003,"Num":25}]</v>
      </c>
      <c r="G1740" s="1" t="str" cm="1">
        <f t="array" ref="G1740">IF(D1740=0,"{}",_xlfn.XLOOKUP(D1740,属性中转!$D$20:$D$44,_xlfn.XLOOKUP($E1740,属性中转!$AG$18:$AX$18,属性中转!$AG$20:$AX$44)))</f>
        <v>{"HpRate":0.704,"AtkRate":0.3744,"PhysDefRate":0.288,"MagicDefRate":0.256,"OnHealInc":0.2754}</v>
      </c>
      <c r="H1740" s="1" t="s">
        <v>28</v>
      </c>
      <c r="I1740" s="1">
        <f t="shared" si="233"/>
        <v>4</v>
      </c>
      <c r="J1740" s="1">
        <f t="shared" si="230"/>
        <v>4</v>
      </c>
    </row>
    <row r="1741" spans="1:10">
      <c r="A1741" s="1">
        <f t="shared" si="228"/>
        <v>5002720</v>
      </c>
      <c r="B1741" s="1">
        <f t="shared" si="229"/>
        <v>5002720</v>
      </c>
      <c r="C1741" s="1">
        <f t="shared" si="234"/>
        <v>50027</v>
      </c>
      <c r="D1741" s="1">
        <f t="shared" si="235"/>
        <v>20</v>
      </c>
      <c r="E1741" s="1">
        <f>_xlfn.XLOOKUP(C1741,[1]配置!$B$5:$B$1000,[1]配置!$N$5:$N$1000)</f>
        <v>2</v>
      </c>
      <c r="F1741" s="1" t="str">
        <f>_xlfn.XLOOKUP(D1741,消耗中转!$D$8:$D$33,消耗中转!$T$8:$T$33)</f>
        <v>[{"ItemId":70003,"Num":25}]</v>
      </c>
      <c r="G1741" s="1" t="str" cm="1">
        <f t="array" ref="G1741">IF(D1741=0,"{}",_xlfn.XLOOKUP(D1741,属性中转!$D$20:$D$44,_xlfn.XLOOKUP($E1741,属性中转!$AG$18:$AX$18,属性中转!$AG$20:$AX$44)))</f>
        <v>{"HpRate":0.737,"AtkRate":0.3919,"PhysDefRate":0.3015,"MagicDefRate":0.268,"OnHealInc":0.2958}</v>
      </c>
      <c r="H1741" s="1" t="s">
        <v>28</v>
      </c>
      <c r="I1741" s="1">
        <f t="shared" si="233"/>
        <v>4</v>
      </c>
      <c r="J1741" s="1">
        <f t="shared" si="230"/>
        <v>4</v>
      </c>
    </row>
    <row r="1742" spans="1:10">
      <c r="A1742" s="1">
        <f t="shared" si="228"/>
        <v>5002721</v>
      </c>
      <c r="B1742" s="1">
        <f t="shared" si="229"/>
        <v>5002721</v>
      </c>
      <c r="C1742" s="1">
        <f t="shared" si="234"/>
        <v>50027</v>
      </c>
      <c r="D1742" s="1">
        <f t="shared" si="235"/>
        <v>21</v>
      </c>
      <c r="E1742" s="1">
        <f>_xlfn.XLOOKUP(C1742,[1]配置!$B$5:$B$1000,[1]配置!$N$5:$N$1000)</f>
        <v>2</v>
      </c>
      <c r="F1742" s="1" t="str">
        <f>_xlfn.XLOOKUP(D1742,消耗中转!$D$8:$D$33,消耗中转!$T$8:$T$33)</f>
        <v>[{"ItemId":70003,"Num":50}]</v>
      </c>
      <c r="G1742" s="1" t="str" cm="1">
        <f t="array" ref="G1742">IF(D1742=0,"{}",_xlfn.XLOOKUP(D1742,属性中转!$D$20:$D$44,_xlfn.XLOOKUP($E1742,属性中转!$AG$18:$AX$18,属性中转!$AG$20:$AX$44)))</f>
        <v>{"HpRate":0.77,"AtkRate":0.4095,"PhysDefRate":0.315,"MagicDefRate":0.28,"OnHealInc":0.3162}</v>
      </c>
      <c r="H1742" s="1" t="s">
        <v>28</v>
      </c>
      <c r="I1742" s="1">
        <f t="shared" si="233"/>
        <v>4</v>
      </c>
      <c r="J1742" s="1">
        <f t="shared" si="230"/>
        <v>4</v>
      </c>
    </row>
    <row r="1743" spans="1:10">
      <c r="A1743" s="1">
        <f t="shared" si="228"/>
        <v>5002722</v>
      </c>
      <c r="B1743" s="1">
        <f t="shared" si="229"/>
        <v>5002722</v>
      </c>
      <c r="C1743" s="1">
        <f t="shared" si="234"/>
        <v>50027</v>
      </c>
      <c r="D1743" s="1">
        <f t="shared" si="235"/>
        <v>22</v>
      </c>
      <c r="E1743" s="1">
        <f>_xlfn.XLOOKUP(C1743,[1]配置!$B$5:$B$1000,[1]配置!$N$5:$N$1000)</f>
        <v>2</v>
      </c>
      <c r="F1743" s="1" t="str">
        <f>_xlfn.XLOOKUP(D1743,消耗中转!$D$8:$D$33,消耗中转!$T$8:$T$33)</f>
        <v>[{"ItemId":70003,"Num":75}]</v>
      </c>
      <c r="G1743" s="1" t="str" cm="1">
        <f t="array" ref="G1743">IF(D1743=0,"{}",_xlfn.XLOOKUP(D1743,属性中转!$D$20:$D$44,_xlfn.XLOOKUP($E1743,属性中转!$AG$18:$AX$18,属性中转!$AG$20:$AX$44)))</f>
        <v>{"HpRate":0.803,"AtkRate":0.427,"PhysDefRate":0.3285,"MagicDefRate":0.292,"OnHealInc":0.3366}</v>
      </c>
      <c r="H1743" s="1" t="s">
        <v>28</v>
      </c>
      <c r="I1743" s="1">
        <f t="shared" si="233"/>
        <v>4</v>
      </c>
      <c r="J1743" s="1">
        <f t="shared" si="230"/>
        <v>4</v>
      </c>
    </row>
    <row r="1744" spans="1:10">
      <c r="A1744" s="1">
        <f t="shared" si="228"/>
        <v>5002723</v>
      </c>
      <c r="B1744" s="1">
        <f t="shared" si="229"/>
        <v>5002723</v>
      </c>
      <c r="C1744" s="1">
        <f t="shared" si="234"/>
        <v>50027</v>
      </c>
      <c r="D1744" s="1">
        <f t="shared" si="235"/>
        <v>23</v>
      </c>
      <c r="E1744" s="1">
        <f>_xlfn.XLOOKUP(C1744,[1]配置!$B$5:$B$1000,[1]配置!$N$5:$N$1000)</f>
        <v>2</v>
      </c>
      <c r="F1744" s="1" t="str">
        <f>_xlfn.XLOOKUP(D1744,消耗中转!$D$8:$D$33,消耗中转!$T$8:$T$33)</f>
        <v>[{"ItemId":70003,"Num":100}]</v>
      </c>
      <c r="G1744" s="1" t="str" cm="1">
        <f t="array" ref="G1744">IF(D1744=0,"{}",_xlfn.XLOOKUP(D1744,属性中转!$D$20:$D$44,_xlfn.XLOOKUP($E1744,属性中转!$AG$18:$AX$18,属性中转!$AG$20:$AX$44)))</f>
        <v>{"HpRate":0.836,"AtkRate":0.4446,"PhysDefRate":0.342,"MagicDefRate":0.304,"OnHealInc":0.357}</v>
      </c>
      <c r="H1744" s="1" t="s">
        <v>28</v>
      </c>
      <c r="I1744" s="1">
        <f t="shared" si="233"/>
        <v>4</v>
      </c>
      <c r="J1744" s="1">
        <f t="shared" si="230"/>
        <v>4</v>
      </c>
    </row>
    <row r="1745" spans="1:10">
      <c r="A1745" s="1">
        <f t="shared" si="228"/>
        <v>5002724</v>
      </c>
      <c r="B1745" s="1">
        <f t="shared" si="229"/>
        <v>5002724</v>
      </c>
      <c r="C1745" s="1">
        <f t="shared" si="234"/>
        <v>50027</v>
      </c>
      <c r="D1745" s="1">
        <f t="shared" si="235"/>
        <v>24</v>
      </c>
      <c r="E1745" s="1">
        <f>_xlfn.XLOOKUP(C1745,[1]配置!$B$5:$B$1000,[1]配置!$N$5:$N$1000)</f>
        <v>2</v>
      </c>
      <c r="F1745" s="1" t="str">
        <f>_xlfn.XLOOKUP(D1745,消耗中转!$D$8:$D$33,消耗中转!$T$8:$T$33)</f>
        <v>[{"ItemId":70003,"Num":125}]</v>
      </c>
      <c r="G1745" s="1" t="str" cm="1">
        <f t="array" ref="G1745">IF(D1745=0,"{}",_xlfn.XLOOKUP(D1745,属性中转!$D$20:$D$44,_xlfn.XLOOKUP($E1745,属性中转!$AG$18:$AX$18,属性中转!$AG$20:$AX$44)))</f>
        <v>{"HpRate":0.869,"AtkRate":0.4621,"PhysDefRate":0.3555,"MagicDefRate":0.316,"OnHealInc":0.3774}</v>
      </c>
      <c r="H1745" s="1" t="s">
        <v>28</v>
      </c>
      <c r="I1745" s="1">
        <f t="shared" si="233"/>
        <v>4</v>
      </c>
      <c r="J1745" s="1">
        <f t="shared" si="230"/>
        <v>4</v>
      </c>
    </row>
    <row r="1746" spans="1:10">
      <c r="A1746" s="1">
        <f t="shared" ref="A1746:A1809" si="236">B1746</f>
        <v>5002725</v>
      </c>
      <c r="B1746" s="1">
        <f t="shared" ref="B1746:B1809" si="237">C1746*100+D1746</f>
        <v>5002725</v>
      </c>
      <c r="C1746" s="1">
        <f t="shared" si="234"/>
        <v>50027</v>
      </c>
      <c r="D1746" s="1">
        <f t="shared" si="235"/>
        <v>25</v>
      </c>
      <c r="E1746" s="1">
        <f>_xlfn.XLOOKUP(C1746,[1]配置!$B$5:$B$1000,[1]配置!$N$5:$N$1000)</f>
        <v>2</v>
      </c>
      <c r="F1746" s="1" t="str">
        <f>_xlfn.XLOOKUP(D1746,消耗中转!$D$8:$D$33,消耗中转!$T$8:$T$33)</f>
        <v>[{"ItemId":70003,"Num":150}]</v>
      </c>
      <c r="G1746" s="1" t="str" cm="1">
        <f t="array" ref="G1746">IF(D1746=0,"{}",_xlfn.XLOOKUP(D1746,属性中转!$D$20:$D$44,_xlfn.XLOOKUP($E1746,属性中转!$AG$18:$AX$18,属性中转!$AG$20:$AX$44)))</f>
        <v>{"HpRate":0.902,"AtkRate":0.4797,"PhysDefRate":0.369,"MagicDefRate":0.328,"OnHealInc":0.3978}</v>
      </c>
      <c r="H1746" s="1" t="s">
        <v>28</v>
      </c>
      <c r="I1746" s="1">
        <f t="shared" si="233"/>
        <v>4</v>
      </c>
      <c r="J1746" s="1">
        <f t="shared" si="230"/>
        <v>4</v>
      </c>
    </row>
    <row r="1747" spans="1:10">
      <c r="A1747" s="1">
        <f t="shared" si="236"/>
        <v>5002800</v>
      </c>
      <c r="B1747" s="1">
        <f t="shared" si="237"/>
        <v>5002800</v>
      </c>
      <c r="C1747" s="1">
        <f>C1721+1</f>
        <v>50028</v>
      </c>
      <c r="D1747" s="1">
        <f t="shared" si="235"/>
        <v>0</v>
      </c>
      <c r="E1747" s="1">
        <f>_xlfn.XLOOKUP(C1747,[1]配置!$B$5:$B$1000,[1]配置!$N$5:$N$1000)</f>
        <v>3</v>
      </c>
      <c r="F1747" s="1" t="str">
        <f>_xlfn.XLOOKUP(D1747,消耗中转!$D$8:$D$33,消耗中转!$T$8:$T$33)</f>
        <v>[]</v>
      </c>
      <c r="G1747" s="1" t="str" cm="1">
        <f t="array" ref="G1747">IF(D1747=0,"{}",_xlfn.XLOOKUP(D1747,属性中转!$D$20:$D$44,_xlfn.XLOOKUP($E1747,属性中转!$AG$18:$AX$18,属性中转!$AG$20:$AX$44)))</f>
        <v>{}</v>
      </c>
      <c r="H1747" s="1" t="s">
        <v>28</v>
      </c>
      <c r="I1747" s="1">
        <f t="shared" si="233"/>
        <v>0</v>
      </c>
      <c r="J1747" s="1">
        <f t="shared" si="230"/>
        <v>0</v>
      </c>
    </row>
    <row r="1748" spans="1:10">
      <c r="A1748" s="1">
        <f t="shared" si="236"/>
        <v>5002801</v>
      </c>
      <c r="B1748" s="1">
        <f t="shared" si="237"/>
        <v>5002801</v>
      </c>
      <c r="C1748" s="1">
        <f t="shared" ref="C1748:C1772" si="238">C1747</f>
        <v>50028</v>
      </c>
      <c r="D1748" s="1">
        <f t="shared" ref="D1748:D1773" si="239">D1722</f>
        <v>1</v>
      </c>
      <c r="E1748" s="1">
        <f>_xlfn.XLOOKUP(C1748,[1]配置!$B$5:$B$1000,[1]配置!$N$5:$N$1000)</f>
        <v>3</v>
      </c>
      <c r="F1748" s="1" t="str">
        <f>_xlfn.XLOOKUP(D1748,消耗中转!$D$8:$D$33,消耗中转!$T$8:$T$33)</f>
        <v>[{"ItemId":70001,"Num":10}]</v>
      </c>
      <c r="G1748" s="1" t="str" cm="1">
        <f t="array" ref="G1748">IF(D1748=0,"{}",_xlfn.XLOOKUP(D1748,属性中转!$D$20:$D$44,_xlfn.XLOOKUP($E1748,属性中转!$AG$18:$AX$18,属性中转!$AG$20:$AX$44)))</f>
        <v>{"HpRate":0.065,"AtkRate":0.0652,"PhysDefRate":0.0325,"MagicDefRate":0.0475,"HealInc":0.0535}</v>
      </c>
      <c r="H1748" s="1" t="s">
        <v>28</v>
      </c>
      <c r="I1748" s="1">
        <f t="shared" si="233"/>
        <v>1</v>
      </c>
      <c r="J1748" s="1">
        <f t="shared" si="230"/>
        <v>1</v>
      </c>
    </row>
    <row r="1749" spans="1:10">
      <c r="A1749" s="1">
        <f t="shared" si="236"/>
        <v>5002802</v>
      </c>
      <c r="B1749" s="1">
        <f t="shared" si="237"/>
        <v>5002802</v>
      </c>
      <c r="C1749" s="1">
        <f t="shared" si="238"/>
        <v>50028</v>
      </c>
      <c r="D1749" s="1">
        <f t="shared" si="239"/>
        <v>2</v>
      </c>
      <c r="E1749" s="1">
        <f>_xlfn.XLOOKUP(C1749,[1]配置!$B$5:$B$1000,[1]配置!$N$5:$N$1000)</f>
        <v>3</v>
      </c>
      <c r="F1749" s="1" t="str">
        <f>_xlfn.XLOOKUP(D1749,消耗中转!$D$8:$D$33,消耗中转!$T$8:$T$33)</f>
        <v>[{"ItemId":70001,"Num":20}]</v>
      </c>
      <c r="G1749" s="1" t="str" cm="1">
        <f t="array" ref="G1749">IF(D1749=0,"{}",_xlfn.XLOOKUP(D1749,属性中转!$D$20:$D$44,_xlfn.XLOOKUP($E1749,属性中转!$AG$18:$AX$18,属性中转!$AG$20:$AX$44)))</f>
        <v>{"HpRate":0.0845,"AtkRate":0.0848,"PhysDefRate":0.0422,"MagicDefRate":0.0617,"HealInc":0.0749}</v>
      </c>
      <c r="H1749" s="1" t="s">
        <v>28</v>
      </c>
      <c r="I1749" s="1">
        <f t="shared" si="233"/>
        <v>1</v>
      </c>
      <c r="J1749" s="1">
        <f t="shared" si="230"/>
        <v>1</v>
      </c>
    </row>
    <row r="1750" spans="1:10">
      <c r="A1750" s="1">
        <f t="shared" si="236"/>
        <v>5002803</v>
      </c>
      <c r="B1750" s="1">
        <f t="shared" si="237"/>
        <v>5002803</v>
      </c>
      <c r="C1750" s="1">
        <f t="shared" si="238"/>
        <v>50028</v>
      </c>
      <c r="D1750" s="1">
        <f t="shared" si="239"/>
        <v>3</v>
      </c>
      <c r="E1750" s="1">
        <f>_xlfn.XLOOKUP(C1750,[1]配置!$B$5:$B$1000,[1]配置!$N$5:$N$1000)</f>
        <v>3</v>
      </c>
      <c r="F1750" s="1" t="str">
        <f>_xlfn.XLOOKUP(D1750,消耗中转!$D$8:$D$33,消耗中转!$T$8:$T$33)</f>
        <v>[{"ItemId":70001,"Num":30}]</v>
      </c>
      <c r="G1750" s="1" t="str" cm="1">
        <f t="array" ref="G1750">IF(D1750=0,"{}",_xlfn.XLOOKUP(D1750,属性中转!$D$20:$D$44,_xlfn.XLOOKUP($E1750,属性中转!$AG$18:$AX$18,属性中转!$AG$20:$AX$44)))</f>
        <v>{"HpRate":0.104,"AtkRate":0.1044,"PhysDefRate":0.052,"MagicDefRate":0.076,"HealInc":0.0963}</v>
      </c>
      <c r="H1750" s="1" t="s">
        <v>28</v>
      </c>
      <c r="I1750" s="1">
        <f t="shared" si="233"/>
        <v>1</v>
      </c>
      <c r="J1750" s="1">
        <f t="shared" si="230"/>
        <v>1</v>
      </c>
    </row>
    <row r="1751" spans="1:10">
      <c r="A1751" s="1">
        <f t="shared" si="236"/>
        <v>5002804</v>
      </c>
      <c r="B1751" s="1">
        <f t="shared" si="237"/>
        <v>5002804</v>
      </c>
      <c r="C1751" s="1">
        <f t="shared" si="238"/>
        <v>50028</v>
      </c>
      <c r="D1751" s="1">
        <f t="shared" si="239"/>
        <v>4</v>
      </c>
      <c r="E1751" s="1">
        <f>_xlfn.XLOOKUP(C1751,[1]配置!$B$5:$B$1000,[1]配置!$N$5:$N$1000)</f>
        <v>3</v>
      </c>
      <c r="F1751" s="1" t="str">
        <f>_xlfn.XLOOKUP(D1751,消耗中转!$D$8:$D$33,消耗中转!$T$8:$T$33)</f>
        <v>[{"ItemId":70001,"Num":40}]</v>
      </c>
      <c r="G1751" s="1" t="str" cm="1">
        <f t="array" ref="G1751">IF(D1751=0,"{}",_xlfn.XLOOKUP(D1751,属性中转!$D$20:$D$44,_xlfn.XLOOKUP($E1751,属性中转!$AG$18:$AX$18,属性中转!$AG$20:$AX$44)))</f>
        <v>{"HpRate":0.1235,"AtkRate":0.1239,"PhysDefRate":0.0617,"MagicDefRate":0.0902,"HealInc":0.1178}</v>
      </c>
      <c r="H1751" s="1" t="s">
        <v>28</v>
      </c>
      <c r="I1751" s="1">
        <f t="shared" si="233"/>
        <v>1</v>
      </c>
      <c r="J1751" s="1">
        <f t="shared" si="230"/>
        <v>1</v>
      </c>
    </row>
    <row r="1752" spans="1:10">
      <c r="A1752" s="1">
        <f t="shared" si="236"/>
        <v>5002805</v>
      </c>
      <c r="B1752" s="1">
        <f t="shared" si="237"/>
        <v>5002805</v>
      </c>
      <c r="C1752" s="1">
        <f t="shared" si="238"/>
        <v>50028</v>
      </c>
      <c r="D1752" s="1">
        <f t="shared" si="239"/>
        <v>5</v>
      </c>
      <c r="E1752" s="1">
        <f>_xlfn.XLOOKUP(C1752,[1]配置!$B$5:$B$1000,[1]配置!$N$5:$N$1000)</f>
        <v>3</v>
      </c>
      <c r="F1752" s="1" t="str">
        <f>_xlfn.XLOOKUP(D1752,消耗中转!$D$8:$D$33,消耗中转!$T$8:$T$33)</f>
        <v>[{"ItemId":70001,"Num":50}]</v>
      </c>
      <c r="G1752" s="1" t="str" cm="1">
        <f t="array" ref="G1752">IF(D1752=0,"{}",_xlfn.XLOOKUP(D1752,属性中转!$D$20:$D$44,_xlfn.XLOOKUP($E1752,属性中转!$AG$18:$AX$18,属性中转!$AG$20:$AX$44)))</f>
        <v>{"HpRate":0.143,"AtkRate":0.1435,"PhysDefRate":0.0715,"MagicDefRate":0.1045,"HealInc":0.1392}</v>
      </c>
      <c r="H1752" s="1" t="s">
        <v>28</v>
      </c>
      <c r="I1752" s="1">
        <f t="shared" si="233"/>
        <v>2</v>
      </c>
      <c r="J1752" s="1">
        <f t="shared" si="230"/>
        <v>2</v>
      </c>
    </row>
    <row r="1753" spans="1:10">
      <c r="A1753" s="1">
        <f t="shared" si="236"/>
        <v>5002806</v>
      </c>
      <c r="B1753" s="1">
        <f t="shared" si="237"/>
        <v>5002806</v>
      </c>
      <c r="C1753" s="1">
        <f t="shared" si="238"/>
        <v>50028</v>
      </c>
      <c r="D1753" s="1">
        <f t="shared" si="239"/>
        <v>6</v>
      </c>
      <c r="E1753" s="1">
        <f>_xlfn.XLOOKUP(C1753,[1]配置!$B$5:$B$1000,[1]配置!$N$5:$N$1000)</f>
        <v>3</v>
      </c>
      <c r="F1753" s="1" t="str">
        <f>_xlfn.XLOOKUP(D1753,消耗中转!$D$8:$D$33,消耗中转!$T$8:$T$33)</f>
        <v>[{"ItemId":70002,"Num":5}]</v>
      </c>
      <c r="G1753" s="1" t="str" cm="1">
        <f t="array" ref="G1753">IF(D1753=0,"{}",_xlfn.XLOOKUP(D1753,属性中转!$D$20:$D$44,_xlfn.XLOOKUP($E1753,属性中转!$AG$18:$AX$18,属性中转!$AG$20:$AX$44)))</f>
        <v>{"HpRate":0.1625,"AtkRate":0.1631,"PhysDefRate":0.0812,"MagicDefRate":0.1187,"HealInc":0.1606}</v>
      </c>
      <c r="H1753" s="1" t="s">
        <v>28</v>
      </c>
      <c r="I1753" s="1">
        <f t="shared" si="233"/>
        <v>2</v>
      </c>
      <c r="J1753" s="1">
        <f t="shared" si="230"/>
        <v>2</v>
      </c>
    </row>
    <row r="1754" spans="1:10">
      <c r="A1754" s="1">
        <f t="shared" si="236"/>
        <v>5002807</v>
      </c>
      <c r="B1754" s="1">
        <f t="shared" si="237"/>
        <v>5002807</v>
      </c>
      <c r="C1754" s="1">
        <f t="shared" si="238"/>
        <v>50028</v>
      </c>
      <c r="D1754" s="1">
        <f t="shared" si="239"/>
        <v>7</v>
      </c>
      <c r="E1754" s="1">
        <f>_xlfn.XLOOKUP(C1754,[1]配置!$B$5:$B$1000,[1]配置!$N$5:$N$1000)</f>
        <v>3</v>
      </c>
      <c r="F1754" s="1" t="str">
        <f>_xlfn.XLOOKUP(D1754,消耗中转!$D$8:$D$33,消耗中转!$T$8:$T$33)</f>
        <v>[{"ItemId":70002,"Num":10}]</v>
      </c>
      <c r="G1754" s="1" t="str" cm="1">
        <f t="array" ref="G1754">IF(D1754=0,"{}",_xlfn.XLOOKUP(D1754,属性中转!$D$20:$D$44,_xlfn.XLOOKUP($E1754,属性中转!$AG$18:$AX$18,属性中转!$AG$20:$AX$44)))</f>
        <v>{"HpRate":0.182,"AtkRate":0.1827,"PhysDefRate":0.091,"MagicDefRate":0.133,"HealInc":0.182}</v>
      </c>
      <c r="H1754" s="1" t="s">
        <v>28</v>
      </c>
      <c r="I1754" s="1">
        <f t="shared" si="233"/>
        <v>2</v>
      </c>
      <c r="J1754" s="1">
        <f t="shared" si="230"/>
        <v>2</v>
      </c>
    </row>
    <row r="1755" spans="1:10">
      <c r="A1755" s="1">
        <f t="shared" si="236"/>
        <v>5002808</v>
      </c>
      <c r="B1755" s="1">
        <f t="shared" si="237"/>
        <v>5002808</v>
      </c>
      <c r="C1755" s="1">
        <f t="shared" si="238"/>
        <v>50028</v>
      </c>
      <c r="D1755" s="1">
        <f t="shared" si="239"/>
        <v>8</v>
      </c>
      <c r="E1755" s="1">
        <f>_xlfn.XLOOKUP(C1755,[1]配置!$B$5:$B$1000,[1]配置!$N$5:$N$1000)</f>
        <v>3</v>
      </c>
      <c r="F1755" s="1" t="str">
        <f>_xlfn.XLOOKUP(D1755,消耗中转!$D$8:$D$33,消耗中转!$T$8:$T$33)</f>
        <v>[{"ItemId":70002,"Num":15}]</v>
      </c>
      <c r="G1755" s="1" t="str" cm="1">
        <f t="array" ref="G1755">IF(D1755=0,"{}",_xlfn.XLOOKUP(D1755,属性中转!$D$20:$D$44,_xlfn.XLOOKUP($E1755,属性中转!$AG$18:$AX$18,属性中转!$AG$20:$AX$44)))</f>
        <v>{"HpRate":0.2015,"AtkRate":0.2022,"PhysDefRate":0.1007,"MagicDefRate":0.1472,"HealInc":0.2034}</v>
      </c>
      <c r="H1755" s="1" t="s">
        <v>28</v>
      </c>
      <c r="I1755" s="1">
        <f t="shared" si="233"/>
        <v>2</v>
      </c>
      <c r="J1755" s="1">
        <f t="shared" si="230"/>
        <v>2</v>
      </c>
    </row>
    <row r="1756" spans="1:10">
      <c r="A1756" s="1">
        <f t="shared" si="236"/>
        <v>5002809</v>
      </c>
      <c r="B1756" s="1">
        <f t="shared" si="237"/>
        <v>5002809</v>
      </c>
      <c r="C1756" s="1">
        <f t="shared" si="238"/>
        <v>50028</v>
      </c>
      <c r="D1756" s="1">
        <f t="shared" si="239"/>
        <v>9</v>
      </c>
      <c r="E1756" s="1">
        <f>_xlfn.XLOOKUP(C1756,[1]配置!$B$5:$B$1000,[1]配置!$N$5:$N$1000)</f>
        <v>3</v>
      </c>
      <c r="F1756" s="1" t="str">
        <f>_xlfn.XLOOKUP(D1756,消耗中转!$D$8:$D$33,消耗中转!$T$8:$T$33)</f>
        <v>[{"ItemId":70002,"Num":20}]</v>
      </c>
      <c r="G1756" s="1" t="str" cm="1">
        <f t="array" ref="G1756">IF(D1756=0,"{}",_xlfn.XLOOKUP(D1756,属性中转!$D$20:$D$44,_xlfn.XLOOKUP($E1756,属性中转!$AG$18:$AX$18,属性中转!$AG$20:$AX$44)))</f>
        <v>{"HpRate":0.221,"AtkRate":0.2218,"PhysDefRate":0.1105,"MagicDefRate":0.1615,"HealInc":0.2034}</v>
      </c>
      <c r="H1756" s="1" t="s">
        <v>28</v>
      </c>
      <c r="I1756" s="1">
        <f t="shared" si="233"/>
        <v>2</v>
      </c>
      <c r="J1756" s="1">
        <f t="shared" si="230"/>
        <v>2</v>
      </c>
    </row>
    <row r="1757" spans="1:10">
      <c r="A1757" s="1">
        <f t="shared" si="236"/>
        <v>5002810</v>
      </c>
      <c r="B1757" s="1">
        <f t="shared" si="237"/>
        <v>5002810</v>
      </c>
      <c r="C1757" s="1">
        <f t="shared" si="238"/>
        <v>50028</v>
      </c>
      <c r="D1757" s="1">
        <f t="shared" si="239"/>
        <v>10</v>
      </c>
      <c r="E1757" s="1">
        <f>_xlfn.XLOOKUP(C1757,[1]配置!$B$5:$B$1000,[1]配置!$N$5:$N$1000)</f>
        <v>3</v>
      </c>
      <c r="F1757" s="1" t="str">
        <f>_xlfn.XLOOKUP(D1757,消耗中转!$D$8:$D$33,消耗中转!$T$8:$T$33)</f>
        <v>[{"ItemId":70002,"Num":25}]</v>
      </c>
      <c r="G1757" s="1" t="str" cm="1">
        <f t="array" ref="G1757">IF(D1757=0,"{}",_xlfn.XLOOKUP(D1757,属性中转!$D$20:$D$44,_xlfn.XLOOKUP($E1757,属性中转!$AG$18:$AX$18,属性中转!$AG$20:$AX$44)))</f>
        <v>{"HpRate":0.2405,"AtkRate":0.2414,"PhysDefRate":0.1202,"MagicDefRate":0.1757,"HealInc":0.2034}</v>
      </c>
      <c r="H1757" s="1" t="s">
        <v>28</v>
      </c>
      <c r="I1757" s="1">
        <f t="shared" si="233"/>
        <v>3</v>
      </c>
      <c r="J1757" s="1">
        <f t="shared" si="230"/>
        <v>3</v>
      </c>
    </row>
    <row r="1758" spans="1:10">
      <c r="A1758" s="1">
        <f t="shared" si="236"/>
        <v>5002811</v>
      </c>
      <c r="B1758" s="1">
        <f t="shared" si="237"/>
        <v>5002811</v>
      </c>
      <c r="C1758" s="1">
        <f t="shared" si="238"/>
        <v>50028</v>
      </c>
      <c r="D1758" s="1">
        <f t="shared" si="239"/>
        <v>11</v>
      </c>
      <c r="E1758" s="1">
        <f>_xlfn.XLOOKUP(C1758,[1]配置!$B$5:$B$1000,[1]配置!$N$5:$N$1000)</f>
        <v>3</v>
      </c>
      <c r="F1758" s="1" t="str">
        <f>_xlfn.XLOOKUP(D1758,消耗中转!$D$8:$D$33,消耗中转!$T$8:$T$33)</f>
        <v>[{"ItemId":70002,"Num":30}]</v>
      </c>
      <c r="G1758" s="1" t="str" cm="1">
        <f t="array" ref="G1758">IF(D1758=0,"{}",_xlfn.XLOOKUP(D1758,属性中转!$D$20:$D$44,_xlfn.XLOOKUP($E1758,属性中转!$AG$18:$AX$18,属性中转!$AG$20:$AX$44)))</f>
        <v>{"HpRate":0.26,"AtkRate":0.261,"PhysDefRate":0.13,"MagicDefRate":0.19,"HealInc":0.2034}</v>
      </c>
      <c r="H1758" s="1" t="s">
        <v>28</v>
      </c>
      <c r="I1758" s="1">
        <f t="shared" si="233"/>
        <v>3</v>
      </c>
      <c r="J1758" s="1">
        <f t="shared" si="230"/>
        <v>3</v>
      </c>
    </row>
    <row r="1759" spans="1:10">
      <c r="A1759" s="1">
        <f t="shared" si="236"/>
        <v>5002812</v>
      </c>
      <c r="B1759" s="1">
        <f t="shared" si="237"/>
        <v>5002812</v>
      </c>
      <c r="C1759" s="1">
        <f t="shared" si="238"/>
        <v>50028</v>
      </c>
      <c r="D1759" s="1">
        <f t="shared" si="239"/>
        <v>12</v>
      </c>
      <c r="E1759" s="1">
        <f>_xlfn.XLOOKUP(C1759,[1]配置!$B$5:$B$1000,[1]配置!$N$5:$N$1000)</f>
        <v>3</v>
      </c>
      <c r="F1759" s="1" t="str">
        <f>_xlfn.XLOOKUP(D1759,消耗中转!$D$8:$D$33,消耗中转!$T$8:$T$33)</f>
        <v>[{"ItemId":70002,"Num":35}]</v>
      </c>
      <c r="G1759" s="1" t="str" cm="1">
        <f t="array" ref="G1759">IF(D1759=0,"{}",_xlfn.XLOOKUP(D1759,属性中转!$D$20:$D$44,_xlfn.XLOOKUP($E1759,属性中转!$AG$18:$AX$18,属性中转!$AG$20:$AX$44)))</f>
        <v>{"HpRate":0.2795,"AtkRate":0.2805,"PhysDefRate":0.1397,"MagicDefRate":0.2042,"HealInc":0.2034}</v>
      </c>
      <c r="H1759" s="1" t="s">
        <v>28</v>
      </c>
      <c r="I1759" s="1">
        <f t="shared" si="233"/>
        <v>3</v>
      </c>
      <c r="J1759" s="1">
        <f t="shared" ref="J1759:J1822" si="240">J1733</f>
        <v>3</v>
      </c>
    </row>
    <row r="1760" spans="1:10">
      <c r="A1760" s="1">
        <f t="shared" si="236"/>
        <v>5002813</v>
      </c>
      <c r="B1760" s="1">
        <f t="shared" si="237"/>
        <v>5002813</v>
      </c>
      <c r="C1760" s="1">
        <f t="shared" si="238"/>
        <v>50028</v>
      </c>
      <c r="D1760" s="1">
        <f t="shared" si="239"/>
        <v>13</v>
      </c>
      <c r="E1760" s="1">
        <f>_xlfn.XLOOKUP(C1760,[1]配置!$B$5:$B$1000,[1]配置!$N$5:$N$1000)</f>
        <v>3</v>
      </c>
      <c r="F1760" s="1" t="str">
        <f>_xlfn.XLOOKUP(D1760,消耗中转!$D$8:$D$33,消耗中转!$T$8:$T$33)</f>
        <v>[{"ItemId":70002,"Num":40}]</v>
      </c>
      <c r="G1760" s="1" t="str" cm="1">
        <f t="array" ref="G1760">IF(D1760=0,"{}",_xlfn.XLOOKUP(D1760,属性中转!$D$20:$D$44,_xlfn.XLOOKUP($E1760,属性中转!$AG$18:$AX$18,属性中转!$AG$20:$AX$44)))</f>
        <v>{"HpRate":0.299,"AtkRate":0.3001,"PhysDefRate":0.1495,"MagicDefRate":0.2185,"HealInc":0.2034}</v>
      </c>
      <c r="H1760" s="1" t="s">
        <v>28</v>
      </c>
      <c r="I1760" s="1">
        <f t="shared" ref="I1760:I1823" si="241">I1734</f>
        <v>3</v>
      </c>
      <c r="J1760" s="1">
        <f t="shared" si="240"/>
        <v>3</v>
      </c>
    </row>
    <row r="1761" spans="1:10">
      <c r="A1761" s="1">
        <f t="shared" si="236"/>
        <v>5002814</v>
      </c>
      <c r="B1761" s="1">
        <f t="shared" si="237"/>
        <v>5002814</v>
      </c>
      <c r="C1761" s="1">
        <f t="shared" si="238"/>
        <v>50028</v>
      </c>
      <c r="D1761" s="1">
        <f t="shared" si="239"/>
        <v>14</v>
      </c>
      <c r="E1761" s="1">
        <f>_xlfn.XLOOKUP(C1761,[1]配置!$B$5:$B$1000,[1]配置!$N$5:$N$1000)</f>
        <v>3</v>
      </c>
      <c r="F1761" s="1" t="str">
        <f>_xlfn.XLOOKUP(D1761,消耗中转!$D$8:$D$33,消耗中转!$T$8:$T$33)</f>
        <v>[{"ItemId":70002,"Num":45}]</v>
      </c>
      <c r="G1761" s="1" t="str" cm="1">
        <f t="array" ref="G1761">IF(D1761=0,"{}",_xlfn.XLOOKUP(D1761,属性中转!$D$20:$D$44,_xlfn.XLOOKUP($E1761,属性中转!$AG$18:$AX$18,属性中转!$AG$20:$AX$44)))</f>
        <v>{"HpRate":0.3185,"AtkRate":0.3197,"PhysDefRate":0.1592,"MagicDefRate":0.2327,"HealInc":0.2034}</v>
      </c>
      <c r="H1761" s="1" t="s">
        <v>28</v>
      </c>
      <c r="I1761" s="1">
        <f t="shared" si="241"/>
        <v>3</v>
      </c>
      <c r="J1761" s="1">
        <f t="shared" si="240"/>
        <v>3</v>
      </c>
    </row>
    <row r="1762" spans="1:10">
      <c r="A1762" s="1">
        <f t="shared" si="236"/>
        <v>5002815</v>
      </c>
      <c r="B1762" s="1">
        <f t="shared" si="237"/>
        <v>5002815</v>
      </c>
      <c r="C1762" s="1">
        <f t="shared" si="238"/>
        <v>50028</v>
      </c>
      <c r="D1762" s="1">
        <f t="shared" si="239"/>
        <v>15</v>
      </c>
      <c r="E1762" s="1">
        <f>_xlfn.XLOOKUP(C1762,[1]配置!$B$5:$B$1000,[1]配置!$N$5:$N$1000)</f>
        <v>3</v>
      </c>
      <c r="F1762" s="1" t="str">
        <f>_xlfn.XLOOKUP(D1762,消耗中转!$D$8:$D$33,消耗中转!$T$8:$T$33)</f>
        <v>[{"ItemId":70002,"Num":50}]</v>
      </c>
      <c r="G1762" s="1" t="str" cm="1">
        <f t="array" ref="G1762">IF(D1762=0,"{}",_xlfn.XLOOKUP(D1762,属性中转!$D$20:$D$44,_xlfn.XLOOKUP($E1762,属性中转!$AG$18:$AX$18,属性中转!$AG$20:$AX$44)))</f>
        <v>{"HpRate":0.338,"AtkRate":0.3393,"PhysDefRate":0.169,"MagicDefRate":0.247,"HealInc":0.2034}</v>
      </c>
      <c r="H1762" s="1" t="s">
        <v>28</v>
      </c>
      <c r="I1762" s="1">
        <f t="shared" si="241"/>
        <v>4</v>
      </c>
      <c r="J1762" s="1">
        <f t="shared" si="240"/>
        <v>4</v>
      </c>
    </row>
    <row r="1763" spans="1:10">
      <c r="A1763" s="1">
        <f t="shared" si="236"/>
        <v>5002816</v>
      </c>
      <c r="B1763" s="1">
        <f t="shared" si="237"/>
        <v>5002816</v>
      </c>
      <c r="C1763" s="1">
        <f t="shared" si="238"/>
        <v>50028</v>
      </c>
      <c r="D1763" s="1">
        <f t="shared" si="239"/>
        <v>16</v>
      </c>
      <c r="E1763" s="1">
        <f>_xlfn.XLOOKUP(C1763,[1]配置!$B$5:$B$1000,[1]配置!$N$5:$N$1000)</f>
        <v>3</v>
      </c>
      <c r="F1763" s="1" t="str">
        <f>_xlfn.XLOOKUP(D1763,消耗中转!$D$8:$D$33,消耗中转!$T$8:$T$33)</f>
        <v>[{"ItemId":70003,"Num":25}]</v>
      </c>
      <c r="G1763" s="1" t="str" cm="1">
        <f t="array" ref="G1763">IF(D1763=0,"{}",_xlfn.XLOOKUP(D1763,属性中转!$D$20:$D$44,_xlfn.XLOOKUP($E1763,属性中转!$AG$18:$AX$18,属性中转!$AG$20:$AX$44)))</f>
        <v>{"HpRate":0.3575,"AtkRate":0.3588,"PhysDefRate":0.1787,"MagicDefRate":0.2612,"HealInc":0.2249}</v>
      </c>
      <c r="H1763" s="1" t="s">
        <v>28</v>
      </c>
      <c r="I1763" s="1">
        <f t="shared" si="241"/>
        <v>4</v>
      </c>
      <c r="J1763" s="1">
        <f t="shared" si="240"/>
        <v>4</v>
      </c>
    </row>
    <row r="1764" spans="1:10">
      <c r="A1764" s="1">
        <f t="shared" si="236"/>
        <v>5002817</v>
      </c>
      <c r="B1764" s="1">
        <f t="shared" si="237"/>
        <v>5002817</v>
      </c>
      <c r="C1764" s="1">
        <f t="shared" si="238"/>
        <v>50028</v>
      </c>
      <c r="D1764" s="1">
        <f t="shared" si="239"/>
        <v>17</v>
      </c>
      <c r="E1764" s="1">
        <f>_xlfn.XLOOKUP(C1764,[1]配置!$B$5:$B$1000,[1]配置!$N$5:$N$1000)</f>
        <v>3</v>
      </c>
      <c r="F1764" s="1" t="str">
        <f>_xlfn.XLOOKUP(D1764,消耗中转!$D$8:$D$33,消耗中转!$T$8:$T$33)</f>
        <v>[{"ItemId":70003,"Num":25}]</v>
      </c>
      <c r="G1764" s="1" t="str" cm="1">
        <f t="array" ref="G1764">IF(D1764=0,"{}",_xlfn.XLOOKUP(D1764,属性中转!$D$20:$D$44,_xlfn.XLOOKUP($E1764,属性中转!$AG$18:$AX$18,属性中转!$AG$20:$AX$44)))</f>
        <v>{"HpRate":0.377,"AtkRate":0.3784,"PhysDefRate":0.1885,"MagicDefRate":0.2755,"HealInc":0.2463}</v>
      </c>
      <c r="H1764" s="1" t="s">
        <v>28</v>
      </c>
      <c r="I1764" s="1">
        <f t="shared" si="241"/>
        <v>4</v>
      </c>
      <c r="J1764" s="1">
        <f t="shared" si="240"/>
        <v>4</v>
      </c>
    </row>
    <row r="1765" spans="1:10">
      <c r="A1765" s="1">
        <f t="shared" si="236"/>
        <v>5002818</v>
      </c>
      <c r="B1765" s="1">
        <f t="shared" si="237"/>
        <v>5002818</v>
      </c>
      <c r="C1765" s="1">
        <f t="shared" si="238"/>
        <v>50028</v>
      </c>
      <c r="D1765" s="1">
        <f t="shared" si="239"/>
        <v>18</v>
      </c>
      <c r="E1765" s="1">
        <f>_xlfn.XLOOKUP(C1765,[1]配置!$B$5:$B$1000,[1]配置!$N$5:$N$1000)</f>
        <v>3</v>
      </c>
      <c r="F1765" s="1" t="str">
        <f>_xlfn.XLOOKUP(D1765,消耗中转!$D$8:$D$33,消耗中转!$T$8:$T$33)</f>
        <v>[{"ItemId":70003,"Num":25}]</v>
      </c>
      <c r="G1765" s="1" t="str" cm="1">
        <f t="array" ref="G1765">IF(D1765=0,"{}",_xlfn.XLOOKUP(D1765,属性中转!$D$20:$D$44,_xlfn.XLOOKUP($E1765,属性中转!$AG$18:$AX$18,属性中转!$AG$20:$AX$44)))</f>
        <v>{"HpRate":0.3965,"AtkRate":0.398,"PhysDefRate":0.1982,"MagicDefRate":0.2897,"HealInc":0.2677}</v>
      </c>
      <c r="H1765" s="1" t="s">
        <v>28</v>
      </c>
      <c r="I1765" s="1">
        <f t="shared" si="241"/>
        <v>4</v>
      </c>
      <c r="J1765" s="1">
        <f t="shared" si="240"/>
        <v>4</v>
      </c>
    </row>
    <row r="1766" spans="1:10">
      <c r="A1766" s="1">
        <f t="shared" si="236"/>
        <v>5002819</v>
      </c>
      <c r="B1766" s="1">
        <f t="shared" si="237"/>
        <v>5002819</v>
      </c>
      <c r="C1766" s="1">
        <f t="shared" si="238"/>
        <v>50028</v>
      </c>
      <c r="D1766" s="1">
        <f t="shared" si="239"/>
        <v>19</v>
      </c>
      <c r="E1766" s="1">
        <f>_xlfn.XLOOKUP(C1766,[1]配置!$B$5:$B$1000,[1]配置!$N$5:$N$1000)</f>
        <v>3</v>
      </c>
      <c r="F1766" s="1" t="str">
        <f>_xlfn.XLOOKUP(D1766,消耗中转!$D$8:$D$33,消耗中转!$T$8:$T$33)</f>
        <v>[{"ItemId":70003,"Num":25}]</v>
      </c>
      <c r="G1766" s="1" t="str" cm="1">
        <f t="array" ref="G1766">IF(D1766=0,"{}",_xlfn.XLOOKUP(D1766,属性中转!$D$20:$D$44,_xlfn.XLOOKUP($E1766,属性中转!$AG$18:$AX$18,属性中转!$AG$20:$AX$44)))</f>
        <v>{"HpRate":0.416,"AtkRate":0.4176,"PhysDefRate":0.208,"MagicDefRate":0.304,"HealInc":0.2891}</v>
      </c>
      <c r="H1766" s="1" t="s">
        <v>28</v>
      </c>
      <c r="I1766" s="1">
        <f t="shared" si="241"/>
        <v>4</v>
      </c>
      <c r="J1766" s="1">
        <f t="shared" si="240"/>
        <v>4</v>
      </c>
    </row>
    <row r="1767" spans="1:10">
      <c r="A1767" s="1">
        <f t="shared" si="236"/>
        <v>5002820</v>
      </c>
      <c r="B1767" s="1">
        <f t="shared" si="237"/>
        <v>5002820</v>
      </c>
      <c r="C1767" s="1">
        <f t="shared" si="238"/>
        <v>50028</v>
      </c>
      <c r="D1767" s="1">
        <f t="shared" si="239"/>
        <v>20</v>
      </c>
      <c r="E1767" s="1">
        <f>_xlfn.XLOOKUP(C1767,[1]配置!$B$5:$B$1000,[1]配置!$N$5:$N$1000)</f>
        <v>3</v>
      </c>
      <c r="F1767" s="1" t="str">
        <f>_xlfn.XLOOKUP(D1767,消耗中转!$D$8:$D$33,消耗中转!$T$8:$T$33)</f>
        <v>[{"ItemId":70003,"Num":25}]</v>
      </c>
      <c r="G1767" s="1" t="str" cm="1">
        <f t="array" ref="G1767">IF(D1767=0,"{}",_xlfn.XLOOKUP(D1767,属性中转!$D$20:$D$44,_xlfn.XLOOKUP($E1767,属性中转!$AG$18:$AX$18,属性中转!$AG$20:$AX$44)))</f>
        <v>{"HpRate":0.4355,"AtkRate":0.4371,"PhysDefRate":0.2177,"MagicDefRate":0.3182,"HealInc":0.3105}</v>
      </c>
      <c r="H1767" s="1" t="s">
        <v>28</v>
      </c>
      <c r="I1767" s="1">
        <f t="shared" si="241"/>
        <v>4</v>
      </c>
      <c r="J1767" s="1">
        <f t="shared" si="240"/>
        <v>4</v>
      </c>
    </row>
    <row r="1768" spans="1:10">
      <c r="A1768" s="1">
        <f t="shared" si="236"/>
        <v>5002821</v>
      </c>
      <c r="B1768" s="1">
        <f t="shared" si="237"/>
        <v>5002821</v>
      </c>
      <c r="C1768" s="1">
        <f t="shared" si="238"/>
        <v>50028</v>
      </c>
      <c r="D1768" s="1">
        <f t="shared" si="239"/>
        <v>21</v>
      </c>
      <c r="E1768" s="1">
        <f>_xlfn.XLOOKUP(C1768,[1]配置!$B$5:$B$1000,[1]配置!$N$5:$N$1000)</f>
        <v>3</v>
      </c>
      <c r="F1768" s="1" t="str">
        <f>_xlfn.XLOOKUP(D1768,消耗中转!$D$8:$D$33,消耗中转!$T$8:$T$33)</f>
        <v>[{"ItemId":70003,"Num":50}]</v>
      </c>
      <c r="G1768" s="1" t="str" cm="1">
        <f t="array" ref="G1768">IF(D1768=0,"{}",_xlfn.XLOOKUP(D1768,属性中转!$D$20:$D$44,_xlfn.XLOOKUP($E1768,属性中转!$AG$18:$AX$18,属性中转!$AG$20:$AX$44)))</f>
        <v>{"HpRate":0.455,"AtkRate":0.4567,"PhysDefRate":0.2275,"MagicDefRate":0.3325,"HealInc":0.332}</v>
      </c>
      <c r="H1768" s="1" t="s">
        <v>28</v>
      </c>
      <c r="I1768" s="1">
        <f t="shared" si="241"/>
        <v>4</v>
      </c>
      <c r="J1768" s="1">
        <f t="shared" si="240"/>
        <v>4</v>
      </c>
    </row>
    <row r="1769" spans="1:10">
      <c r="A1769" s="1">
        <f t="shared" si="236"/>
        <v>5002822</v>
      </c>
      <c r="B1769" s="1">
        <f t="shared" si="237"/>
        <v>5002822</v>
      </c>
      <c r="C1769" s="1">
        <f t="shared" si="238"/>
        <v>50028</v>
      </c>
      <c r="D1769" s="1">
        <f t="shared" si="239"/>
        <v>22</v>
      </c>
      <c r="E1769" s="1">
        <f>_xlfn.XLOOKUP(C1769,[1]配置!$B$5:$B$1000,[1]配置!$N$5:$N$1000)</f>
        <v>3</v>
      </c>
      <c r="F1769" s="1" t="str">
        <f>_xlfn.XLOOKUP(D1769,消耗中转!$D$8:$D$33,消耗中转!$T$8:$T$33)</f>
        <v>[{"ItemId":70003,"Num":75}]</v>
      </c>
      <c r="G1769" s="1" t="str" cm="1">
        <f t="array" ref="G1769">IF(D1769=0,"{}",_xlfn.XLOOKUP(D1769,属性中转!$D$20:$D$44,_xlfn.XLOOKUP($E1769,属性中转!$AG$18:$AX$18,属性中转!$AG$20:$AX$44)))</f>
        <v>{"HpRate":0.4745,"AtkRate":0.4763,"PhysDefRate":0.2372,"MagicDefRate":0.3467,"HealInc":0.3534}</v>
      </c>
      <c r="H1769" s="1" t="s">
        <v>28</v>
      </c>
      <c r="I1769" s="1">
        <f t="shared" si="241"/>
        <v>4</v>
      </c>
      <c r="J1769" s="1">
        <f t="shared" si="240"/>
        <v>4</v>
      </c>
    </row>
    <row r="1770" spans="1:10">
      <c r="A1770" s="1">
        <f t="shared" si="236"/>
        <v>5002823</v>
      </c>
      <c r="B1770" s="1">
        <f t="shared" si="237"/>
        <v>5002823</v>
      </c>
      <c r="C1770" s="1">
        <f t="shared" si="238"/>
        <v>50028</v>
      </c>
      <c r="D1770" s="1">
        <f t="shared" si="239"/>
        <v>23</v>
      </c>
      <c r="E1770" s="1">
        <f>_xlfn.XLOOKUP(C1770,[1]配置!$B$5:$B$1000,[1]配置!$N$5:$N$1000)</f>
        <v>3</v>
      </c>
      <c r="F1770" s="1" t="str">
        <f>_xlfn.XLOOKUP(D1770,消耗中转!$D$8:$D$33,消耗中转!$T$8:$T$33)</f>
        <v>[{"ItemId":70003,"Num":100}]</v>
      </c>
      <c r="G1770" s="1" t="str" cm="1">
        <f t="array" ref="G1770">IF(D1770=0,"{}",_xlfn.XLOOKUP(D1770,属性中转!$D$20:$D$44,_xlfn.XLOOKUP($E1770,属性中转!$AG$18:$AX$18,属性中转!$AG$20:$AX$44)))</f>
        <v>{"HpRate":0.494,"AtkRate":0.4959,"PhysDefRate":0.247,"MagicDefRate":0.361,"HealInc":0.3748}</v>
      </c>
      <c r="H1770" s="1" t="s">
        <v>28</v>
      </c>
      <c r="I1770" s="1">
        <f t="shared" si="241"/>
        <v>4</v>
      </c>
      <c r="J1770" s="1">
        <f t="shared" si="240"/>
        <v>4</v>
      </c>
    </row>
    <row r="1771" spans="1:10">
      <c r="A1771" s="1">
        <f t="shared" si="236"/>
        <v>5002824</v>
      </c>
      <c r="B1771" s="1">
        <f t="shared" si="237"/>
        <v>5002824</v>
      </c>
      <c r="C1771" s="1">
        <f t="shared" si="238"/>
        <v>50028</v>
      </c>
      <c r="D1771" s="1">
        <f t="shared" si="239"/>
        <v>24</v>
      </c>
      <c r="E1771" s="1">
        <f>_xlfn.XLOOKUP(C1771,[1]配置!$B$5:$B$1000,[1]配置!$N$5:$N$1000)</f>
        <v>3</v>
      </c>
      <c r="F1771" s="1" t="str">
        <f>_xlfn.XLOOKUP(D1771,消耗中转!$D$8:$D$33,消耗中转!$T$8:$T$33)</f>
        <v>[{"ItemId":70003,"Num":125}]</v>
      </c>
      <c r="G1771" s="1" t="str" cm="1">
        <f t="array" ref="G1771">IF(D1771=0,"{}",_xlfn.XLOOKUP(D1771,属性中转!$D$20:$D$44,_xlfn.XLOOKUP($E1771,属性中转!$AG$18:$AX$18,属性中转!$AG$20:$AX$44)))</f>
        <v>{"HpRate":0.5135,"AtkRate":0.5154,"PhysDefRate":0.2567,"MagicDefRate":0.3752,"HealInc":0.3962}</v>
      </c>
      <c r="H1771" s="1" t="s">
        <v>28</v>
      </c>
      <c r="I1771" s="1">
        <f t="shared" si="241"/>
        <v>4</v>
      </c>
      <c r="J1771" s="1">
        <f t="shared" si="240"/>
        <v>4</v>
      </c>
    </row>
    <row r="1772" spans="1:10">
      <c r="A1772" s="1">
        <f t="shared" si="236"/>
        <v>5002825</v>
      </c>
      <c r="B1772" s="1">
        <f t="shared" si="237"/>
        <v>5002825</v>
      </c>
      <c r="C1772" s="1">
        <f t="shared" si="238"/>
        <v>50028</v>
      </c>
      <c r="D1772" s="1">
        <f t="shared" si="239"/>
        <v>25</v>
      </c>
      <c r="E1772" s="1">
        <f>_xlfn.XLOOKUP(C1772,[1]配置!$B$5:$B$1000,[1]配置!$N$5:$N$1000)</f>
        <v>3</v>
      </c>
      <c r="F1772" s="1" t="str">
        <f>_xlfn.XLOOKUP(D1772,消耗中转!$D$8:$D$33,消耗中转!$T$8:$T$33)</f>
        <v>[{"ItemId":70003,"Num":150}]</v>
      </c>
      <c r="G1772" s="1" t="str" cm="1">
        <f t="array" ref="G1772">IF(D1772=0,"{}",_xlfn.XLOOKUP(D1772,属性中转!$D$20:$D$44,_xlfn.XLOOKUP($E1772,属性中转!$AG$18:$AX$18,属性中转!$AG$20:$AX$44)))</f>
        <v>{"HpRate":0.533,"AtkRate":0.535,"PhysDefRate":0.2665,"MagicDefRate":0.3895,"HealInc":0.4176}</v>
      </c>
      <c r="H1772" s="1" t="s">
        <v>28</v>
      </c>
      <c r="I1772" s="1">
        <f t="shared" si="241"/>
        <v>4</v>
      </c>
      <c r="J1772" s="1">
        <f t="shared" si="240"/>
        <v>4</v>
      </c>
    </row>
    <row r="1773" spans="1:10">
      <c r="A1773" s="1">
        <f t="shared" si="236"/>
        <v>5002900</v>
      </c>
      <c r="B1773" s="1">
        <f t="shared" si="237"/>
        <v>5002900</v>
      </c>
      <c r="C1773" s="1">
        <f>C1747+1</f>
        <v>50029</v>
      </c>
      <c r="D1773" s="1">
        <f t="shared" si="239"/>
        <v>0</v>
      </c>
      <c r="E1773" s="1">
        <f>_xlfn.XLOOKUP(C1773,[1]配置!$B$5:$B$1000,[1]配置!$N$5:$N$1000)</f>
        <v>1</v>
      </c>
      <c r="F1773" s="1" t="str">
        <f>_xlfn.XLOOKUP(D1773,消耗中转!$D$8:$D$33,消耗中转!$T$8:$T$33)</f>
        <v>[]</v>
      </c>
      <c r="G1773" s="1" t="str" cm="1">
        <f t="array" ref="G1773">IF(D1773=0,"{}",_xlfn.XLOOKUP(D1773,属性中转!$D$20:$D$44,_xlfn.XLOOKUP($E1773,属性中转!$AG$18:$AX$18,属性中转!$AG$20:$AX$44)))</f>
        <v>{}</v>
      </c>
      <c r="H1773" s="1" t="s">
        <v>28</v>
      </c>
      <c r="I1773" s="1">
        <f t="shared" si="241"/>
        <v>0</v>
      </c>
      <c r="J1773" s="1">
        <f t="shared" si="240"/>
        <v>0</v>
      </c>
    </row>
    <row r="1774" spans="1:10">
      <c r="A1774" s="1">
        <f t="shared" si="236"/>
        <v>5002901</v>
      </c>
      <c r="B1774" s="1">
        <f t="shared" si="237"/>
        <v>5002901</v>
      </c>
      <c r="C1774" s="1">
        <f t="shared" ref="C1774:C1798" si="242">C1773</f>
        <v>50029</v>
      </c>
      <c r="D1774" s="1">
        <f t="shared" ref="D1774:D1799" si="243">D1748</f>
        <v>1</v>
      </c>
      <c r="E1774" s="1">
        <f>_xlfn.XLOOKUP(C1774,[1]配置!$B$5:$B$1000,[1]配置!$N$5:$N$1000)</f>
        <v>1</v>
      </c>
      <c r="F1774" s="1" t="str">
        <f>_xlfn.XLOOKUP(D1774,消耗中转!$D$8:$D$33,消耗中转!$T$8:$T$33)</f>
        <v>[{"ItemId":70001,"Num":10}]</v>
      </c>
      <c r="G1774" s="1" t="str" cm="1">
        <f t="array" ref="G1774">IF(D1774=0,"{}",_xlfn.XLOOKUP(D1774,属性中转!$D$20:$D$44,_xlfn.XLOOKUP($E1774,属性中转!$AG$18:$AX$18,属性中转!$AG$20:$AX$44)))</f>
        <v>{"HpRate":0.0625,"AtkRate":0.072,"AtkSpeed":0.03,"Cri":0.0256,"DefBreak":0.0352}</v>
      </c>
      <c r="H1774" s="1" t="s">
        <v>28</v>
      </c>
      <c r="I1774" s="1">
        <f t="shared" si="241"/>
        <v>1</v>
      </c>
      <c r="J1774" s="1">
        <f t="shared" si="240"/>
        <v>1</v>
      </c>
    </row>
    <row r="1775" spans="1:10">
      <c r="A1775" s="1">
        <f t="shared" si="236"/>
        <v>5002902</v>
      </c>
      <c r="B1775" s="1">
        <f t="shared" si="237"/>
        <v>5002902</v>
      </c>
      <c r="C1775" s="1">
        <f t="shared" si="242"/>
        <v>50029</v>
      </c>
      <c r="D1775" s="1">
        <f t="shared" si="243"/>
        <v>2</v>
      </c>
      <c r="E1775" s="1">
        <f>_xlfn.XLOOKUP(C1775,[1]配置!$B$5:$B$1000,[1]配置!$N$5:$N$1000)</f>
        <v>1</v>
      </c>
      <c r="F1775" s="1" t="str">
        <f>_xlfn.XLOOKUP(D1775,消耗中转!$D$8:$D$33,消耗中转!$T$8:$T$33)</f>
        <v>[{"ItemId":70001,"Num":20}]</v>
      </c>
      <c r="G1775" s="1" t="str" cm="1">
        <f t="array" ref="G1775">IF(D1775=0,"{}",_xlfn.XLOOKUP(D1775,属性中转!$D$20:$D$44,_xlfn.XLOOKUP($E1775,属性中转!$AG$18:$AX$18,属性中转!$AG$20:$AX$44)))</f>
        <v>{"HpRate":0.0812,"AtkRate":0.0936,"AtkSpeed":0.042,"Cri":0.0359,"DefBreak":0.0493}</v>
      </c>
      <c r="H1775" s="1" t="s">
        <v>28</v>
      </c>
      <c r="I1775" s="1">
        <f t="shared" si="241"/>
        <v>1</v>
      </c>
      <c r="J1775" s="1">
        <f t="shared" si="240"/>
        <v>1</v>
      </c>
    </row>
    <row r="1776" spans="1:10">
      <c r="A1776" s="1">
        <f t="shared" si="236"/>
        <v>5002903</v>
      </c>
      <c r="B1776" s="1">
        <f t="shared" si="237"/>
        <v>5002903</v>
      </c>
      <c r="C1776" s="1">
        <f t="shared" si="242"/>
        <v>50029</v>
      </c>
      <c r="D1776" s="1">
        <f t="shared" si="243"/>
        <v>3</v>
      </c>
      <c r="E1776" s="1">
        <f>_xlfn.XLOOKUP(C1776,[1]配置!$B$5:$B$1000,[1]配置!$N$5:$N$1000)</f>
        <v>1</v>
      </c>
      <c r="F1776" s="1" t="str">
        <f>_xlfn.XLOOKUP(D1776,消耗中转!$D$8:$D$33,消耗中转!$T$8:$T$33)</f>
        <v>[{"ItemId":70001,"Num":30}]</v>
      </c>
      <c r="G1776" s="1" t="str" cm="1">
        <f t="array" ref="G1776">IF(D1776=0,"{}",_xlfn.XLOOKUP(D1776,属性中转!$D$20:$D$44,_xlfn.XLOOKUP($E1776,属性中转!$AG$18:$AX$18,属性中转!$AG$20:$AX$44)))</f>
        <v>{"HpRate":0.1,"AtkRate":0.1152,"AtkSpeed":0.054,"Cri":0.0462,"DefBreak":0.0635}</v>
      </c>
      <c r="H1776" s="1" t="s">
        <v>28</v>
      </c>
      <c r="I1776" s="1">
        <f t="shared" si="241"/>
        <v>1</v>
      </c>
      <c r="J1776" s="1">
        <f t="shared" si="240"/>
        <v>1</v>
      </c>
    </row>
    <row r="1777" spans="1:10">
      <c r="A1777" s="1">
        <f t="shared" si="236"/>
        <v>5002904</v>
      </c>
      <c r="B1777" s="1">
        <f t="shared" si="237"/>
        <v>5002904</v>
      </c>
      <c r="C1777" s="1">
        <f t="shared" si="242"/>
        <v>50029</v>
      </c>
      <c r="D1777" s="1">
        <f t="shared" si="243"/>
        <v>4</v>
      </c>
      <c r="E1777" s="1">
        <f>_xlfn.XLOOKUP(C1777,[1]配置!$B$5:$B$1000,[1]配置!$N$5:$N$1000)</f>
        <v>1</v>
      </c>
      <c r="F1777" s="1" t="str">
        <f>_xlfn.XLOOKUP(D1777,消耗中转!$D$8:$D$33,消耗中转!$T$8:$T$33)</f>
        <v>[{"ItemId":70001,"Num":40}]</v>
      </c>
      <c r="G1777" s="1" t="str" cm="1">
        <f t="array" ref="G1777">IF(D1777=0,"{}",_xlfn.XLOOKUP(D1777,属性中转!$D$20:$D$44,_xlfn.XLOOKUP($E1777,属性中转!$AG$18:$AX$18,属性中转!$AG$20:$AX$44)))</f>
        <v>{"HpRate":0.1187,"AtkRate":0.1368,"AtkSpeed":0.066,"Cri":0.0564,"DefBreak":0.0776}</v>
      </c>
      <c r="H1777" s="1" t="s">
        <v>28</v>
      </c>
      <c r="I1777" s="1">
        <f t="shared" si="241"/>
        <v>1</v>
      </c>
      <c r="J1777" s="1">
        <f t="shared" si="240"/>
        <v>1</v>
      </c>
    </row>
    <row r="1778" spans="1:10">
      <c r="A1778" s="1">
        <f t="shared" si="236"/>
        <v>5002905</v>
      </c>
      <c r="B1778" s="1">
        <f t="shared" si="237"/>
        <v>5002905</v>
      </c>
      <c r="C1778" s="1">
        <f t="shared" si="242"/>
        <v>50029</v>
      </c>
      <c r="D1778" s="1">
        <f t="shared" si="243"/>
        <v>5</v>
      </c>
      <c r="E1778" s="1">
        <f>_xlfn.XLOOKUP(C1778,[1]配置!$B$5:$B$1000,[1]配置!$N$5:$N$1000)</f>
        <v>1</v>
      </c>
      <c r="F1778" s="1" t="str">
        <f>_xlfn.XLOOKUP(D1778,消耗中转!$D$8:$D$33,消耗中转!$T$8:$T$33)</f>
        <v>[{"ItemId":70001,"Num":50}]</v>
      </c>
      <c r="G1778" s="1" t="str" cm="1">
        <f t="array" ref="G1778">IF(D1778=0,"{}",_xlfn.XLOOKUP(D1778,属性中转!$D$20:$D$44,_xlfn.XLOOKUP($E1778,属性中转!$AG$18:$AX$18,属性中转!$AG$20:$AX$44)))</f>
        <v>{"HpRate":0.1375,"AtkRate":0.1584,"AtkSpeed":0.078,"Cri":0.0667,"DefBreak":0.0917}</v>
      </c>
      <c r="H1778" s="1" t="s">
        <v>28</v>
      </c>
      <c r="I1778" s="1">
        <f t="shared" si="241"/>
        <v>2</v>
      </c>
      <c r="J1778" s="1">
        <f t="shared" si="240"/>
        <v>2</v>
      </c>
    </row>
    <row r="1779" spans="1:10">
      <c r="A1779" s="1">
        <f t="shared" si="236"/>
        <v>5002906</v>
      </c>
      <c r="B1779" s="1">
        <f t="shared" si="237"/>
        <v>5002906</v>
      </c>
      <c r="C1779" s="1">
        <f t="shared" si="242"/>
        <v>50029</v>
      </c>
      <c r="D1779" s="1">
        <f t="shared" si="243"/>
        <v>6</v>
      </c>
      <c r="E1779" s="1">
        <f>_xlfn.XLOOKUP(C1779,[1]配置!$B$5:$B$1000,[1]配置!$N$5:$N$1000)</f>
        <v>1</v>
      </c>
      <c r="F1779" s="1" t="str">
        <f>_xlfn.XLOOKUP(D1779,消耗中转!$D$8:$D$33,消耗中转!$T$8:$T$33)</f>
        <v>[{"ItemId":70002,"Num":5}]</v>
      </c>
      <c r="G1779" s="1" t="str" cm="1">
        <f t="array" ref="G1779">IF(D1779=0,"{}",_xlfn.XLOOKUP(D1779,属性中转!$D$20:$D$44,_xlfn.XLOOKUP($E1779,属性中转!$AG$18:$AX$18,属性中转!$AG$20:$AX$44)))</f>
        <v>{"HpRate":0.1562,"AtkRate":0.18,"AtkSpeed":0.09,"Cri":0.077,"DefBreak":0.1058}</v>
      </c>
      <c r="H1779" s="1" t="s">
        <v>28</v>
      </c>
      <c r="I1779" s="1">
        <f t="shared" si="241"/>
        <v>2</v>
      </c>
      <c r="J1779" s="1">
        <f t="shared" si="240"/>
        <v>2</v>
      </c>
    </row>
    <row r="1780" spans="1:10">
      <c r="A1780" s="1">
        <f t="shared" si="236"/>
        <v>5002907</v>
      </c>
      <c r="B1780" s="1">
        <f t="shared" si="237"/>
        <v>5002907</v>
      </c>
      <c r="C1780" s="1">
        <f t="shared" si="242"/>
        <v>50029</v>
      </c>
      <c r="D1780" s="1">
        <f t="shared" si="243"/>
        <v>7</v>
      </c>
      <c r="E1780" s="1">
        <f>_xlfn.XLOOKUP(C1780,[1]配置!$B$5:$B$1000,[1]配置!$N$5:$N$1000)</f>
        <v>1</v>
      </c>
      <c r="F1780" s="1" t="str">
        <f>_xlfn.XLOOKUP(D1780,消耗中转!$D$8:$D$33,消耗中转!$T$8:$T$33)</f>
        <v>[{"ItemId":70002,"Num":10}]</v>
      </c>
      <c r="G1780" s="1" t="str" cm="1">
        <f t="array" ref="G1780">IF(D1780=0,"{}",_xlfn.XLOOKUP(D1780,属性中转!$D$20:$D$44,_xlfn.XLOOKUP($E1780,属性中转!$AG$18:$AX$18,属性中转!$AG$20:$AX$44)))</f>
        <v>{"HpRate":0.175,"AtkRate":0.2016,"AtkSpeed":0.102,"Cri":0.0873,"DefBreak":0.1199}</v>
      </c>
      <c r="H1780" s="1" t="s">
        <v>28</v>
      </c>
      <c r="I1780" s="1">
        <f t="shared" si="241"/>
        <v>2</v>
      </c>
      <c r="J1780" s="1">
        <f t="shared" si="240"/>
        <v>2</v>
      </c>
    </row>
    <row r="1781" spans="1:10">
      <c r="A1781" s="1">
        <f t="shared" si="236"/>
        <v>5002908</v>
      </c>
      <c r="B1781" s="1">
        <f t="shared" si="237"/>
        <v>5002908</v>
      </c>
      <c r="C1781" s="1">
        <f t="shared" si="242"/>
        <v>50029</v>
      </c>
      <c r="D1781" s="1">
        <f t="shared" si="243"/>
        <v>8</v>
      </c>
      <c r="E1781" s="1">
        <f>_xlfn.XLOOKUP(C1781,[1]配置!$B$5:$B$1000,[1]配置!$N$5:$N$1000)</f>
        <v>1</v>
      </c>
      <c r="F1781" s="1" t="str">
        <f>_xlfn.XLOOKUP(D1781,消耗中转!$D$8:$D$33,消耗中转!$T$8:$T$33)</f>
        <v>[{"ItemId":70002,"Num":15}]</v>
      </c>
      <c r="G1781" s="1" t="str" cm="1">
        <f t="array" ref="G1781">IF(D1781=0,"{}",_xlfn.XLOOKUP(D1781,属性中转!$D$20:$D$44,_xlfn.XLOOKUP($E1781,属性中转!$AG$18:$AX$18,属性中转!$AG$20:$AX$44)))</f>
        <v>{"HpRate":0.1937,"AtkRate":0.2232,"AtkSpeed":0.114,"Cri":0.0975,"DefBreak":0.134}</v>
      </c>
      <c r="H1781" s="1" t="s">
        <v>28</v>
      </c>
      <c r="I1781" s="1">
        <f t="shared" si="241"/>
        <v>2</v>
      </c>
      <c r="J1781" s="1">
        <f t="shared" si="240"/>
        <v>2</v>
      </c>
    </row>
    <row r="1782" spans="1:10">
      <c r="A1782" s="1">
        <f t="shared" si="236"/>
        <v>5002909</v>
      </c>
      <c r="B1782" s="1">
        <f t="shared" si="237"/>
        <v>5002909</v>
      </c>
      <c r="C1782" s="1">
        <f t="shared" si="242"/>
        <v>50029</v>
      </c>
      <c r="D1782" s="1">
        <f t="shared" si="243"/>
        <v>9</v>
      </c>
      <c r="E1782" s="1">
        <f>_xlfn.XLOOKUP(C1782,[1]配置!$B$5:$B$1000,[1]配置!$N$5:$N$1000)</f>
        <v>1</v>
      </c>
      <c r="F1782" s="1" t="str">
        <f>_xlfn.XLOOKUP(D1782,消耗中转!$D$8:$D$33,消耗中转!$T$8:$T$33)</f>
        <v>[{"ItemId":70002,"Num":20}]</v>
      </c>
      <c r="G1782" s="1" t="str" cm="1">
        <f t="array" ref="G1782">IF(D1782=0,"{}",_xlfn.XLOOKUP(D1782,属性中转!$D$20:$D$44,_xlfn.XLOOKUP($E1782,属性中转!$AG$18:$AX$18,属性中转!$AG$20:$AX$44)))</f>
        <v>{"HpRate":0.2125,"AtkRate":0.2448,"AtkSpeed":0.114,"Cri":0.0975,"DefBreak":0.134}</v>
      </c>
      <c r="H1782" s="1" t="s">
        <v>28</v>
      </c>
      <c r="I1782" s="1">
        <f t="shared" si="241"/>
        <v>2</v>
      </c>
      <c r="J1782" s="1">
        <f t="shared" si="240"/>
        <v>2</v>
      </c>
    </row>
    <row r="1783" spans="1:10">
      <c r="A1783" s="1">
        <f t="shared" si="236"/>
        <v>5002910</v>
      </c>
      <c r="B1783" s="1">
        <f t="shared" si="237"/>
        <v>5002910</v>
      </c>
      <c r="C1783" s="1">
        <f t="shared" si="242"/>
        <v>50029</v>
      </c>
      <c r="D1783" s="1">
        <f t="shared" si="243"/>
        <v>10</v>
      </c>
      <c r="E1783" s="1">
        <f>_xlfn.XLOOKUP(C1783,[1]配置!$B$5:$B$1000,[1]配置!$N$5:$N$1000)</f>
        <v>1</v>
      </c>
      <c r="F1783" s="1" t="str">
        <f>_xlfn.XLOOKUP(D1783,消耗中转!$D$8:$D$33,消耗中转!$T$8:$T$33)</f>
        <v>[{"ItemId":70002,"Num":25}]</v>
      </c>
      <c r="G1783" s="1" t="str" cm="1">
        <f t="array" ref="G1783">IF(D1783=0,"{}",_xlfn.XLOOKUP(D1783,属性中转!$D$20:$D$44,_xlfn.XLOOKUP($E1783,属性中转!$AG$18:$AX$18,属性中转!$AG$20:$AX$44)))</f>
        <v>{"HpRate":0.2312,"AtkRate":0.2664,"AtkSpeed":0.114,"Cri":0.0975,"DefBreak":0.134}</v>
      </c>
      <c r="H1783" s="1" t="s">
        <v>28</v>
      </c>
      <c r="I1783" s="1">
        <f t="shared" si="241"/>
        <v>3</v>
      </c>
      <c r="J1783" s="1">
        <f t="shared" si="240"/>
        <v>3</v>
      </c>
    </row>
    <row r="1784" spans="1:10">
      <c r="A1784" s="1">
        <f t="shared" si="236"/>
        <v>5002911</v>
      </c>
      <c r="B1784" s="1">
        <f t="shared" si="237"/>
        <v>5002911</v>
      </c>
      <c r="C1784" s="1">
        <f t="shared" si="242"/>
        <v>50029</v>
      </c>
      <c r="D1784" s="1">
        <f t="shared" si="243"/>
        <v>11</v>
      </c>
      <c r="E1784" s="1">
        <f>_xlfn.XLOOKUP(C1784,[1]配置!$B$5:$B$1000,[1]配置!$N$5:$N$1000)</f>
        <v>1</v>
      </c>
      <c r="F1784" s="1" t="str">
        <f>_xlfn.XLOOKUP(D1784,消耗中转!$D$8:$D$33,消耗中转!$T$8:$T$33)</f>
        <v>[{"ItemId":70002,"Num":30}]</v>
      </c>
      <c r="G1784" s="1" t="str" cm="1">
        <f t="array" ref="G1784">IF(D1784=0,"{}",_xlfn.XLOOKUP(D1784,属性中转!$D$20:$D$44,_xlfn.XLOOKUP($E1784,属性中转!$AG$18:$AX$18,属性中转!$AG$20:$AX$44)))</f>
        <v>{"HpRate":0.25,"AtkRate":0.288,"AtkSpeed":0.114,"Cri":0.0975,"DefBreak":0.134}</v>
      </c>
      <c r="H1784" s="1" t="s">
        <v>28</v>
      </c>
      <c r="I1784" s="1">
        <f t="shared" si="241"/>
        <v>3</v>
      </c>
      <c r="J1784" s="1">
        <f t="shared" si="240"/>
        <v>3</v>
      </c>
    </row>
    <row r="1785" spans="1:10">
      <c r="A1785" s="1">
        <f t="shared" si="236"/>
        <v>5002912</v>
      </c>
      <c r="B1785" s="1">
        <f t="shared" si="237"/>
        <v>5002912</v>
      </c>
      <c r="C1785" s="1">
        <f t="shared" si="242"/>
        <v>50029</v>
      </c>
      <c r="D1785" s="1">
        <f t="shared" si="243"/>
        <v>12</v>
      </c>
      <c r="E1785" s="1">
        <f>_xlfn.XLOOKUP(C1785,[1]配置!$B$5:$B$1000,[1]配置!$N$5:$N$1000)</f>
        <v>1</v>
      </c>
      <c r="F1785" s="1" t="str">
        <f>_xlfn.XLOOKUP(D1785,消耗中转!$D$8:$D$33,消耗中转!$T$8:$T$33)</f>
        <v>[{"ItemId":70002,"Num":35}]</v>
      </c>
      <c r="G1785" s="1" t="str" cm="1">
        <f t="array" ref="G1785">IF(D1785=0,"{}",_xlfn.XLOOKUP(D1785,属性中转!$D$20:$D$44,_xlfn.XLOOKUP($E1785,属性中转!$AG$18:$AX$18,属性中转!$AG$20:$AX$44)))</f>
        <v>{"HpRate":0.2687,"AtkRate":0.3096,"AtkSpeed":0.114,"Cri":0.0975,"DefBreak":0.134}</v>
      </c>
      <c r="H1785" s="1" t="s">
        <v>28</v>
      </c>
      <c r="I1785" s="1">
        <f t="shared" si="241"/>
        <v>3</v>
      </c>
      <c r="J1785" s="1">
        <f t="shared" si="240"/>
        <v>3</v>
      </c>
    </row>
    <row r="1786" spans="1:10">
      <c r="A1786" s="1">
        <f t="shared" si="236"/>
        <v>5002913</v>
      </c>
      <c r="B1786" s="1">
        <f t="shared" si="237"/>
        <v>5002913</v>
      </c>
      <c r="C1786" s="1">
        <f t="shared" si="242"/>
        <v>50029</v>
      </c>
      <c r="D1786" s="1">
        <f t="shared" si="243"/>
        <v>13</v>
      </c>
      <c r="E1786" s="1">
        <f>_xlfn.XLOOKUP(C1786,[1]配置!$B$5:$B$1000,[1]配置!$N$5:$N$1000)</f>
        <v>1</v>
      </c>
      <c r="F1786" s="1" t="str">
        <f>_xlfn.XLOOKUP(D1786,消耗中转!$D$8:$D$33,消耗中转!$T$8:$T$33)</f>
        <v>[{"ItemId":70002,"Num":40}]</v>
      </c>
      <c r="G1786" s="1" t="str" cm="1">
        <f t="array" ref="G1786">IF(D1786=0,"{}",_xlfn.XLOOKUP(D1786,属性中转!$D$20:$D$44,_xlfn.XLOOKUP($E1786,属性中转!$AG$18:$AX$18,属性中转!$AG$20:$AX$44)))</f>
        <v>{"HpRate":0.2875,"AtkRate":0.3312,"AtkSpeed":0.114,"Cri":0.0975,"DefBreak":0.134}</v>
      </c>
      <c r="H1786" s="1" t="s">
        <v>28</v>
      </c>
      <c r="I1786" s="1">
        <f t="shared" si="241"/>
        <v>3</v>
      </c>
      <c r="J1786" s="1">
        <f t="shared" si="240"/>
        <v>3</v>
      </c>
    </row>
    <row r="1787" spans="1:10">
      <c r="A1787" s="1">
        <f t="shared" si="236"/>
        <v>5002914</v>
      </c>
      <c r="B1787" s="1">
        <f t="shared" si="237"/>
        <v>5002914</v>
      </c>
      <c r="C1787" s="1">
        <f t="shared" si="242"/>
        <v>50029</v>
      </c>
      <c r="D1787" s="1">
        <f t="shared" si="243"/>
        <v>14</v>
      </c>
      <c r="E1787" s="1">
        <f>_xlfn.XLOOKUP(C1787,[1]配置!$B$5:$B$1000,[1]配置!$N$5:$N$1000)</f>
        <v>1</v>
      </c>
      <c r="F1787" s="1" t="str">
        <f>_xlfn.XLOOKUP(D1787,消耗中转!$D$8:$D$33,消耗中转!$T$8:$T$33)</f>
        <v>[{"ItemId":70002,"Num":45}]</v>
      </c>
      <c r="G1787" s="1" t="str" cm="1">
        <f t="array" ref="G1787">IF(D1787=0,"{}",_xlfn.XLOOKUP(D1787,属性中转!$D$20:$D$44,_xlfn.XLOOKUP($E1787,属性中转!$AG$18:$AX$18,属性中转!$AG$20:$AX$44)))</f>
        <v>{"HpRate":0.3062,"AtkRate":0.3528,"AtkSpeed":0.114,"Cri":0.0975,"DefBreak":0.134}</v>
      </c>
      <c r="H1787" s="1" t="s">
        <v>28</v>
      </c>
      <c r="I1787" s="1">
        <f t="shared" si="241"/>
        <v>3</v>
      </c>
      <c r="J1787" s="1">
        <f t="shared" si="240"/>
        <v>3</v>
      </c>
    </row>
    <row r="1788" spans="1:10">
      <c r="A1788" s="1">
        <f t="shared" si="236"/>
        <v>5002915</v>
      </c>
      <c r="B1788" s="1">
        <f t="shared" si="237"/>
        <v>5002915</v>
      </c>
      <c r="C1788" s="1">
        <f t="shared" si="242"/>
        <v>50029</v>
      </c>
      <c r="D1788" s="1">
        <f t="shared" si="243"/>
        <v>15</v>
      </c>
      <c r="E1788" s="1">
        <f>_xlfn.XLOOKUP(C1788,[1]配置!$B$5:$B$1000,[1]配置!$N$5:$N$1000)</f>
        <v>1</v>
      </c>
      <c r="F1788" s="1" t="str">
        <f>_xlfn.XLOOKUP(D1788,消耗中转!$D$8:$D$33,消耗中转!$T$8:$T$33)</f>
        <v>[{"ItemId":70002,"Num":50}]</v>
      </c>
      <c r="G1788" s="1" t="str" cm="1">
        <f t="array" ref="G1788">IF(D1788=0,"{}",_xlfn.XLOOKUP(D1788,属性中转!$D$20:$D$44,_xlfn.XLOOKUP($E1788,属性中转!$AG$18:$AX$18,属性中转!$AG$20:$AX$44)))</f>
        <v>{"HpRate":0.325,"AtkRate":0.3744,"AtkSpeed":0.114,"Cri":0.0975,"DefBreak":0.134}</v>
      </c>
      <c r="H1788" s="1" t="s">
        <v>28</v>
      </c>
      <c r="I1788" s="1">
        <f t="shared" si="241"/>
        <v>4</v>
      </c>
      <c r="J1788" s="1">
        <f t="shared" si="240"/>
        <v>4</v>
      </c>
    </row>
    <row r="1789" spans="1:10">
      <c r="A1789" s="1">
        <f t="shared" si="236"/>
        <v>5002916</v>
      </c>
      <c r="B1789" s="1">
        <f t="shared" si="237"/>
        <v>5002916</v>
      </c>
      <c r="C1789" s="1">
        <f t="shared" si="242"/>
        <v>50029</v>
      </c>
      <c r="D1789" s="1">
        <f t="shared" si="243"/>
        <v>16</v>
      </c>
      <c r="E1789" s="1">
        <f>_xlfn.XLOOKUP(C1789,[1]配置!$B$5:$B$1000,[1]配置!$N$5:$N$1000)</f>
        <v>1</v>
      </c>
      <c r="F1789" s="1" t="str">
        <f>_xlfn.XLOOKUP(D1789,消耗中转!$D$8:$D$33,消耗中转!$T$8:$T$33)</f>
        <v>[{"ItemId":70003,"Num":25}]</v>
      </c>
      <c r="G1789" s="1" t="str" cm="1">
        <f t="array" ref="G1789">IF(D1789=0,"{}",_xlfn.XLOOKUP(D1789,属性中转!$D$20:$D$44,_xlfn.XLOOKUP($E1789,属性中转!$AG$18:$AX$18,属性中转!$AG$20:$AX$44)))</f>
        <v>{"HpRate":0.3437,"AtkRate":0.396,"AtkSpeed":0.126,"Cri":0.1078,"DefBreak":0.1481}</v>
      </c>
      <c r="H1789" s="1" t="s">
        <v>28</v>
      </c>
      <c r="I1789" s="1">
        <f t="shared" si="241"/>
        <v>4</v>
      </c>
      <c r="J1789" s="1">
        <f t="shared" si="240"/>
        <v>4</v>
      </c>
    </row>
    <row r="1790" spans="1:10">
      <c r="A1790" s="1">
        <f t="shared" si="236"/>
        <v>5002917</v>
      </c>
      <c r="B1790" s="1">
        <f t="shared" si="237"/>
        <v>5002917</v>
      </c>
      <c r="C1790" s="1">
        <f t="shared" si="242"/>
        <v>50029</v>
      </c>
      <c r="D1790" s="1">
        <f t="shared" si="243"/>
        <v>17</v>
      </c>
      <c r="E1790" s="1">
        <f>_xlfn.XLOOKUP(C1790,[1]配置!$B$5:$B$1000,[1]配置!$N$5:$N$1000)</f>
        <v>1</v>
      </c>
      <c r="F1790" s="1" t="str">
        <f>_xlfn.XLOOKUP(D1790,消耗中转!$D$8:$D$33,消耗中转!$T$8:$T$33)</f>
        <v>[{"ItemId":70003,"Num":25}]</v>
      </c>
      <c r="G1790" s="1" t="str" cm="1">
        <f t="array" ref="G1790">IF(D1790=0,"{}",_xlfn.XLOOKUP(D1790,属性中转!$D$20:$D$44,_xlfn.XLOOKUP($E1790,属性中转!$AG$18:$AX$18,属性中转!$AG$20:$AX$44)))</f>
        <v>{"HpRate":0.3625,"AtkRate":0.4176,"AtkSpeed":0.138,"Cri":0.1181,"DefBreak":0.1622}</v>
      </c>
      <c r="H1790" s="1" t="s">
        <v>28</v>
      </c>
      <c r="I1790" s="1">
        <f t="shared" si="241"/>
        <v>4</v>
      </c>
      <c r="J1790" s="1">
        <f t="shared" si="240"/>
        <v>4</v>
      </c>
    </row>
    <row r="1791" spans="1:10">
      <c r="A1791" s="1">
        <f t="shared" si="236"/>
        <v>5002918</v>
      </c>
      <c r="B1791" s="1">
        <f t="shared" si="237"/>
        <v>5002918</v>
      </c>
      <c r="C1791" s="1">
        <f t="shared" si="242"/>
        <v>50029</v>
      </c>
      <c r="D1791" s="1">
        <f t="shared" si="243"/>
        <v>18</v>
      </c>
      <c r="E1791" s="1">
        <f>_xlfn.XLOOKUP(C1791,[1]配置!$B$5:$B$1000,[1]配置!$N$5:$N$1000)</f>
        <v>1</v>
      </c>
      <c r="F1791" s="1" t="str">
        <f>_xlfn.XLOOKUP(D1791,消耗中转!$D$8:$D$33,消耗中转!$T$8:$T$33)</f>
        <v>[{"ItemId":70003,"Num":25}]</v>
      </c>
      <c r="G1791" s="1" t="str" cm="1">
        <f t="array" ref="G1791">IF(D1791=0,"{}",_xlfn.XLOOKUP(D1791,属性中转!$D$20:$D$44,_xlfn.XLOOKUP($E1791,属性中转!$AG$18:$AX$18,属性中转!$AG$20:$AX$44)))</f>
        <v>{"HpRate":0.3812,"AtkRate":0.4392,"AtkSpeed":0.15,"Cri":0.1284,"DefBreak":0.1764}</v>
      </c>
      <c r="H1791" s="1" t="s">
        <v>28</v>
      </c>
      <c r="I1791" s="1">
        <f t="shared" si="241"/>
        <v>4</v>
      </c>
      <c r="J1791" s="1">
        <f t="shared" si="240"/>
        <v>4</v>
      </c>
    </row>
    <row r="1792" spans="1:10">
      <c r="A1792" s="1">
        <f t="shared" si="236"/>
        <v>5002919</v>
      </c>
      <c r="B1792" s="1">
        <f t="shared" si="237"/>
        <v>5002919</v>
      </c>
      <c r="C1792" s="1">
        <f t="shared" si="242"/>
        <v>50029</v>
      </c>
      <c r="D1792" s="1">
        <f t="shared" si="243"/>
        <v>19</v>
      </c>
      <c r="E1792" s="1">
        <f>_xlfn.XLOOKUP(C1792,[1]配置!$B$5:$B$1000,[1]配置!$N$5:$N$1000)</f>
        <v>1</v>
      </c>
      <c r="F1792" s="1" t="str">
        <f>_xlfn.XLOOKUP(D1792,消耗中转!$D$8:$D$33,消耗中转!$T$8:$T$33)</f>
        <v>[{"ItemId":70003,"Num":25}]</v>
      </c>
      <c r="G1792" s="1" t="str" cm="1">
        <f t="array" ref="G1792">IF(D1792=0,"{}",_xlfn.XLOOKUP(D1792,属性中转!$D$20:$D$44,_xlfn.XLOOKUP($E1792,属性中转!$AG$18:$AX$18,属性中转!$AG$20:$AX$44)))</f>
        <v>{"HpRate":0.4,"AtkRate":0.4608,"AtkSpeed":0.162,"Cri":0.1386,"DefBreak":0.1905}</v>
      </c>
      <c r="H1792" s="1" t="s">
        <v>28</v>
      </c>
      <c r="I1792" s="1">
        <f t="shared" si="241"/>
        <v>4</v>
      </c>
      <c r="J1792" s="1">
        <f t="shared" si="240"/>
        <v>4</v>
      </c>
    </row>
    <row r="1793" spans="1:10">
      <c r="A1793" s="1">
        <f t="shared" si="236"/>
        <v>5002920</v>
      </c>
      <c r="B1793" s="1">
        <f t="shared" si="237"/>
        <v>5002920</v>
      </c>
      <c r="C1793" s="1">
        <f t="shared" si="242"/>
        <v>50029</v>
      </c>
      <c r="D1793" s="1">
        <f t="shared" si="243"/>
        <v>20</v>
      </c>
      <c r="E1793" s="1">
        <f>_xlfn.XLOOKUP(C1793,[1]配置!$B$5:$B$1000,[1]配置!$N$5:$N$1000)</f>
        <v>1</v>
      </c>
      <c r="F1793" s="1" t="str">
        <f>_xlfn.XLOOKUP(D1793,消耗中转!$D$8:$D$33,消耗中转!$T$8:$T$33)</f>
        <v>[{"ItemId":70003,"Num":25}]</v>
      </c>
      <c r="G1793" s="1" t="str" cm="1">
        <f t="array" ref="G1793">IF(D1793=0,"{}",_xlfn.XLOOKUP(D1793,属性中转!$D$20:$D$44,_xlfn.XLOOKUP($E1793,属性中转!$AG$18:$AX$18,属性中转!$AG$20:$AX$44)))</f>
        <v>{"HpRate":0.4187,"AtkRate":0.4824,"AtkSpeed":0.174,"Cri":0.1489,"DefBreak":0.2046}</v>
      </c>
      <c r="H1793" s="1" t="s">
        <v>28</v>
      </c>
      <c r="I1793" s="1">
        <f t="shared" si="241"/>
        <v>4</v>
      </c>
      <c r="J1793" s="1">
        <f t="shared" si="240"/>
        <v>4</v>
      </c>
    </row>
    <row r="1794" spans="1:10">
      <c r="A1794" s="1">
        <f t="shared" si="236"/>
        <v>5002921</v>
      </c>
      <c r="B1794" s="1">
        <f t="shared" si="237"/>
        <v>5002921</v>
      </c>
      <c r="C1794" s="1">
        <f t="shared" si="242"/>
        <v>50029</v>
      </c>
      <c r="D1794" s="1">
        <f t="shared" si="243"/>
        <v>21</v>
      </c>
      <c r="E1794" s="1">
        <f>_xlfn.XLOOKUP(C1794,[1]配置!$B$5:$B$1000,[1]配置!$N$5:$N$1000)</f>
        <v>1</v>
      </c>
      <c r="F1794" s="1" t="str">
        <f>_xlfn.XLOOKUP(D1794,消耗中转!$D$8:$D$33,消耗中转!$T$8:$T$33)</f>
        <v>[{"ItemId":70003,"Num":50}]</v>
      </c>
      <c r="G1794" s="1" t="str" cm="1">
        <f t="array" ref="G1794">IF(D1794=0,"{}",_xlfn.XLOOKUP(D1794,属性中转!$D$20:$D$44,_xlfn.XLOOKUP($E1794,属性中转!$AG$18:$AX$18,属性中转!$AG$20:$AX$44)))</f>
        <v>{"HpRate":0.4375,"AtkRate":0.504,"AtkSpeed":0.186,"Cri":0.1592,"DefBreak":0.2187}</v>
      </c>
      <c r="H1794" s="1" t="s">
        <v>28</v>
      </c>
      <c r="I1794" s="1">
        <f t="shared" si="241"/>
        <v>4</v>
      </c>
      <c r="J1794" s="1">
        <f t="shared" si="240"/>
        <v>4</v>
      </c>
    </row>
    <row r="1795" spans="1:10">
      <c r="A1795" s="1">
        <f t="shared" si="236"/>
        <v>5002922</v>
      </c>
      <c r="B1795" s="1">
        <f t="shared" si="237"/>
        <v>5002922</v>
      </c>
      <c r="C1795" s="1">
        <f t="shared" si="242"/>
        <v>50029</v>
      </c>
      <c r="D1795" s="1">
        <f t="shared" si="243"/>
        <v>22</v>
      </c>
      <c r="E1795" s="1">
        <f>_xlfn.XLOOKUP(C1795,[1]配置!$B$5:$B$1000,[1]配置!$N$5:$N$1000)</f>
        <v>1</v>
      </c>
      <c r="F1795" s="1" t="str">
        <f>_xlfn.XLOOKUP(D1795,消耗中转!$D$8:$D$33,消耗中转!$T$8:$T$33)</f>
        <v>[{"ItemId":70003,"Num":75}]</v>
      </c>
      <c r="G1795" s="1" t="str" cm="1">
        <f t="array" ref="G1795">IF(D1795=0,"{}",_xlfn.XLOOKUP(D1795,属性中转!$D$20:$D$44,_xlfn.XLOOKUP($E1795,属性中转!$AG$18:$AX$18,属性中转!$AG$20:$AX$44)))</f>
        <v>{"HpRate":0.4562,"AtkRate":0.5256,"AtkSpeed":0.198,"Cri":0.1694,"DefBreak":0.2328}</v>
      </c>
      <c r="H1795" s="1" t="s">
        <v>28</v>
      </c>
      <c r="I1795" s="1">
        <f t="shared" si="241"/>
        <v>4</v>
      </c>
      <c r="J1795" s="1">
        <f t="shared" si="240"/>
        <v>4</v>
      </c>
    </row>
    <row r="1796" spans="1:10">
      <c r="A1796" s="1">
        <f t="shared" si="236"/>
        <v>5002923</v>
      </c>
      <c r="B1796" s="1">
        <f t="shared" si="237"/>
        <v>5002923</v>
      </c>
      <c r="C1796" s="1">
        <f t="shared" si="242"/>
        <v>50029</v>
      </c>
      <c r="D1796" s="1">
        <f t="shared" si="243"/>
        <v>23</v>
      </c>
      <c r="E1796" s="1">
        <f>_xlfn.XLOOKUP(C1796,[1]配置!$B$5:$B$1000,[1]配置!$N$5:$N$1000)</f>
        <v>1</v>
      </c>
      <c r="F1796" s="1" t="str">
        <f>_xlfn.XLOOKUP(D1796,消耗中转!$D$8:$D$33,消耗中转!$T$8:$T$33)</f>
        <v>[{"ItemId":70003,"Num":100}]</v>
      </c>
      <c r="G1796" s="1" t="str" cm="1">
        <f t="array" ref="G1796">IF(D1796=0,"{}",_xlfn.XLOOKUP(D1796,属性中转!$D$20:$D$44,_xlfn.XLOOKUP($E1796,属性中转!$AG$18:$AX$18,属性中转!$AG$20:$AX$44)))</f>
        <v>{"HpRate":0.475,"AtkRate":0.5472,"AtkSpeed":0.21,"Cri":0.1797,"DefBreak":0.2469}</v>
      </c>
      <c r="H1796" s="1" t="s">
        <v>28</v>
      </c>
      <c r="I1796" s="1">
        <f t="shared" si="241"/>
        <v>4</v>
      </c>
      <c r="J1796" s="1">
        <f t="shared" si="240"/>
        <v>4</v>
      </c>
    </row>
    <row r="1797" spans="1:10">
      <c r="A1797" s="1">
        <f t="shared" si="236"/>
        <v>5002924</v>
      </c>
      <c r="B1797" s="1">
        <f t="shared" si="237"/>
        <v>5002924</v>
      </c>
      <c r="C1797" s="1">
        <f t="shared" si="242"/>
        <v>50029</v>
      </c>
      <c r="D1797" s="1">
        <f t="shared" si="243"/>
        <v>24</v>
      </c>
      <c r="E1797" s="1">
        <f>_xlfn.XLOOKUP(C1797,[1]配置!$B$5:$B$1000,[1]配置!$N$5:$N$1000)</f>
        <v>1</v>
      </c>
      <c r="F1797" s="1" t="str">
        <f>_xlfn.XLOOKUP(D1797,消耗中转!$D$8:$D$33,消耗中转!$T$8:$T$33)</f>
        <v>[{"ItemId":70003,"Num":125}]</v>
      </c>
      <c r="G1797" s="1" t="str" cm="1">
        <f t="array" ref="G1797">IF(D1797=0,"{}",_xlfn.XLOOKUP(D1797,属性中转!$D$20:$D$44,_xlfn.XLOOKUP($E1797,属性中转!$AG$18:$AX$18,属性中转!$AG$20:$AX$44)))</f>
        <v>{"HpRate":0.4937,"AtkRate":0.5688,"AtkSpeed":0.222,"Cri":0.19,"DefBreak":0.261}</v>
      </c>
      <c r="H1797" s="1" t="s">
        <v>28</v>
      </c>
      <c r="I1797" s="1">
        <f t="shared" si="241"/>
        <v>4</v>
      </c>
      <c r="J1797" s="1">
        <f t="shared" si="240"/>
        <v>4</v>
      </c>
    </row>
    <row r="1798" spans="1:10">
      <c r="A1798" s="1">
        <f t="shared" si="236"/>
        <v>5002925</v>
      </c>
      <c r="B1798" s="1">
        <f t="shared" si="237"/>
        <v>5002925</v>
      </c>
      <c r="C1798" s="1">
        <f t="shared" si="242"/>
        <v>50029</v>
      </c>
      <c r="D1798" s="1">
        <f t="shared" si="243"/>
        <v>25</v>
      </c>
      <c r="E1798" s="1">
        <f>_xlfn.XLOOKUP(C1798,[1]配置!$B$5:$B$1000,[1]配置!$N$5:$N$1000)</f>
        <v>1</v>
      </c>
      <c r="F1798" s="1" t="str">
        <f>_xlfn.XLOOKUP(D1798,消耗中转!$D$8:$D$33,消耗中转!$T$8:$T$33)</f>
        <v>[{"ItemId":70003,"Num":150}]</v>
      </c>
      <c r="G1798" s="1" t="str" cm="1">
        <f t="array" ref="G1798">IF(D1798=0,"{}",_xlfn.XLOOKUP(D1798,属性中转!$D$20:$D$44,_xlfn.XLOOKUP($E1798,属性中转!$AG$18:$AX$18,属性中转!$AG$20:$AX$44)))</f>
        <v>{"HpRate":0.5125,"AtkRate":0.5904,"AtkSpeed":0.234,"Cri":0.2003,"DefBreak":0.2751}</v>
      </c>
      <c r="H1798" s="1" t="s">
        <v>28</v>
      </c>
      <c r="I1798" s="1">
        <f t="shared" si="241"/>
        <v>4</v>
      </c>
      <c r="J1798" s="1">
        <f t="shared" si="240"/>
        <v>4</v>
      </c>
    </row>
    <row r="1799" spans="1:10">
      <c r="A1799" s="1">
        <f t="shared" si="236"/>
        <v>5003000</v>
      </c>
      <c r="B1799" s="1">
        <f t="shared" si="237"/>
        <v>5003000</v>
      </c>
      <c r="C1799" s="1">
        <f>C1773+1</f>
        <v>50030</v>
      </c>
      <c r="D1799" s="1">
        <f t="shared" si="243"/>
        <v>0</v>
      </c>
      <c r="E1799" s="1">
        <f>_xlfn.XLOOKUP(C1799,[1]配置!$B$5:$B$1000,[1]配置!$N$5:$N$1000)</f>
        <v>2</v>
      </c>
      <c r="F1799" s="1" t="str">
        <f>_xlfn.XLOOKUP(D1799,消耗中转!$D$8:$D$33,消耗中转!$T$8:$T$33)</f>
        <v>[]</v>
      </c>
      <c r="G1799" s="1" t="str" cm="1">
        <f t="array" ref="G1799">IF(D1799=0,"{}",_xlfn.XLOOKUP(D1799,属性中转!$D$20:$D$44,_xlfn.XLOOKUP($E1799,属性中转!$AG$18:$AX$18,属性中转!$AG$20:$AX$44)))</f>
        <v>{}</v>
      </c>
      <c r="H1799" s="1" t="s">
        <v>28</v>
      </c>
      <c r="I1799" s="1">
        <f t="shared" si="241"/>
        <v>0</v>
      </c>
      <c r="J1799" s="1">
        <f t="shared" si="240"/>
        <v>0</v>
      </c>
    </row>
    <row r="1800" spans="1:10">
      <c r="A1800" s="1">
        <f t="shared" si="236"/>
        <v>5003001</v>
      </c>
      <c r="B1800" s="1">
        <f t="shared" si="237"/>
        <v>5003001</v>
      </c>
      <c r="C1800" s="1">
        <f t="shared" ref="C1800:C1824" si="244">C1799</f>
        <v>50030</v>
      </c>
      <c r="D1800" s="1">
        <f t="shared" ref="D1800:D1825" si="245">D1774</f>
        <v>1</v>
      </c>
      <c r="E1800" s="1">
        <f>_xlfn.XLOOKUP(C1800,[1]配置!$B$5:$B$1000,[1]配置!$N$5:$N$1000)</f>
        <v>2</v>
      </c>
      <c r="F1800" s="1" t="str">
        <f>_xlfn.XLOOKUP(D1800,消耗中转!$D$8:$D$33,消耗中转!$T$8:$T$33)</f>
        <v>[{"ItemId":70001,"Num":10}]</v>
      </c>
      <c r="G1800" s="1" t="str" cm="1">
        <f t="array" ref="G1800">IF(D1800=0,"{}",_xlfn.XLOOKUP(D1800,属性中转!$D$20:$D$44,_xlfn.XLOOKUP($E1800,属性中转!$AG$18:$AX$18,属性中转!$AG$20:$AX$44)))</f>
        <v>{"HpRate":0.11,"AtkRate":0.0585,"PhysDefRate":0.045,"MagicDefRate":0.04,"OnHealInc":0.051}</v>
      </c>
      <c r="H1800" s="1" t="s">
        <v>28</v>
      </c>
      <c r="I1800" s="1">
        <f t="shared" si="241"/>
        <v>1</v>
      </c>
      <c r="J1800" s="1">
        <f t="shared" si="240"/>
        <v>1</v>
      </c>
    </row>
    <row r="1801" spans="1:10">
      <c r="A1801" s="1">
        <f t="shared" si="236"/>
        <v>5003002</v>
      </c>
      <c r="B1801" s="1">
        <f t="shared" si="237"/>
        <v>5003002</v>
      </c>
      <c r="C1801" s="1">
        <f t="shared" si="244"/>
        <v>50030</v>
      </c>
      <c r="D1801" s="1">
        <f t="shared" si="245"/>
        <v>2</v>
      </c>
      <c r="E1801" s="1">
        <f>_xlfn.XLOOKUP(C1801,[1]配置!$B$5:$B$1000,[1]配置!$N$5:$N$1000)</f>
        <v>2</v>
      </c>
      <c r="F1801" s="1" t="str">
        <f>_xlfn.XLOOKUP(D1801,消耗中转!$D$8:$D$33,消耗中转!$T$8:$T$33)</f>
        <v>[{"ItemId":70001,"Num":20}]</v>
      </c>
      <c r="G1801" s="1" t="str" cm="1">
        <f t="array" ref="G1801">IF(D1801=0,"{}",_xlfn.XLOOKUP(D1801,属性中转!$D$20:$D$44,_xlfn.XLOOKUP($E1801,属性中转!$AG$18:$AX$18,属性中转!$AG$20:$AX$44)))</f>
        <v>{"HpRate":0.143,"AtkRate":0.076,"PhysDefRate":0.0585,"MagicDefRate":0.052,"OnHealInc":0.0714}</v>
      </c>
      <c r="H1801" s="1" t="s">
        <v>28</v>
      </c>
      <c r="I1801" s="1">
        <f t="shared" si="241"/>
        <v>1</v>
      </c>
      <c r="J1801" s="1">
        <f t="shared" si="240"/>
        <v>1</v>
      </c>
    </row>
    <row r="1802" spans="1:10">
      <c r="A1802" s="1">
        <f t="shared" si="236"/>
        <v>5003003</v>
      </c>
      <c r="B1802" s="1">
        <f t="shared" si="237"/>
        <v>5003003</v>
      </c>
      <c r="C1802" s="1">
        <f t="shared" si="244"/>
        <v>50030</v>
      </c>
      <c r="D1802" s="1">
        <f t="shared" si="245"/>
        <v>3</v>
      </c>
      <c r="E1802" s="1">
        <f>_xlfn.XLOOKUP(C1802,[1]配置!$B$5:$B$1000,[1]配置!$N$5:$N$1000)</f>
        <v>2</v>
      </c>
      <c r="F1802" s="1" t="str">
        <f>_xlfn.XLOOKUP(D1802,消耗中转!$D$8:$D$33,消耗中转!$T$8:$T$33)</f>
        <v>[{"ItemId":70001,"Num":30}]</v>
      </c>
      <c r="G1802" s="1" t="str" cm="1">
        <f t="array" ref="G1802">IF(D1802=0,"{}",_xlfn.XLOOKUP(D1802,属性中转!$D$20:$D$44,_xlfn.XLOOKUP($E1802,属性中转!$AG$18:$AX$18,属性中转!$AG$20:$AX$44)))</f>
        <v>{"HpRate":0.176,"AtkRate":0.0936,"PhysDefRate":0.072,"MagicDefRate":0.064,"OnHealInc":0.0918}</v>
      </c>
      <c r="H1802" s="1" t="s">
        <v>28</v>
      </c>
      <c r="I1802" s="1">
        <f t="shared" si="241"/>
        <v>1</v>
      </c>
      <c r="J1802" s="1">
        <f t="shared" si="240"/>
        <v>1</v>
      </c>
    </row>
    <row r="1803" spans="1:10">
      <c r="A1803" s="1">
        <f t="shared" si="236"/>
        <v>5003004</v>
      </c>
      <c r="B1803" s="1">
        <f t="shared" si="237"/>
        <v>5003004</v>
      </c>
      <c r="C1803" s="1">
        <f t="shared" si="244"/>
        <v>50030</v>
      </c>
      <c r="D1803" s="1">
        <f t="shared" si="245"/>
        <v>4</v>
      </c>
      <c r="E1803" s="1">
        <f>_xlfn.XLOOKUP(C1803,[1]配置!$B$5:$B$1000,[1]配置!$N$5:$N$1000)</f>
        <v>2</v>
      </c>
      <c r="F1803" s="1" t="str">
        <f>_xlfn.XLOOKUP(D1803,消耗中转!$D$8:$D$33,消耗中转!$T$8:$T$33)</f>
        <v>[{"ItemId":70001,"Num":40}]</v>
      </c>
      <c r="G1803" s="1" t="str" cm="1">
        <f t="array" ref="G1803">IF(D1803=0,"{}",_xlfn.XLOOKUP(D1803,属性中转!$D$20:$D$44,_xlfn.XLOOKUP($E1803,属性中转!$AG$18:$AX$18,属性中转!$AG$20:$AX$44)))</f>
        <v>{"HpRate":0.209,"AtkRate":0.1111,"PhysDefRate":0.0855,"MagicDefRate":0.076,"OnHealInc":0.1122}</v>
      </c>
      <c r="H1803" s="1" t="s">
        <v>28</v>
      </c>
      <c r="I1803" s="1">
        <f t="shared" si="241"/>
        <v>1</v>
      </c>
      <c r="J1803" s="1">
        <f t="shared" si="240"/>
        <v>1</v>
      </c>
    </row>
    <row r="1804" spans="1:10">
      <c r="A1804" s="1">
        <f t="shared" si="236"/>
        <v>5003005</v>
      </c>
      <c r="B1804" s="1">
        <f t="shared" si="237"/>
        <v>5003005</v>
      </c>
      <c r="C1804" s="1">
        <f t="shared" si="244"/>
        <v>50030</v>
      </c>
      <c r="D1804" s="1">
        <f t="shared" si="245"/>
        <v>5</v>
      </c>
      <c r="E1804" s="1">
        <f>_xlfn.XLOOKUP(C1804,[1]配置!$B$5:$B$1000,[1]配置!$N$5:$N$1000)</f>
        <v>2</v>
      </c>
      <c r="F1804" s="1" t="str">
        <f>_xlfn.XLOOKUP(D1804,消耗中转!$D$8:$D$33,消耗中转!$T$8:$T$33)</f>
        <v>[{"ItemId":70001,"Num":50}]</v>
      </c>
      <c r="G1804" s="1" t="str" cm="1">
        <f t="array" ref="G1804">IF(D1804=0,"{}",_xlfn.XLOOKUP(D1804,属性中转!$D$20:$D$44,_xlfn.XLOOKUP($E1804,属性中转!$AG$18:$AX$18,属性中转!$AG$20:$AX$44)))</f>
        <v>{"HpRate":0.242,"AtkRate":0.1287,"PhysDefRate":0.099,"MagicDefRate":0.088,"OnHealInc":0.1326}</v>
      </c>
      <c r="H1804" s="1" t="s">
        <v>28</v>
      </c>
      <c r="I1804" s="1">
        <f t="shared" si="241"/>
        <v>2</v>
      </c>
      <c r="J1804" s="1">
        <f t="shared" si="240"/>
        <v>2</v>
      </c>
    </row>
    <row r="1805" spans="1:10">
      <c r="A1805" s="1">
        <f t="shared" si="236"/>
        <v>5003006</v>
      </c>
      <c r="B1805" s="1">
        <f t="shared" si="237"/>
        <v>5003006</v>
      </c>
      <c r="C1805" s="1">
        <f t="shared" si="244"/>
        <v>50030</v>
      </c>
      <c r="D1805" s="1">
        <f t="shared" si="245"/>
        <v>6</v>
      </c>
      <c r="E1805" s="1">
        <f>_xlfn.XLOOKUP(C1805,[1]配置!$B$5:$B$1000,[1]配置!$N$5:$N$1000)</f>
        <v>2</v>
      </c>
      <c r="F1805" s="1" t="str">
        <f>_xlfn.XLOOKUP(D1805,消耗中转!$D$8:$D$33,消耗中转!$T$8:$T$33)</f>
        <v>[{"ItemId":70002,"Num":5}]</v>
      </c>
      <c r="G1805" s="1" t="str" cm="1">
        <f t="array" ref="G1805">IF(D1805=0,"{}",_xlfn.XLOOKUP(D1805,属性中转!$D$20:$D$44,_xlfn.XLOOKUP($E1805,属性中转!$AG$18:$AX$18,属性中转!$AG$20:$AX$44)))</f>
        <v>{"HpRate":0.275,"AtkRate":0.1462,"PhysDefRate":0.1125,"MagicDefRate":0.1,"OnHealInc":0.153}</v>
      </c>
      <c r="H1805" s="1" t="s">
        <v>28</v>
      </c>
      <c r="I1805" s="1">
        <f t="shared" si="241"/>
        <v>2</v>
      </c>
      <c r="J1805" s="1">
        <f t="shared" si="240"/>
        <v>2</v>
      </c>
    </row>
    <row r="1806" spans="1:10">
      <c r="A1806" s="1">
        <f t="shared" si="236"/>
        <v>5003007</v>
      </c>
      <c r="B1806" s="1">
        <f t="shared" si="237"/>
        <v>5003007</v>
      </c>
      <c r="C1806" s="1">
        <f t="shared" si="244"/>
        <v>50030</v>
      </c>
      <c r="D1806" s="1">
        <f t="shared" si="245"/>
        <v>7</v>
      </c>
      <c r="E1806" s="1">
        <f>_xlfn.XLOOKUP(C1806,[1]配置!$B$5:$B$1000,[1]配置!$N$5:$N$1000)</f>
        <v>2</v>
      </c>
      <c r="F1806" s="1" t="str">
        <f>_xlfn.XLOOKUP(D1806,消耗中转!$D$8:$D$33,消耗中转!$T$8:$T$33)</f>
        <v>[{"ItemId":70002,"Num":10}]</v>
      </c>
      <c r="G1806" s="1" t="str" cm="1">
        <f t="array" ref="G1806">IF(D1806=0,"{}",_xlfn.XLOOKUP(D1806,属性中转!$D$20:$D$44,_xlfn.XLOOKUP($E1806,属性中转!$AG$18:$AX$18,属性中转!$AG$20:$AX$44)))</f>
        <v>{"HpRate":0.308,"AtkRate":0.1638,"PhysDefRate":0.126,"MagicDefRate":0.112,"OnHealInc":0.1734}</v>
      </c>
      <c r="H1806" s="1" t="s">
        <v>28</v>
      </c>
      <c r="I1806" s="1">
        <f t="shared" si="241"/>
        <v>2</v>
      </c>
      <c r="J1806" s="1">
        <f t="shared" si="240"/>
        <v>2</v>
      </c>
    </row>
    <row r="1807" spans="1:10">
      <c r="A1807" s="1">
        <f t="shared" si="236"/>
        <v>5003008</v>
      </c>
      <c r="B1807" s="1">
        <f t="shared" si="237"/>
        <v>5003008</v>
      </c>
      <c r="C1807" s="1">
        <f t="shared" si="244"/>
        <v>50030</v>
      </c>
      <c r="D1807" s="1">
        <f t="shared" si="245"/>
        <v>8</v>
      </c>
      <c r="E1807" s="1">
        <f>_xlfn.XLOOKUP(C1807,[1]配置!$B$5:$B$1000,[1]配置!$N$5:$N$1000)</f>
        <v>2</v>
      </c>
      <c r="F1807" s="1" t="str">
        <f>_xlfn.XLOOKUP(D1807,消耗中转!$D$8:$D$33,消耗中转!$T$8:$T$33)</f>
        <v>[{"ItemId":70002,"Num":15}]</v>
      </c>
      <c r="G1807" s="1" t="str" cm="1">
        <f t="array" ref="G1807">IF(D1807=0,"{}",_xlfn.XLOOKUP(D1807,属性中转!$D$20:$D$44,_xlfn.XLOOKUP($E1807,属性中转!$AG$18:$AX$18,属性中转!$AG$20:$AX$44)))</f>
        <v>{"HpRate":0.341,"AtkRate":0.1813,"PhysDefRate":0.1395,"MagicDefRate":0.124,"OnHealInc":0.1938}</v>
      </c>
      <c r="H1807" s="1" t="s">
        <v>28</v>
      </c>
      <c r="I1807" s="1">
        <f t="shared" si="241"/>
        <v>2</v>
      </c>
      <c r="J1807" s="1">
        <f t="shared" si="240"/>
        <v>2</v>
      </c>
    </row>
    <row r="1808" spans="1:10">
      <c r="A1808" s="1">
        <f t="shared" si="236"/>
        <v>5003009</v>
      </c>
      <c r="B1808" s="1">
        <f t="shared" si="237"/>
        <v>5003009</v>
      </c>
      <c r="C1808" s="1">
        <f t="shared" si="244"/>
        <v>50030</v>
      </c>
      <c r="D1808" s="1">
        <f t="shared" si="245"/>
        <v>9</v>
      </c>
      <c r="E1808" s="1">
        <f>_xlfn.XLOOKUP(C1808,[1]配置!$B$5:$B$1000,[1]配置!$N$5:$N$1000)</f>
        <v>2</v>
      </c>
      <c r="F1808" s="1" t="str">
        <f>_xlfn.XLOOKUP(D1808,消耗中转!$D$8:$D$33,消耗中转!$T$8:$T$33)</f>
        <v>[{"ItemId":70002,"Num":20}]</v>
      </c>
      <c r="G1808" s="1" t="str" cm="1">
        <f t="array" ref="G1808">IF(D1808=0,"{}",_xlfn.XLOOKUP(D1808,属性中转!$D$20:$D$44,_xlfn.XLOOKUP($E1808,属性中转!$AG$18:$AX$18,属性中转!$AG$20:$AX$44)))</f>
        <v>{"HpRate":0.374,"AtkRate":0.1989,"PhysDefRate":0.153,"MagicDefRate":0.136,"OnHealInc":0.1938}</v>
      </c>
      <c r="H1808" s="1" t="s">
        <v>28</v>
      </c>
      <c r="I1808" s="1">
        <f t="shared" si="241"/>
        <v>2</v>
      </c>
      <c r="J1808" s="1">
        <f t="shared" si="240"/>
        <v>2</v>
      </c>
    </row>
    <row r="1809" spans="1:10">
      <c r="A1809" s="1">
        <f t="shared" si="236"/>
        <v>5003010</v>
      </c>
      <c r="B1809" s="1">
        <f t="shared" si="237"/>
        <v>5003010</v>
      </c>
      <c r="C1809" s="1">
        <f t="shared" si="244"/>
        <v>50030</v>
      </c>
      <c r="D1809" s="1">
        <f t="shared" si="245"/>
        <v>10</v>
      </c>
      <c r="E1809" s="1">
        <f>_xlfn.XLOOKUP(C1809,[1]配置!$B$5:$B$1000,[1]配置!$N$5:$N$1000)</f>
        <v>2</v>
      </c>
      <c r="F1809" s="1" t="str">
        <f>_xlfn.XLOOKUP(D1809,消耗中转!$D$8:$D$33,消耗中转!$T$8:$T$33)</f>
        <v>[{"ItemId":70002,"Num":25}]</v>
      </c>
      <c r="G1809" s="1" t="str" cm="1">
        <f t="array" ref="G1809">IF(D1809=0,"{}",_xlfn.XLOOKUP(D1809,属性中转!$D$20:$D$44,_xlfn.XLOOKUP($E1809,属性中转!$AG$18:$AX$18,属性中转!$AG$20:$AX$44)))</f>
        <v>{"HpRate":0.407,"AtkRate":0.2164,"PhysDefRate":0.1665,"MagicDefRate":0.148,"OnHealInc":0.1938}</v>
      </c>
      <c r="H1809" s="1" t="s">
        <v>28</v>
      </c>
      <c r="I1809" s="1">
        <f t="shared" si="241"/>
        <v>3</v>
      </c>
      <c r="J1809" s="1">
        <f t="shared" si="240"/>
        <v>3</v>
      </c>
    </row>
    <row r="1810" spans="1:10">
      <c r="A1810" s="1">
        <f t="shared" ref="A1810:A1873" si="246">B1810</f>
        <v>5003011</v>
      </c>
      <c r="B1810" s="1">
        <f t="shared" ref="B1810:B1873" si="247">C1810*100+D1810</f>
        <v>5003011</v>
      </c>
      <c r="C1810" s="1">
        <f t="shared" si="244"/>
        <v>50030</v>
      </c>
      <c r="D1810" s="1">
        <f t="shared" si="245"/>
        <v>11</v>
      </c>
      <c r="E1810" s="1">
        <f>_xlfn.XLOOKUP(C1810,[1]配置!$B$5:$B$1000,[1]配置!$N$5:$N$1000)</f>
        <v>2</v>
      </c>
      <c r="F1810" s="1" t="str">
        <f>_xlfn.XLOOKUP(D1810,消耗中转!$D$8:$D$33,消耗中转!$T$8:$T$33)</f>
        <v>[{"ItemId":70002,"Num":30}]</v>
      </c>
      <c r="G1810" s="1" t="str" cm="1">
        <f t="array" ref="G1810">IF(D1810=0,"{}",_xlfn.XLOOKUP(D1810,属性中转!$D$20:$D$44,_xlfn.XLOOKUP($E1810,属性中转!$AG$18:$AX$18,属性中转!$AG$20:$AX$44)))</f>
        <v>{"HpRate":0.44,"AtkRate":0.234,"PhysDefRate":0.18,"MagicDefRate":0.16,"OnHealInc":0.1938}</v>
      </c>
      <c r="H1810" s="1" t="s">
        <v>28</v>
      </c>
      <c r="I1810" s="1">
        <f t="shared" si="241"/>
        <v>3</v>
      </c>
      <c r="J1810" s="1">
        <f t="shared" si="240"/>
        <v>3</v>
      </c>
    </row>
    <row r="1811" spans="1:10">
      <c r="A1811" s="1">
        <f t="shared" si="246"/>
        <v>5003012</v>
      </c>
      <c r="B1811" s="1">
        <f t="shared" si="247"/>
        <v>5003012</v>
      </c>
      <c r="C1811" s="1">
        <f t="shared" si="244"/>
        <v>50030</v>
      </c>
      <c r="D1811" s="1">
        <f t="shared" si="245"/>
        <v>12</v>
      </c>
      <c r="E1811" s="1">
        <f>_xlfn.XLOOKUP(C1811,[1]配置!$B$5:$B$1000,[1]配置!$N$5:$N$1000)</f>
        <v>2</v>
      </c>
      <c r="F1811" s="1" t="str">
        <f>_xlfn.XLOOKUP(D1811,消耗中转!$D$8:$D$33,消耗中转!$T$8:$T$33)</f>
        <v>[{"ItemId":70002,"Num":35}]</v>
      </c>
      <c r="G1811" s="1" t="str" cm="1">
        <f t="array" ref="G1811">IF(D1811=0,"{}",_xlfn.XLOOKUP(D1811,属性中转!$D$20:$D$44,_xlfn.XLOOKUP($E1811,属性中转!$AG$18:$AX$18,属性中转!$AG$20:$AX$44)))</f>
        <v>{"HpRate":0.473,"AtkRate":0.2515,"PhysDefRate":0.1935,"MagicDefRate":0.172,"OnHealInc":0.1938}</v>
      </c>
      <c r="H1811" s="1" t="s">
        <v>28</v>
      </c>
      <c r="I1811" s="1">
        <f t="shared" si="241"/>
        <v>3</v>
      </c>
      <c r="J1811" s="1">
        <f t="shared" si="240"/>
        <v>3</v>
      </c>
    </row>
    <row r="1812" spans="1:10">
      <c r="A1812" s="1">
        <f t="shared" si="246"/>
        <v>5003013</v>
      </c>
      <c r="B1812" s="1">
        <f t="shared" si="247"/>
        <v>5003013</v>
      </c>
      <c r="C1812" s="1">
        <f t="shared" si="244"/>
        <v>50030</v>
      </c>
      <c r="D1812" s="1">
        <f t="shared" si="245"/>
        <v>13</v>
      </c>
      <c r="E1812" s="1">
        <f>_xlfn.XLOOKUP(C1812,[1]配置!$B$5:$B$1000,[1]配置!$N$5:$N$1000)</f>
        <v>2</v>
      </c>
      <c r="F1812" s="1" t="str">
        <f>_xlfn.XLOOKUP(D1812,消耗中转!$D$8:$D$33,消耗中转!$T$8:$T$33)</f>
        <v>[{"ItemId":70002,"Num":40}]</v>
      </c>
      <c r="G1812" s="1" t="str" cm="1">
        <f t="array" ref="G1812">IF(D1812=0,"{}",_xlfn.XLOOKUP(D1812,属性中转!$D$20:$D$44,_xlfn.XLOOKUP($E1812,属性中转!$AG$18:$AX$18,属性中转!$AG$20:$AX$44)))</f>
        <v>{"HpRate":0.506,"AtkRate":0.2691,"PhysDefRate":0.207,"MagicDefRate":0.184,"OnHealInc":0.1938}</v>
      </c>
      <c r="H1812" s="1" t="s">
        <v>28</v>
      </c>
      <c r="I1812" s="1">
        <f t="shared" si="241"/>
        <v>3</v>
      </c>
      <c r="J1812" s="1">
        <f t="shared" si="240"/>
        <v>3</v>
      </c>
    </row>
    <row r="1813" spans="1:10">
      <c r="A1813" s="1">
        <f t="shared" si="246"/>
        <v>5003014</v>
      </c>
      <c r="B1813" s="1">
        <f t="shared" si="247"/>
        <v>5003014</v>
      </c>
      <c r="C1813" s="1">
        <f t="shared" si="244"/>
        <v>50030</v>
      </c>
      <c r="D1813" s="1">
        <f t="shared" si="245"/>
        <v>14</v>
      </c>
      <c r="E1813" s="1">
        <f>_xlfn.XLOOKUP(C1813,[1]配置!$B$5:$B$1000,[1]配置!$N$5:$N$1000)</f>
        <v>2</v>
      </c>
      <c r="F1813" s="1" t="str">
        <f>_xlfn.XLOOKUP(D1813,消耗中转!$D$8:$D$33,消耗中转!$T$8:$T$33)</f>
        <v>[{"ItemId":70002,"Num":45}]</v>
      </c>
      <c r="G1813" s="1" t="str" cm="1">
        <f t="array" ref="G1813">IF(D1813=0,"{}",_xlfn.XLOOKUP(D1813,属性中转!$D$20:$D$44,_xlfn.XLOOKUP($E1813,属性中转!$AG$18:$AX$18,属性中转!$AG$20:$AX$44)))</f>
        <v>{"HpRate":0.539,"AtkRate":0.2866,"PhysDefRate":0.2205,"MagicDefRate":0.196,"OnHealInc":0.1938}</v>
      </c>
      <c r="H1813" s="1" t="s">
        <v>28</v>
      </c>
      <c r="I1813" s="1">
        <f t="shared" si="241"/>
        <v>3</v>
      </c>
      <c r="J1813" s="1">
        <f t="shared" si="240"/>
        <v>3</v>
      </c>
    </row>
    <row r="1814" spans="1:10">
      <c r="A1814" s="1">
        <f t="shared" si="246"/>
        <v>5003015</v>
      </c>
      <c r="B1814" s="1">
        <f t="shared" si="247"/>
        <v>5003015</v>
      </c>
      <c r="C1814" s="1">
        <f t="shared" si="244"/>
        <v>50030</v>
      </c>
      <c r="D1814" s="1">
        <f t="shared" si="245"/>
        <v>15</v>
      </c>
      <c r="E1814" s="1">
        <f>_xlfn.XLOOKUP(C1814,[1]配置!$B$5:$B$1000,[1]配置!$N$5:$N$1000)</f>
        <v>2</v>
      </c>
      <c r="F1814" s="1" t="str">
        <f>_xlfn.XLOOKUP(D1814,消耗中转!$D$8:$D$33,消耗中转!$T$8:$T$33)</f>
        <v>[{"ItemId":70002,"Num":50}]</v>
      </c>
      <c r="G1814" s="1" t="str" cm="1">
        <f t="array" ref="G1814">IF(D1814=0,"{}",_xlfn.XLOOKUP(D1814,属性中转!$D$20:$D$44,_xlfn.XLOOKUP($E1814,属性中转!$AG$18:$AX$18,属性中转!$AG$20:$AX$44)))</f>
        <v>{"HpRate":0.572,"AtkRate":0.3042,"PhysDefRate":0.234,"MagicDefRate":0.208,"OnHealInc":0.1938}</v>
      </c>
      <c r="H1814" s="1" t="s">
        <v>28</v>
      </c>
      <c r="I1814" s="1">
        <f t="shared" si="241"/>
        <v>4</v>
      </c>
      <c r="J1814" s="1">
        <f t="shared" si="240"/>
        <v>4</v>
      </c>
    </row>
    <row r="1815" spans="1:10">
      <c r="A1815" s="1">
        <f t="shared" si="246"/>
        <v>5003016</v>
      </c>
      <c r="B1815" s="1">
        <f t="shared" si="247"/>
        <v>5003016</v>
      </c>
      <c r="C1815" s="1">
        <f t="shared" si="244"/>
        <v>50030</v>
      </c>
      <c r="D1815" s="1">
        <f t="shared" si="245"/>
        <v>16</v>
      </c>
      <c r="E1815" s="1">
        <f>_xlfn.XLOOKUP(C1815,[1]配置!$B$5:$B$1000,[1]配置!$N$5:$N$1000)</f>
        <v>2</v>
      </c>
      <c r="F1815" s="1" t="str">
        <f>_xlfn.XLOOKUP(D1815,消耗中转!$D$8:$D$33,消耗中转!$T$8:$T$33)</f>
        <v>[{"ItemId":70003,"Num":25}]</v>
      </c>
      <c r="G1815" s="1" t="str" cm="1">
        <f t="array" ref="G1815">IF(D1815=0,"{}",_xlfn.XLOOKUP(D1815,属性中转!$D$20:$D$44,_xlfn.XLOOKUP($E1815,属性中转!$AG$18:$AX$18,属性中转!$AG$20:$AX$44)))</f>
        <v>{"HpRate":0.605,"AtkRate":0.3217,"PhysDefRate":0.2475,"MagicDefRate":0.22,"OnHealInc":0.2142}</v>
      </c>
      <c r="H1815" s="1" t="s">
        <v>28</v>
      </c>
      <c r="I1815" s="1">
        <f t="shared" si="241"/>
        <v>4</v>
      </c>
      <c r="J1815" s="1">
        <f t="shared" si="240"/>
        <v>4</v>
      </c>
    </row>
    <row r="1816" spans="1:10">
      <c r="A1816" s="1">
        <f t="shared" si="246"/>
        <v>5003017</v>
      </c>
      <c r="B1816" s="1">
        <f t="shared" si="247"/>
        <v>5003017</v>
      </c>
      <c r="C1816" s="1">
        <f t="shared" si="244"/>
        <v>50030</v>
      </c>
      <c r="D1816" s="1">
        <f t="shared" si="245"/>
        <v>17</v>
      </c>
      <c r="E1816" s="1">
        <f>_xlfn.XLOOKUP(C1816,[1]配置!$B$5:$B$1000,[1]配置!$N$5:$N$1000)</f>
        <v>2</v>
      </c>
      <c r="F1816" s="1" t="str">
        <f>_xlfn.XLOOKUP(D1816,消耗中转!$D$8:$D$33,消耗中转!$T$8:$T$33)</f>
        <v>[{"ItemId":70003,"Num":25}]</v>
      </c>
      <c r="G1816" s="1" t="str" cm="1">
        <f t="array" ref="G1816">IF(D1816=0,"{}",_xlfn.XLOOKUP(D1816,属性中转!$D$20:$D$44,_xlfn.XLOOKUP($E1816,属性中转!$AG$18:$AX$18,属性中转!$AG$20:$AX$44)))</f>
        <v>{"HpRate":0.638,"AtkRate":0.3393,"PhysDefRate":0.261,"MagicDefRate":0.232,"OnHealInc":0.2346}</v>
      </c>
      <c r="H1816" s="1" t="s">
        <v>28</v>
      </c>
      <c r="I1816" s="1">
        <f t="shared" si="241"/>
        <v>4</v>
      </c>
      <c r="J1816" s="1">
        <f t="shared" si="240"/>
        <v>4</v>
      </c>
    </row>
    <row r="1817" spans="1:10">
      <c r="A1817" s="1">
        <f t="shared" si="246"/>
        <v>5003018</v>
      </c>
      <c r="B1817" s="1">
        <f t="shared" si="247"/>
        <v>5003018</v>
      </c>
      <c r="C1817" s="1">
        <f t="shared" si="244"/>
        <v>50030</v>
      </c>
      <c r="D1817" s="1">
        <f t="shared" si="245"/>
        <v>18</v>
      </c>
      <c r="E1817" s="1">
        <f>_xlfn.XLOOKUP(C1817,[1]配置!$B$5:$B$1000,[1]配置!$N$5:$N$1000)</f>
        <v>2</v>
      </c>
      <c r="F1817" s="1" t="str">
        <f>_xlfn.XLOOKUP(D1817,消耗中转!$D$8:$D$33,消耗中转!$T$8:$T$33)</f>
        <v>[{"ItemId":70003,"Num":25}]</v>
      </c>
      <c r="G1817" s="1" t="str" cm="1">
        <f t="array" ref="G1817">IF(D1817=0,"{}",_xlfn.XLOOKUP(D1817,属性中转!$D$20:$D$44,_xlfn.XLOOKUP($E1817,属性中转!$AG$18:$AX$18,属性中转!$AG$20:$AX$44)))</f>
        <v>{"HpRate":0.671,"AtkRate":0.3568,"PhysDefRate":0.2745,"MagicDefRate":0.244,"OnHealInc":0.255}</v>
      </c>
      <c r="H1817" s="1" t="s">
        <v>28</v>
      </c>
      <c r="I1817" s="1">
        <f t="shared" si="241"/>
        <v>4</v>
      </c>
      <c r="J1817" s="1">
        <f t="shared" si="240"/>
        <v>4</v>
      </c>
    </row>
    <row r="1818" spans="1:10">
      <c r="A1818" s="1">
        <f t="shared" si="246"/>
        <v>5003019</v>
      </c>
      <c r="B1818" s="1">
        <f t="shared" si="247"/>
        <v>5003019</v>
      </c>
      <c r="C1818" s="1">
        <f t="shared" si="244"/>
        <v>50030</v>
      </c>
      <c r="D1818" s="1">
        <f t="shared" si="245"/>
        <v>19</v>
      </c>
      <c r="E1818" s="1">
        <f>_xlfn.XLOOKUP(C1818,[1]配置!$B$5:$B$1000,[1]配置!$N$5:$N$1000)</f>
        <v>2</v>
      </c>
      <c r="F1818" s="1" t="str">
        <f>_xlfn.XLOOKUP(D1818,消耗中转!$D$8:$D$33,消耗中转!$T$8:$T$33)</f>
        <v>[{"ItemId":70003,"Num":25}]</v>
      </c>
      <c r="G1818" s="1" t="str" cm="1">
        <f t="array" ref="G1818">IF(D1818=0,"{}",_xlfn.XLOOKUP(D1818,属性中转!$D$20:$D$44,_xlfn.XLOOKUP($E1818,属性中转!$AG$18:$AX$18,属性中转!$AG$20:$AX$44)))</f>
        <v>{"HpRate":0.704,"AtkRate":0.3744,"PhysDefRate":0.288,"MagicDefRate":0.256,"OnHealInc":0.2754}</v>
      </c>
      <c r="H1818" s="1" t="s">
        <v>28</v>
      </c>
      <c r="I1818" s="1">
        <f t="shared" si="241"/>
        <v>4</v>
      </c>
      <c r="J1818" s="1">
        <f t="shared" si="240"/>
        <v>4</v>
      </c>
    </row>
    <row r="1819" spans="1:10">
      <c r="A1819" s="1">
        <f t="shared" si="246"/>
        <v>5003020</v>
      </c>
      <c r="B1819" s="1">
        <f t="shared" si="247"/>
        <v>5003020</v>
      </c>
      <c r="C1819" s="1">
        <f t="shared" si="244"/>
        <v>50030</v>
      </c>
      <c r="D1819" s="1">
        <f t="shared" si="245"/>
        <v>20</v>
      </c>
      <c r="E1819" s="1">
        <f>_xlfn.XLOOKUP(C1819,[1]配置!$B$5:$B$1000,[1]配置!$N$5:$N$1000)</f>
        <v>2</v>
      </c>
      <c r="F1819" s="1" t="str">
        <f>_xlfn.XLOOKUP(D1819,消耗中转!$D$8:$D$33,消耗中转!$T$8:$T$33)</f>
        <v>[{"ItemId":70003,"Num":25}]</v>
      </c>
      <c r="G1819" s="1" t="str" cm="1">
        <f t="array" ref="G1819">IF(D1819=0,"{}",_xlfn.XLOOKUP(D1819,属性中转!$D$20:$D$44,_xlfn.XLOOKUP($E1819,属性中转!$AG$18:$AX$18,属性中转!$AG$20:$AX$44)))</f>
        <v>{"HpRate":0.737,"AtkRate":0.3919,"PhysDefRate":0.3015,"MagicDefRate":0.268,"OnHealInc":0.2958}</v>
      </c>
      <c r="H1819" s="1" t="s">
        <v>28</v>
      </c>
      <c r="I1819" s="1">
        <f t="shared" si="241"/>
        <v>4</v>
      </c>
      <c r="J1819" s="1">
        <f t="shared" si="240"/>
        <v>4</v>
      </c>
    </row>
    <row r="1820" spans="1:10">
      <c r="A1820" s="1">
        <f t="shared" si="246"/>
        <v>5003021</v>
      </c>
      <c r="B1820" s="1">
        <f t="shared" si="247"/>
        <v>5003021</v>
      </c>
      <c r="C1820" s="1">
        <f t="shared" si="244"/>
        <v>50030</v>
      </c>
      <c r="D1820" s="1">
        <f t="shared" si="245"/>
        <v>21</v>
      </c>
      <c r="E1820" s="1">
        <f>_xlfn.XLOOKUP(C1820,[1]配置!$B$5:$B$1000,[1]配置!$N$5:$N$1000)</f>
        <v>2</v>
      </c>
      <c r="F1820" s="1" t="str">
        <f>_xlfn.XLOOKUP(D1820,消耗中转!$D$8:$D$33,消耗中转!$T$8:$T$33)</f>
        <v>[{"ItemId":70003,"Num":50}]</v>
      </c>
      <c r="G1820" s="1" t="str" cm="1">
        <f t="array" ref="G1820">IF(D1820=0,"{}",_xlfn.XLOOKUP(D1820,属性中转!$D$20:$D$44,_xlfn.XLOOKUP($E1820,属性中转!$AG$18:$AX$18,属性中转!$AG$20:$AX$44)))</f>
        <v>{"HpRate":0.77,"AtkRate":0.4095,"PhysDefRate":0.315,"MagicDefRate":0.28,"OnHealInc":0.3162}</v>
      </c>
      <c r="H1820" s="1" t="s">
        <v>28</v>
      </c>
      <c r="I1820" s="1">
        <f t="shared" si="241"/>
        <v>4</v>
      </c>
      <c r="J1820" s="1">
        <f t="shared" si="240"/>
        <v>4</v>
      </c>
    </row>
    <row r="1821" spans="1:10">
      <c r="A1821" s="1">
        <f t="shared" si="246"/>
        <v>5003022</v>
      </c>
      <c r="B1821" s="1">
        <f t="shared" si="247"/>
        <v>5003022</v>
      </c>
      <c r="C1821" s="1">
        <f t="shared" si="244"/>
        <v>50030</v>
      </c>
      <c r="D1821" s="1">
        <f t="shared" si="245"/>
        <v>22</v>
      </c>
      <c r="E1821" s="1">
        <f>_xlfn.XLOOKUP(C1821,[1]配置!$B$5:$B$1000,[1]配置!$N$5:$N$1000)</f>
        <v>2</v>
      </c>
      <c r="F1821" s="1" t="str">
        <f>_xlfn.XLOOKUP(D1821,消耗中转!$D$8:$D$33,消耗中转!$T$8:$T$33)</f>
        <v>[{"ItemId":70003,"Num":75}]</v>
      </c>
      <c r="G1821" s="1" t="str" cm="1">
        <f t="array" ref="G1821">IF(D1821=0,"{}",_xlfn.XLOOKUP(D1821,属性中转!$D$20:$D$44,_xlfn.XLOOKUP($E1821,属性中转!$AG$18:$AX$18,属性中转!$AG$20:$AX$44)))</f>
        <v>{"HpRate":0.803,"AtkRate":0.427,"PhysDefRate":0.3285,"MagicDefRate":0.292,"OnHealInc":0.3366}</v>
      </c>
      <c r="H1821" s="1" t="s">
        <v>28</v>
      </c>
      <c r="I1821" s="1">
        <f t="shared" si="241"/>
        <v>4</v>
      </c>
      <c r="J1821" s="1">
        <f t="shared" si="240"/>
        <v>4</v>
      </c>
    </row>
    <row r="1822" spans="1:10">
      <c r="A1822" s="1">
        <f t="shared" si="246"/>
        <v>5003023</v>
      </c>
      <c r="B1822" s="1">
        <f t="shared" si="247"/>
        <v>5003023</v>
      </c>
      <c r="C1822" s="1">
        <f t="shared" si="244"/>
        <v>50030</v>
      </c>
      <c r="D1822" s="1">
        <f t="shared" si="245"/>
        <v>23</v>
      </c>
      <c r="E1822" s="1">
        <f>_xlfn.XLOOKUP(C1822,[1]配置!$B$5:$B$1000,[1]配置!$N$5:$N$1000)</f>
        <v>2</v>
      </c>
      <c r="F1822" s="1" t="str">
        <f>_xlfn.XLOOKUP(D1822,消耗中转!$D$8:$D$33,消耗中转!$T$8:$T$33)</f>
        <v>[{"ItemId":70003,"Num":100}]</v>
      </c>
      <c r="G1822" s="1" t="str" cm="1">
        <f t="array" ref="G1822">IF(D1822=0,"{}",_xlfn.XLOOKUP(D1822,属性中转!$D$20:$D$44,_xlfn.XLOOKUP($E1822,属性中转!$AG$18:$AX$18,属性中转!$AG$20:$AX$44)))</f>
        <v>{"HpRate":0.836,"AtkRate":0.4446,"PhysDefRate":0.342,"MagicDefRate":0.304,"OnHealInc":0.357}</v>
      </c>
      <c r="H1822" s="1" t="s">
        <v>28</v>
      </c>
      <c r="I1822" s="1">
        <f t="shared" si="241"/>
        <v>4</v>
      </c>
      <c r="J1822" s="1">
        <f t="shared" si="240"/>
        <v>4</v>
      </c>
    </row>
    <row r="1823" spans="1:10">
      <c r="A1823" s="1">
        <f t="shared" si="246"/>
        <v>5003024</v>
      </c>
      <c r="B1823" s="1">
        <f t="shared" si="247"/>
        <v>5003024</v>
      </c>
      <c r="C1823" s="1">
        <f t="shared" si="244"/>
        <v>50030</v>
      </c>
      <c r="D1823" s="1">
        <f t="shared" si="245"/>
        <v>24</v>
      </c>
      <c r="E1823" s="1">
        <f>_xlfn.XLOOKUP(C1823,[1]配置!$B$5:$B$1000,[1]配置!$N$5:$N$1000)</f>
        <v>2</v>
      </c>
      <c r="F1823" s="1" t="str">
        <f>_xlfn.XLOOKUP(D1823,消耗中转!$D$8:$D$33,消耗中转!$T$8:$T$33)</f>
        <v>[{"ItemId":70003,"Num":125}]</v>
      </c>
      <c r="G1823" s="1" t="str" cm="1">
        <f t="array" ref="G1823">IF(D1823=0,"{}",_xlfn.XLOOKUP(D1823,属性中转!$D$20:$D$44,_xlfn.XLOOKUP($E1823,属性中转!$AG$18:$AX$18,属性中转!$AG$20:$AX$44)))</f>
        <v>{"HpRate":0.869,"AtkRate":0.4621,"PhysDefRate":0.3555,"MagicDefRate":0.316,"OnHealInc":0.3774}</v>
      </c>
      <c r="H1823" s="1" t="s">
        <v>28</v>
      </c>
      <c r="I1823" s="1">
        <f t="shared" si="241"/>
        <v>4</v>
      </c>
      <c r="J1823" s="1">
        <f t="shared" ref="J1823:J1886" si="248">J1797</f>
        <v>4</v>
      </c>
    </row>
    <row r="1824" spans="1:10">
      <c r="A1824" s="1">
        <f t="shared" si="246"/>
        <v>5003025</v>
      </c>
      <c r="B1824" s="1">
        <f t="shared" si="247"/>
        <v>5003025</v>
      </c>
      <c r="C1824" s="1">
        <f t="shared" si="244"/>
        <v>50030</v>
      </c>
      <c r="D1824" s="1">
        <f t="shared" si="245"/>
        <v>25</v>
      </c>
      <c r="E1824" s="1">
        <f>_xlfn.XLOOKUP(C1824,[1]配置!$B$5:$B$1000,[1]配置!$N$5:$N$1000)</f>
        <v>2</v>
      </c>
      <c r="F1824" s="1" t="str">
        <f>_xlfn.XLOOKUP(D1824,消耗中转!$D$8:$D$33,消耗中转!$T$8:$T$33)</f>
        <v>[{"ItemId":70003,"Num":150}]</v>
      </c>
      <c r="G1824" s="1" t="str" cm="1">
        <f t="array" ref="G1824">IF(D1824=0,"{}",_xlfn.XLOOKUP(D1824,属性中转!$D$20:$D$44,_xlfn.XLOOKUP($E1824,属性中转!$AG$18:$AX$18,属性中转!$AG$20:$AX$44)))</f>
        <v>{"HpRate":0.902,"AtkRate":0.4797,"PhysDefRate":0.369,"MagicDefRate":0.328,"OnHealInc":0.3978}</v>
      </c>
      <c r="H1824" s="1" t="s">
        <v>28</v>
      </c>
      <c r="I1824" s="1">
        <f t="shared" ref="I1824:I1887" si="249">I1798</f>
        <v>4</v>
      </c>
      <c r="J1824" s="1">
        <f t="shared" si="248"/>
        <v>4</v>
      </c>
    </row>
    <row r="1825" spans="1:10">
      <c r="A1825" s="1">
        <f t="shared" si="246"/>
        <v>5003100</v>
      </c>
      <c r="B1825" s="1">
        <f t="shared" si="247"/>
        <v>5003100</v>
      </c>
      <c r="C1825" s="1">
        <f>C1799+1</f>
        <v>50031</v>
      </c>
      <c r="D1825" s="1">
        <f t="shared" si="245"/>
        <v>0</v>
      </c>
      <c r="E1825" s="1">
        <f>_xlfn.XLOOKUP(C1825,[1]配置!$B$5:$B$1000,[1]配置!$N$5:$N$1000)</f>
        <v>3</v>
      </c>
      <c r="F1825" s="1" t="str">
        <f>_xlfn.XLOOKUP(D1825,消耗中转!$D$8:$D$33,消耗中转!$T$8:$T$33)</f>
        <v>[]</v>
      </c>
      <c r="G1825" s="1" t="str" cm="1">
        <f t="array" ref="G1825">IF(D1825=0,"{}",_xlfn.XLOOKUP(D1825,属性中转!$D$20:$D$44,_xlfn.XLOOKUP($E1825,属性中转!$AG$18:$AX$18,属性中转!$AG$20:$AX$44)))</f>
        <v>{}</v>
      </c>
      <c r="H1825" s="1" t="s">
        <v>28</v>
      </c>
      <c r="I1825" s="1">
        <f t="shared" si="249"/>
        <v>0</v>
      </c>
      <c r="J1825" s="1">
        <f t="shared" si="248"/>
        <v>0</v>
      </c>
    </row>
    <row r="1826" spans="1:10">
      <c r="A1826" s="1">
        <f t="shared" si="246"/>
        <v>5003101</v>
      </c>
      <c r="B1826" s="1">
        <f t="shared" si="247"/>
        <v>5003101</v>
      </c>
      <c r="C1826" s="1">
        <f t="shared" ref="C1826:C1850" si="250">C1825</f>
        <v>50031</v>
      </c>
      <c r="D1826" s="1">
        <f t="shared" ref="D1826:D1851" si="251">D1800</f>
        <v>1</v>
      </c>
      <c r="E1826" s="1">
        <f>_xlfn.XLOOKUP(C1826,[1]配置!$B$5:$B$1000,[1]配置!$N$5:$N$1000)</f>
        <v>3</v>
      </c>
      <c r="F1826" s="1" t="str">
        <f>_xlfn.XLOOKUP(D1826,消耗中转!$D$8:$D$33,消耗中转!$T$8:$T$33)</f>
        <v>[{"ItemId":70001,"Num":10}]</v>
      </c>
      <c r="G1826" s="1" t="str" cm="1">
        <f t="array" ref="G1826">IF(D1826=0,"{}",_xlfn.XLOOKUP(D1826,属性中转!$D$20:$D$44,_xlfn.XLOOKUP($E1826,属性中转!$AG$18:$AX$18,属性中转!$AG$20:$AX$44)))</f>
        <v>{"HpRate":0.065,"AtkRate":0.0652,"PhysDefRate":0.0325,"MagicDefRate":0.0475,"HealInc":0.0535}</v>
      </c>
      <c r="H1826" s="1" t="s">
        <v>28</v>
      </c>
      <c r="I1826" s="1">
        <f t="shared" si="249"/>
        <v>1</v>
      </c>
      <c r="J1826" s="1">
        <f t="shared" si="248"/>
        <v>1</v>
      </c>
    </row>
    <row r="1827" spans="1:10">
      <c r="A1827" s="1">
        <f t="shared" si="246"/>
        <v>5003102</v>
      </c>
      <c r="B1827" s="1">
        <f t="shared" si="247"/>
        <v>5003102</v>
      </c>
      <c r="C1827" s="1">
        <f t="shared" si="250"/>
        <v>50031</v>
      </c>
      <c r="D1827" s="1">
        <f t="shared" si="251"/>
        <v>2</v>
      </c>
      <c r="E1827" s="1">
        <f>_xlfn.XLOOKUP(C1827,[1]配置!$B$5:$B$1000,[1]配置!$N$5:$N$1000)</f>
        <v>3</v>
      </c>
      <c r="F1827" s="1" t="str">
        <f>_xlfn.XLOOKUP(D1827,消耗中转!$D$8:$D$33,消耗中转!$T$8:$T$33)</f>
        <v>[{"ItemId":70001,"Num":20}]</v>
      </c>
      <c r="G1827" s="1" t="str" cm="1">
        <f t="array" ref="G1827">IF(D1827=0,"{}",_xlfn.XLOOKUP(D1827,属性中转!$D$20:$D$44,_xlfn.XLOOKUP($E1827,属性中转!$AG$18:$AX$18,属性中转!$AG$20:$AX$44)))</f>
        <v>{"HpRate":0.0845,"AtkRate":0.0848,"PhysDefRate":0.0422,"MagicDefRate":0.0617,"HealInc":0.0749}</v>
      </c>
      <c r="H1827" s="1" t="s">
        <v>28</v>
      </c>
      <c r="I1827" s="1">
        <f t="shared" si="249"/>
        <v>1</v>
      </c>
      <c r="J1827" s="1">
        <f t="shared" si="248"/>
        <v>1</v>
      </c>
    </row>
    <row r="1828" spans="1:10">
      <c r="A1828" s="1">
        <f t="shared" si="246"/>
        <v>5003103</v>
      </c>
      <c r="B1828" s="1">
        <f t="shared" si="247"/>
        <v>5003103</v>
      </c>
      <c r="C1828" s="1">
        <f t="shared" si="250"/>
        <v>50031</v>
      </c>
      <c r="D1828" s="1">
        <f t="shared" si="251"/>
        <v>3</v>
      </c>
      <c r="E1828" s="1">
        <f>_xlfn.XLOOKUP(C1828,[1]配置!$B$5:$B$1000,[1]配置!$N$5:$N$1000)</f>
        <v>3</v>
      </c>
      <c r="F1828" s="1" t="str">
        <f>_xlfn.XLOOKUP(D1828,消耗中转!$D$8:$D$33,消耗中转!$T$8:$T$33)</f>
        <v>[{"ItemId":70001,"Num":30}]</v>
      </c>
      <c r="G1828" s="1" t="str" cm="1">
        <f t="array" ref="G1828">IF(D1828=0,"{}",_xlfn.XLOOKUP(D1828,属性中转!$D$20:$D$44,_xlfn.XLOOKUP($E1828,属性中转!$AG$18:$AX$18,属性中转!$AG$20:$AX$44)))</f>
        <v>{"HpRate":0.104,"AtkRate":0.1044,"PhysDefRate":0.052,"MagicDefRate":0.076,"HealInc":0.0963}</v>
      </c>
      <c r="H1828" s="1" t="s">
        <v>28</v>
      </c>
      <c r="I1828" s="1">
        <f t="shared" si="249"/>
        <v>1</v>
      </c>
      <c r="J1828" s="1">
        <f t="shared" si="248"/>
        <v>1</v>
      </c>
    </row>
    <row r="1829" spans="1:10">
      <c r="A1829" s="1">
        <f t="shared" si="246"/>
        <v>5003104</v>
      </c>
      <c r="B1829" s="1">
        <f t="shared" si="247"/>
        <v>5003104</v>
      </c>
      <c r="C1829" s="1">
        <f t="shared" si="250"/>
        <v>50031</v>
      </c>
      <c r="D1829" s="1">
        <f t="shared" si="251"/>
        <v>4</v>
      </c>
      <c r="E1829" s="1">
        <f>_xlfn.XLOOKUP(C1829,[1]配置!$B$5:$B$1000,[1]配置!$N$5:$N$1000)</f>
        <v>3</v>
      </c>
      <c r="F1829" s="1" t="str">
        <f>_xlfn.XLOOKUP(D1829,消耗中转!$D$8:$D$33,消耗中转!$T$8:$T$33)</f>
        <v>[{"ItemId":70001,"Num":40}]</v>
      </c>
      <c r="G1829" s="1" t="str" cm="1">
        <f t="array" ref="G1829">IF(D1829=0,"{}",_xlfn.XLOOKUP(D1829,属性中转!$D$20:$D$44,_xlfn.XLOOKUP($E1829,属性中转!$AG$18:$AX$18,属性中转!$AG$20:$AX$44)))</f>
        <v>{"HpRate":0.1235,"AtkRate":0.1239,"PhysDefRate":0.0617,"MagicDefRate":0.0902,"HealInc":0.1178}</v>
      </c>
      <c r="H1829" s="1" t="s">
        <v>28</v>
      </c>
      <c r="I1829" s="1">
        <f t="shared" si="249"/>
        <v>1</v>
      </c>
      <c r="J1829" s="1">
        <f t="shared" si="248"/>
        <v>1</v>
      </c>
    </row>
    <row r="1830" spans="1:10">
      <c r="A1830" s="1">
        <f t="shared" si="246"/>
        <v>5003105</v>
      </c>
      <c r="B1830" s="1">
        <f t="shared" si="247"/>
        <v>5003105</v>
      </c>
      <c r="C1830" s="1">
        <f t="shared" si="250"/>
        <v>50031</v>
      </c>
      <c r="D1830" s="1">
        <f t="shared" si="251"/>
        <v>5</v>
      </c>
      <c r="E1830" s="1">
        <f>_xlfn.XLOOKUP(C1830,[1]配置!$B$5:$B$1000,[1]配置!$N$5:$N$1000)</f>
        <v>3</v>
      </c>
      <c r="F1830" s="1" t="str">
        <f>_xlfn.XLOOKUP(D1830,消耗中转!$D$8:$D$33,消耗中转!$T$8:$T$33)</f>
        <v>[{"ItemId":70001,"Num":50}]</v>
      </c>
      <c r="G1830" s="1" t="str" cm="1">
        <f t="array" ref="G1830">IF(D1830=0,"{}",_xlfn.XLOOKUP(D1830,属性中转!$D$20:$D$44,_xlfn.XLOOKUP($E1830,属性中转!$AG$18:$AX$18,属性中转!$AG$20:$AX$44)))</f>
        <v>{"HpRate":0.143,"AtkRate":0.1435,"PhysDefRate":0.0715,"MagicDefRate":0.1045,"HealInc":0.1392}</v>
      </c>
      <c r="H1830" s="1" t="s">
        <v>28</v>
      </c>
      <c r="I1830" s="1">
        <f t="shared" si="249"/>
        <v>2</v>
      </c>
      <c r="J1830" s="1">
        <f t="shared" si="248"/>
        <v>2</v>
      </c>
    </row>
    <row r="1831" spans="1:10">
      <c r="A1831" s="1">
        <f t="shared" si="246"/>
        <v>5003106</v>
      </c>
      <c r="B1831" s="1">
        <f t="shared" si="247"/>
        <v>5003106</v>
      </c>
      <c r="C1831" s="1">
        <f t="shared" si="250"/>
        <v>50031</v>
      </c>
      <c r="D1831" s="1">
        <f t="shared" si="251"/>
        <v>6</v>
      </c>
      <c r="E1831" s="1">
        <f>_xlfn.XLOOKUP(C1831,[1]配置!$B$5:$B$1000,[1]配置!$N$5:$N$1000)</f>
        <v>3</v>
      </c>
      <c r="F1831" s="1" t="str">
        <f>_xlfn.XLOOKUP(D1831,消耗中转!$D$8:$D$33,消耗中转!$T$8:$T$33)</f>
        <v>[{"ItemId":70002,"Num":5}]</v>
      </c>
      <c r="G1831" s="1" t="str" cm="1">
        <f t="array" ref="G1831">IF(D1831=0,"{}",_xlfn.XLOOKUP(D1831,属性中转!$D$20:$D$44,_xlfn.XLOOKUP($E1831,属性中转!$AG$18:$AX$18,属性中转!$AG$20:$AX$44)))</f>
        <v>{"HpRate":0.1625,"AtkRate":0.1631,"PhysDefRate":0.0812,"MagicDefRate":0.1187,"HealInc":0.1606}</v>
      </c>
      <c r="H1831" s="1" t="s">
        <v>28</v>
      </c>
      <c r="I1831" s="1">
        <f t="shared" si="249"/>
        <v>2</v>
      </c>
      <c r="J1831" s="1">
        <f t="shared" si="248"/>
        <v>2</v>
      </c>
    </row>
    <row r="1832" spans="1:10">
      <c r="A1832" s="1">
        <f t="shared" si="246"/>
        <v>5003107</v>
      </c>
      <c r="B1832" s="1">
        <f t="shared" si="247"/>
        <v>5003107</v>
      </c>
      <c r="C1832" s="1">
        <f t="shared" si="250"/>
        <v>50031</v>
      </c>
      <c r="D1832" s="1">
        <f t="shared" si="251"/>
        <v>7</v>
      </c>
      <c r="E1832" s="1">
        <f>_xlfn.XLOOKUP(C1832,[1]配置!$B$5:$B$1000,[1]配置!$N$5:$N$1000)</f>
        <v>3</v>
      </c>
      <c r="F1832" s="1" t="str">
        <f>_xlfn.XLOOKUP(D1832,消耗中转!$D$8:$D$33,消耗中转!$T$8:$T$33)</f>
        <v>[{"ItemId":70002,"Num":10}]</v>
      </c>
      <c r="G1832" s="1" t="str" cm="1">
        <f t="array" ref="G1832">IF(D1832=0,"{}",_xlfn.XLOOKUP(D1832,属性中转!$D$20:$D$44,_xlfn.XLOOKUP($E1832,属性中转!$AG$18:$AX$18,属性中转!$AG$20:$AX$44)))</f>
        <v>{"HpRate":0.182,"AtkRate":0.1827,"PhysDefRate":0.091,"MagicDefRate":0.133,"HealInc":0.182}</v>
      </c>
      <c r="H1832" s="1" t="s">
        <v>28</v>
      </c>
      <c r="I1832" s="1">
        <f t="shared" si="249"/>
        <v>2</v>
      </c>
      <c r="J1832" s="1">
        <f t="shared" si="248"/>
        <v>2</v>
      </c>
    </row>
    <row r="1833" spans="1:10">
      <c r="A1833" s="1">
        <f t="shared" si="246"/>
        <v>5003108</v>
      </c>
      <c r="B1833" s="1">
        <f t="shared" si="247"/>
        <v>5003108</v>
      </c>
      <c r="C1833" s="1">
        <f t="shared" si="250"/>
        <v>50031</v>
      </c>
      <c r="D1833" s="1">
        <f t="shared" si="251"/>
        <v>8</v>
      </c>
      <c r="E1833" s="1">
        <f>_xlfn.XLOOKUP(C1833,[1]配置!$B$5:$B$1000,[1]配置!$N$5:$N$1000)</f>
        <v>3</v>
      </c>
      <c r="F1833" s="1" t="str">
        <f>_xlfn.XLOOKUP(D1833,消耗中转!$D$8:$D$33,消耗中转!$T$8:$T$33)</f>
        <v>[{"ItemId":70002,"Num":15}]</v>
      </c>
      <c r="G1833" s="1" t="str" cm="1">
        <f t="array" ref="G1833">IF(D1833=0,"{}",_xlfn.XLOOKUP(D1833,属性中转!$D$20:$D$44,_xlfn.XLOOKUP($E1833,属性中转!$AG$18:$AX$18,属性中转!$AG$20:$AX$44)))</f>
        <v>{"HpRate":0.2015,"AtkRate":0.2022,"PhysDefRate":0.1007,"MagicDefRate":0.1472,"HealInc":0.2034}</v>
      </c>
      <c r="H1833" s="1" t="s">
        <v>28</v>
      </c>
      <c r="I1833" s="1">
        <f t="shared" si="249"/>
        <v>2</v>
      </c>
      <c r="J1833" s="1">
        <f t="shared" si="248"/>
        <v>2</v>
      </c>
    </row>
    <row r="1834" spans="1:10">
      <c r="A1834" s="1">
        <f t="shared" si="246"/>
        <v>5003109</v>
      </c>
      <c r="B1834" s="1">
        <f t="shared" si="247"/>
        <v>5003109</v>
      </c>
      <c r="C1834" s="1">
        <f t="shared" si="250"/>
        <v>50031</v>
      </c>
      <c r="D1834" s="1">
        <f t="shared" si="251"/>
        <v>9</v>
      </c>
      <c r="E1834" s="1">
        <f>_xlfn.XLOOKUP(C1834,[1]配置!$B$5:$B$1000,[1]配置!$N$5:$N$1000)</f>
        <v>3</v>
      </c>
      <c r="F1834" s="1" t="str">
        <f>_xlfn.XLOOKUP(D1834,消耗中转!$D$8:$D$33,消耗中转!$T$8:$T$33)</f>
        <v>[{"ItemId":70002,"Num":20}]</v>
      </c>
      <c r="G1834" s="1" t="str" cm="1">
        <f t="array" ref="G1834">IF(D1834=0,"{}",_xlfn.XLOOKUP(D1834,属性中转!$D$20:$D$44,_xlfn.XLOOKUP($E1834,属性中转!$AG$18:$AX$18,属性中转!$AG$20:$AX$44)))</f>
        <v>{"HpRate":0.221,"AtkRate":0.2218,"PhysDefRate":0.1105,"MagicDefRate":0.1615,"HealInc":0.2034}</v>
      </c>
      <c r="H1834" s="1" t="s">
        <v>28</v>
      </c>
      <c r="I1834" s="1">
        <f t="shared" si="249"/>
        <v>2</v>
      </c>
      <c r="J1834" s="1">
        <f t="shared" si="248"/>
        <v>2</v>
      </c>
    </row>
    <row r="1835" spans="1:10">
      <c r="A1835" s="1">
        <f t="shared" si="246"/>
        <v>5003110</v>
      </c>
      <c r="B1835" s="1">
        <f t="shared" si="247"/>
        <v>5003110</v>
      </c>
      <c r="C1835" s="1">
        <f t="shared" si="250"/>
        <v>50031</v>
      </c>
      <c r="D1835" s="1">
        <f t="shared" si="251"/>
        <v>10</v>
      </c>
      <c r="E1835" s="1">
        <f>_xlfn.XLOOKUP(C1835,[1]配置!$B$5:$B$1000,[1]配置!$N$5:$N$1000)</f>
        <v>3</v>
      </c>
      <c r="F1835" s="1" t="str">
        <f>_xlfn.XLOOKUP(D1835,消耗中转!$D$8:$D$33,消耗中转!$T$8:$T$33)</f>
        <v>[{"ItemId":70002,"Num":25}]</v>
      </c>
      <c r="G1835" s="1" t="str" cm="1">
        <f t="array" ref="G1835">IF(D1835=0,"{}",_xlfn.XLOOKUP(D1835,属性中转!$D$20:$D$44,_xlfn.XLOOKUP($E1835,属性中转!$AG$18:$AX$18,属性中转!$AG$20:$AX$44)))</f>
        <v>{"HpRate":0.2405,"AtkRate":0.2414,"PhysDefRate":0.1202,"MagicDefRate":0.1757,"HealInc":0.2034}</v>
      </c>
      <c r="H1835" s="1" t="s">
        <v>28</v>
      </c>
      <c r="I1835" s="1">
        <f t="shared" si="249"/>
        <v>3</v>
      </c>
      <c r="J1835" s="1">
        <f t="shared" si="248"/>
        <v>3</v>
      </c>
    </row>
    <row r="1836" spans="1:10">
      <c r="A1836" s="1">
        <f t="shared" si="246"/>
        <v>5003111</v>
      </c>
      <c r="B1836" s="1">
        <f t="shared" si="247"/>
        <v>5003111</v>
      </c>
      <c r="C1836" s="1">
        <f t="shared" si="250"/>
        <v>50031</v>
      </c>
      <c r="D1836" s="1">
        <f t="shared" si="251"/>
        <v>11</v>
      </c>
      <c r="E1836" s="1">
        <f>_xlfn.XLOOKUP(C1836,[1]配置!$B$5:$B$1000,[1]配置!$N$5:$N$1000)</f>
        <v>3</v>
      </c>
      <c r="F1836" s="1" t="str">
        <f>_xlfn.XLOOKUP(D1836,消耗中转!$D$8:$D$33,消耗中转!$T$8:$T$33)</f>
        <v>[{"ItemId":70002,"Num":30}]</v>
      </c>
      <c r="G1836" s="1" t="str" cm="1">
        <f t="array" ref="G1836">IF(D1836=0,"{}",_xlfn.XLOOKUP(D1836,属性中转!$D$20:$D$44,_xlfn.XLOOKUP($E1836,属性中转!$AG$18:$AX$18,属性中转!$AG$20:$AX$44)))</f>
        <v>{"HpRate":0.26,"AtkRate":0.261,"PhysDefRate":0.13,"MagicDefRate":0.19,"HealInc":0.2034}</v>
      </c>
      <c r="H1836" s="1" t="s">
        <v>28</v>
      </c>
      <c r="I1836" s="1">
        <f t="shared" si="249"/>
        <v>3</v>
      </c>
      <c r="J1836" s="1">
        <f t="shared" si="248"/>
        <v>3</v>
      </c>
    </row>
    <row r="1837" spans="1:10">
      <c r="A1837" s="1">
        <f t="shared" si="246"/>
        <v>5003112</v>
      </c>
      <c r="B1837" s="1">
        <f t="shared" si="247"/>
        <v>5003112</v>
      </c>
      <c r="C1837" s="1">
        <f t="shared" si="250"/>
        <v>50031</v>
      </c>
      <c r="D1837" s="1">
        <f t="shared" si="251"/>
        <v>12</v>
      </c>
      <c r="E1837" s="1">
        <f>_xlfn.XLOOKUP(C1837,[1]配置!$B$5:$B$1000,[1]配置!$N$5:$N$1000)</f>
        <v>3</v>
      </c>
      <c r="F1837" s="1" t="str">
        <f>_xlfn.XLOOKUP(D1837,消耗中转!$D$8:$D$33,消耗中转!$T$8:$T$33)</f>
        <v>[{"ItemId":70002,"Num":35}]</v>
      </c>
      <c r="G1837" s="1" t="str" cm="1">
        <f t="array" ref="G1837">IF(D1837=0,"{}",_xlfn.XLOOKUP(D1837,属性中转!$D$20:$D$44,_xlfn.XLOOKUP($E1837,属性中转!$AG$18:$AX$18,属性中转!$AG$20:$AX$44)))</f>
        <v>{"HpRate":0.2795,"AtkRate":0.2805,"PhysDefRate":0.1397,"MagicDefRate":0.2042,"HealInc":0.2034}</v>
      </c>
      <c r="H1837" s="1" t="s">
        <v>28</v>
      </c>
      <c r="I1837" s="1">
        <f t="shared" si="249"/>
        <v>3</v>
      </c>
      <c r="J1837" s="1">
        <f t="shared" si="248"/>
        <v>3</v>
      </c>
    </row>
    <row r="1838" spans="1:10">
      <c r="A1838" s="1">
        <f t="shared" si="246"/>
        <v>5003113</v>
      </c>
      <c r="B1838" s="1">
        <f t="shared" si="247"/>
        <v>5003113</v>
      </c>
      <c r="C1838" s="1">
        <f t="shared" si="250"/>
        <v>50031</v>
      </c>
      <c r="D1838" s="1">
        <f t="shared" si="251"/>
        <v>13</v>
      </c>
      <c r="E1838" s="1">
        <f>_xlfn.XLOOKUP(C1838,[1]配置!$B$5:$B$1000,[1]配置!$N$5:$N$1000)</f>
        <v>3</v>
      </c>
      <c r="F1838" s="1" t="str">
        <f>_xlfn.XLOOKUP(D1838,消耗中转!$D$8:$D$33,消耗中转!$T$8:$T$33)</f>
        <v>[{"ItemId":70002,"Num":40}]</v>
      </c>
      <c r="G1838" s="1" t="str" cm="1">
        <f t="array" ref="G1838">IF(D1838=0,"{}",_xlfn.XLOOKUP(D1838,属性中转!$D$20:$D$44,_xlfn.XLOOKUP($E1838,属性中转!$AG$18:$AX$18,属性中转!$AG$20:$AX$44)))</f>
        <v>{"HpRate":0.299,"AtkRate":0.3001,"PhysDefRate":0.1495,"MagicDefRate":0.2185,"HealInc":0.2034}</v>
      </c>
      <c r="H1838" s="1" t="s">
        <v>28</v>
      </c>
      <c r="I1838" s="1">
        <f t="shared" si="249"/>
        <v>3</v>
      </c>
      <c r="J1838" s="1">
        <f t="shared" si="248"/>
        <v>3</v>
      </c>
    </row>
    <row r="1839" spans="1:10">
      <c r="A1839" s="1">
        <f t="shared" si="246"/>
        <v>5003114</v>
      </c>
      <c r="B1839" s="1">
        <f t="shared" si="247"/>
        <v>5003114</v>
      </c>
      <c r="C1839" s="1">
        <f t="shared" si="250"/>
        <v>50031</v>
      </c>
      <c r="D1839" s="1">
        <f t="shared" si="251"/>
        <v>14</v>
      </c>
      <c r="E1839" s="1">
        <f>_xlfn.XLOOKUP(C1839,[1]配置!$B$5:$B$1000,[1]配置!$N$5:$N$1000)</f>
        <v>3</v>
      </c>
      <c r="F1839" s="1" t="str">
        <f>_xlfn.XLOOKUP(D1839,消耗中转!$D$8:$D$33,消耗中转!$T$8:$T$33)</f>
        <v>[{"ItemId":70002,"Num":45}]</v>
      </c>
      <c r="G1839" s="1" t="str" cm="1">
        <f t="array" ref="G1839">IF(D1839=0,"{}",_xlfn.XLOOKUP(D1839,属性中转!$D$20:$D$44,_xlfn.XLOOKUP($E1839,属性中转!$AG$18:$AX$18,属性中转!$AG$20:$AX$44)))</f>
        <v>{"HpRate":0.3185,"AtkRate":0.3197,"PhysDefRate":0.1592,"MagicDefRate":0.2327,"HealInc":0.2034}</v>
      </c>
      <c r="H1839" s="1" t="s">
        <v>28</v>
      </c>
      <c r="I1839" s="1">
        <f t="shared" si="249"/>
        <v>3</v>
      </c>
      <c r="J1839" s="1">
        <f t="shared" si="248"/>
        <v>3</v>
      </c>
    </row>
    <row r="1840" spans="1:10">
      <c r="A1840" s="1">
        <f t="shared" si="246"/>
        <v>5003115</v>
      </c>
      <c r="B1840" s="1">
        <f t="shared" si="247"/>
        <v>5003115</v>
      </c>
      <c r="C1840" s="1">
        <f t="shared" si="250"/>
        <v>50031</v>
      </c>
      <c r="D1840" s="1">
        <f t="shared" si="251"/>
        <v>15</v>
      </c>
      <c r="E1840" s="1">
        <f>_xlfn.XLOOKUP(C1840,[1]配置!$B$5:$B$1000,[1]配置!$N$5:$N$1000)</f>
        <v>3</v>
      </c>
      <c r="F1840" s="1" t="str">
        <f>_xlfn.XLOOKUP(D1840,消耗中转!$D$8:$D$33,消耗中转!$T$8:$T$33)</f>
        <v>[{"ItemId":70002,"Num":50}]</v>
      </c>
      <c r="G1840" s="1" t="str" cm="1">
        <f t="array" ref="G1840">IF(D1840=0,"{}",_xlfn.XLOOKUP(D1840,属性中转!$D$20:$D$44,_xlfn.XLOOKUP($E1840,属性中转!$AG$18:$AX$18,属性中转!$AG$20:$AX$44)))</f>
        <v>{"HpRate":0.338,"AtkRate":0.3393,"PhysDefRate":0.169,"MagicDefRate":0.247,"HealInc":0.2034}</v>
      </c>
      <c r="H1840" s="1" t="s">
        <v>28</v>
      </c>
      <c r="I1840" s="1">
        <f t="shared" si="249"/>
        <v>4</v>
      </c>
      <c r="J1840" s="1">
        <f t="shared" si="248"/>
        <v>4</v>
      </c>
    </row>
    <row r="1841" spans="1:10">
      <c r="A1841" s="1">
        <f t="shared" si="246"/>
        <v>5003116</v>
      </c>
      <c r="B1841" s="1">
        <f t="shared" si="247"/>
        <v>5003116</v>
      </c>
      <c r="C1841" s="1">
        <f t="shared" si="250"/>
        <v>50031</v>
      </c>
      <c r="D1841" s="1">
        <f t="shared" si="251"/>
        <v>16</v>
      </c>
      <c r="E1841" s="1">
        <f>_xlfn.XLOOKUP(C1841,[1]配置!$B$5:$B$1000,[1]配置!$N$5:$N$1000)</f>
        <v>3</v>
      </c>
      <c r="F1841" s="1" t="str">
        <f>_xlfn.XLOOKUP(D1841,消耗中转!$D$8:$D$33,消耗中转!$T$8:$T$33)</f>
        <v>[{"ItemId":70003,"Num":25}]</v>
      </c>
      <c r="G1841" s="1" t="str" cm="1">
        <f t="array" ref="G1841">IF(D1841=0,"{}",_xlfn.XLOOKUP(D1841,属性中转!$D$20:$D$44,_xlfn.XLOOKUP($E1841,属性中转!$AG$18:$AX$18,属性中转!$AG$20:$AX$44)))</f>
        <v>{"HpRate":0.3575,"AtkRate":0.3588,"PhysDefRate":0.1787,"MagicDefRate":0.2612,"HealInc":0.2249}</v>
      </c>
      <c r="H1841" s="1" t="s">
        <v>28</v>
      </c>
      <c r="I1841" s="1">
        <f t="shared" si="249"/>
        <v>4</v>
      </c>
      <c r="J1841" s="1">
        <f t="shared" si="248"/>
        <v>4</v>
      </c>
    </row>
    <row r="1842" spans="1:10">
      <c r="A1842" s="1">
        <f t="shared" si="246"/>
        <v>5003117</v>
      </c>
      <c r="B1842" s="1">
        <f t="shared" si="247"/>
        <v>5003117</v>
      </c>
      <c r="C1842" s="1">
        <f t="shared" si="250"/>
        <v>50031</v>
      </c>
      <c r="D1842" s="1">
        <f t="shared" si="251"/>
        <v>17</v>
      </c>
      <c r="E1842" s="1">
        <f>_xlfn.XLOOKUP(C1842,[1]配置!$B$5:$B$1000,[1]配置!$N$5:$N$1000)</f>
        <v>3</v>
      </c>
      <c r="F1842" s="1" t="str">
        <f>_xlfn.XLOOKUP(D1842,消耗中转!$D$8:$D$33,消耗中转!$T$8:$T$33)</f>
        <v>[{"ItemId":70003,"Num":25}]</v>
      </c>
      <c r="G1842" s="1" t="str" cm="1">
        <f t="array" ref="G1842">IF(D1842=0,"{}",_xlfn.XLOOKUP(D1842,属性中转!$D$20:$D$44,_xlfn.XLOOKUP($E1842,属性中转!$AG$18:$AX$18,属性中转!$AG$20:$AX$44)))</f>
        <v>{"HpRate":0.377,"AtkRate":0.3784,"PhysDefRate":0.1885,"MagicDefRate":0.2755,"HealInc":0.2463}</v>
      </c>
      <c r="H1842" s="1" t="s">
        <v>28</v>
      </c>
      <c r="I1842" s="1">
        <f t="shared" si="249"/>
        <v>4</v>
      </c>
      <c r="J1842" s="1">
        <f t="shared" si="248"/>
        <v>4</v>
      </c>
    </row>
    <row r="1843" spans="1:10">
      <c r="A1843" s="1">
        <f t="shared" si="246"/>
        <v>5003118</v>
      </c>
      <c r="B1843" s="1">
        <f t="shared" si="247"/>
        <v>5003118</v>
      </c>
      <c r="C1843" s="1">
        <f t="shared" si="250"/>
        <v>50031</v>
      </c>
      <c r="D1843" s="1">
        <f t="shared" si="251"/>
        <v>18</v>
      </c>
      <c r="E1843" s="1">
        <f>_xlfn.XLOOKUP(C1843,[1]配置!$B$5:$B$1000,[1]配置!$N$5:$N$1000)</f>
        <v>3</v>
      </c>
      <c r="F1843" s="1" t="str">
        <f>_xlfn.XLOOKUP(D1843,消耗中转!$D$8:$D$33,消耗中转!$T$8:$T$33)</f>
        <v>[{"ItemId":70003,"Num":25}]</v>
      </c>
      <c r="G1843" s="1" t="str" cm="1">
        <f t="array" ref="G1843">IF(D1843=0,"{}",_xlfn.XLOOKUP(D1843,属性中转!$D$20:$D$44,_xlfn.XLOOKUP($E1843,属性中转!$AG$18:$AX$18,属性中转!$AG$20:$AX$44)))</f>
        <v>{"HpRate":0.3965,"AtkRate":0.398,"PhysDefRate":0.1982,"MagicDefRate":0.2897,"HealInc":0.2677}</v>
      </c>
      <c r="H1843" s="1" t="s">
        <v>28</v>
      </c>
      <c r="I1843" s="1">
        <f t="shared" si="249"/>
        <v>4</v>
      </c>
      <c r="J1843" s="1">
        <f t="shared" si="248"/>
        <v>4</v>
      </c>
    </row>
    <row r="1844" spans="1:10">
      <c r="A1844" s="1">
        <f t="shared" si="246"/>
        <v>5003119</v>
      </c>
      <c r="B1844" s="1">
        <f t="shared" si="247"/>
        <v>5003119</v>
      </c>
      <c r="C1844" s="1">
        <f t="shared" si="250"/>
        <v>50031</v>
      </c>
      <c r="D1844" s="1">
        <f t="shared" si="251"/>
        <v>19</v>
      </c>
      <c r="E1844" s="1">
        <f>_xlfn.XLOOKUP(C1844,[1]配置!$B$5:$B$1000,[1]配置!$N$5:$N$1000)</f>
        <v>3</v>
      </c>
      <c r="F1844" s="1" t="str">
        <f>_xlfn.XLOOKUP(D1844,消耗中转!$D$8:$D$33,消耗中转!$T$8:$T$33)</f>
        <v>[{"ItemId":70003,"Num":25}]</v>
      </c>
      <c r="G1844" s="1" t="str" cm="1">
        <f t="array" ref="G1844">IF(D1844=0,"{}",_xlfn.XLOOKUP(D1844,属性中转!$D$20:$D$44,_xlfn.XLOOKUP($E1844,属性中转!$AG$18:$AX$18,属性中转!$AG$20:$AX$44)))</f>
        <v>{"HpRate":0.416,"AtkRate":0.4176,"PhysDefRate":0.208,"MagicDefRate":0.304,"HealInc":0.2891}</v>
      </c>
      <c r="H1844" s="1" t="s">
        <v>28</v>
      </c>
      <c r="I1844" s="1">
        <f t="shared" si="249"/>
        <v>4</v>
      </c>
      <c r="J1844" s="1">
        <f t="shared" si="248"/>
        <v>4</v>
      </c>
    </row>
    <row r="1845" spans="1:10">
      <c r="A1845" s="1">
        <f t="shared" si="246"/>
        <v>5003120</v>
      </c>
      <c r="B1845" s="1">
        <f t="shared" si="247"/>
        <v>5003120</v>
      </c>
      <c r="C1845" s="1">
        <f t="shared" si="250"/>
        <v>50031</v>
      </c>
      <c r="D1845" s="1">
        <f t="shared" si="251"/>
        <v>20</v>
      </c>
      <c r="E1845" s="1">
        <f>_xlfn.XLOOKUP(C1845,[1]配置!$B$5:$B$1000,[1]配置!$N$5:$N$1000)</f>
        <v>3</v>
      </c>
      <c r="F1845" s="1" t="str">
        <f>_xlfn.XLOOKUP(D1845,消耗中转!$D$8:$D$33,消耗中转!$T$8:$T$33)</f>
        <v>[{"ItemId":70003,"Num":25}]</v>
      </c>
      <c r="G1845" s="1" t="str" cm="1">
        <f t="array" ref="G1845">IF(D1845=0,"{}",_xlfn.XLOOKUP(D1845,属性中转!$D$20:$D$44,_xlfn.XLOOKUP($E1845,属性中转!$AG$18:$AX$18,属性中转!$AG$20:$AX$44)))</f>
        <v>{"HpRate":0.4355,"AtkRate":0.4371,"PhysDefRate":0.2177,"MagicDefRate":0.3182,"HealInc":0.3105}</v>
      </c>
      <c r="H1845" s="1" t="s">
        <v>28</v>
      </c>
      <c r="I1845" s="1">
        <f t="shared" si="249"/>
        <v>4</v>
      </c>
      <c r="J1845" s="1">
        <f t="shared" si="248"/>
        <v>4</v>
      </c>
    </row>
    <row r="1846" spans="1:10">
      <c r="A1846" s="1">
        <f t="shared" si="246"/>
        <v>5003121</v>
      </c>
      <c r="B1846" s="1">
        <f t="shared" si="247"/>
        <v>5003121</v>
      </c>
      <c r="C1846" s="1">
        <f t="shared" si="250"/>
        <v>50031</v>
      </c>
      <c r="D1846" s="1">
        <f t="shared" si="251"/>
        <v>21</v>
      </c>
      <c r="E1846" s="1">
        <f>_xlfn.XLOOKUP(C1846,[1]配置!$B$5:$B$1000,[1]配置!$N$5:$N$1000)</f>
        <v>3</v>
      </c>
      <c r="F1846" s="1" t="str">
        <f>_xlfn.XLOOKUP(D1846,消耗中转!$D$8:$D$33,消耗中转!$T$8:$T$33)</f>
        <v>[{"ItemId":70003,"Num":50}]</v>
      </c>
      <c r="G1846" s="1" t="str" cm="1">
        <f t="array" ref="G1846">IF(D1846=0,"{}",_xlfn.XLOOKUP(D1846,属性中转!$D$20:$D$44,_xlfn.XLOOKUP($E1846,属性中转!$AG$18:$AX$18,属性中转!$AG$20:$AX$44)))</f>
        <v>{"HpRate":0.455,"AtkRate":0.4567,"PhysDefRate":0.2275,"MagicDefRate":0.3325,"HealInc":0.332}</v>
      </c>
      <c r="H1846" s="1" t="s">
        <v>28</v>
      </c>
      <c r="I1846" s="1">
        <f t="shared" si="249"/>
        <v>4</v>
      </c>
      <c r="J1846" s="1">
        <f t="shared" si="248"/>
        <v>4</v>
      </c>
    </row>
    <row r="1847" spans="1:10">
      <c r="A1847" s="1">
        <f t="shared" si="246"/>
        <v>5003122</v>
      </c>
      <c r="B1847" s="1">
        <f t="shared" si="247"/>
        <v>5003122</v>
      </c>
      <c r="C1847" s="1">
        <f t="shared" si="250"/>
        <v>50031</v>
      </c>
      <c r="D1847" s="1">
        <f t="shared" si="251"/>
        <v>22</v>
      </c>
      <c r="E1847" s="1">
        <f>_xlfn.XLOOKUP(C1847,[1]配置!$B$5:$B$1000,[1]配置!$N$5:$N$1000)</f>
        <v>3</v>
      </c>
      <c r="F1847" s="1" t="str">
        <f>_xlfn.XLOOKUP(D1847,消耗中转!$D$8:$D$33,消耗中转!$T$8:$T$33)</f>
        <v>[{"ItemId":70003,"Num":75}]</v>
      </c>
      <c r="G1847" s="1" t="str" cm="1">
        <f t="array" ref="G1847">IF(D1847=0,"{}",_xlfn.XLOOKUP(D1847,属性中转!$D$20:$D$44,_xlfn.XLOOKUP($E1847,属性中转!$AG$18:$AX$18,属性中转!$AG$20:$AX$44)))</f>
        <v>{"HpRate":0.4745,"AtkRate":0.4763,"PhysDefRate":0.2372,"MagicDefRate":0.3467,"HealInc":0.3534}</v>
      </c>
      <c r="H1847" s="1" t="s">
        <v>28</v>
      </c>
      <c r="I1847" s="1">
        <f t="shared" si="249"/>
        <v>4</v>
      </c>
      <c r="J1847" s="1">
        <f t="shared" si="248"/>
        <v>4</v>
      </c>
    </row>
    <row r="1848" spans="1:10">
      <c r="A1848" s="1">
        <f t="shared" si="246"/>
        <v>5003123</v>
      </c>
      <c r="B1848" s="1">
        <f t="shared" si="247"/>
        <v>5003123</v>
      </c>
      <c r="C1848" s="1">
        <f t="shared" si="250"/>
        <v>50031</v>
      </c>
      <c r="D1848" s="1">
        <f t="shared" si="251"/>
        <v>23</v>
      </c>
      <c r="E1848" s="1">
        <f>_xlfn.XLOOKUP(C1848,[1]配置!$B$5:$B$1000,[1]配置!$N$5:$N$1000)</f>
        <v>3</v>
      </c>
      <c r="F1848" s="1" t="str">
        <f>_xlfn.XLOOKUP(D1848,消耗中转!$D$8:$D$33,消耗中转!$T$8:$T$33)</f>
        <v>[{"ItemId":70003,"Num":100}]</v>
      </c>
      <c r="G1848" s="1" t="str" cm="1">
        <f t="array" ref="G1848">IF(D1848=0,"{}",_xlfn.XLOOKUP(D1848,属性中转!$D$20:$D$44,_xlfn.XLOOKUP($E1848,属性中转!$AG$18:$AX$18,属性中转!$AG$20:$AX$44)))</f>
        <v>{"HpRate":0.494,"AtkRate":0.4959,"PhysDefRate":0.247,"MagicDefRate":0.361,"HealInc":0.3748}</v>
      </c>
      <c r="H1848" s="1" t="s">
        <v>28</v>
      </c>
      <c r="I1848" s="1">
        <f t="shared" si="249"/>
        <v>4</v>
      </c>
      <c r="J1848" s="1">
        <f t="shared" si="248"/>
        <v>4</v>
      </c>
    </row>
    <row r="1849" spans="1:10">
      <c r="A1849" s="1">
        <f t="shared" si="246"/>
        <v>5003124</v>
      </c>
      <c r="B1849" s="1">
        <f t="shared" si="247"/>
        <v>5003124</v>
      </c>
      <c r="C1849" s="1">
        <f t="shared" si="250"/>
        <v>50031</v>
      </c>
      <c r="D1849" s="1">
        <f t="shared" si="251"/>
        <v>24</v>
      </c>
      <c r="E1849" s="1">
        <f>_xlfn.XLOOKUP(C1849,[1]配置!$B$5:$B$1000,[1]配置!$N$5:$N$1000)</f>
        <v>3</v>
      </c>
      <c r="F1849" s="1" t="str">
        <f>_xlfn.XLOOKUP(D1849,消耗中转!$D$8:$D$33,消耗中转!$T$8:$T$33)</f>
        <v>[{"ItemId":70003,"Num":125}]</v>
      </c>
      <c r="G1849" s="1" t="str" cm="1">
        <f t="array" ref="G1849">IF(D1849=0,"{}",_xlfn.XLOOKUP(D1849,属性中转!$D$20:$D$44,_xlfn.XLOOKUP($E1849,属性中转!$AG$18:$AX$18,属性中转!$AG$20:$AX$44)))</f>
        <v>{"HpRate":0.5135,"AtkRate":0.5154,"PhysDefRate":0.2567,"MagicDefRate":0.3752,"HealInc":0.3962}</v>
      </c>
      <c r="H1849" s="1" t="s">
        <v>28</v>
      </c>
      <c r="I1849" s="1">
        <f t="shared" si="249"/>
        <v>4</v>
      </c>
      <c r="J1849" s="1">
        <f t="shared" si="248"/>
        <v>4</v>
      </c>
    </row>
    <row r="1850" spans="1:10">
      <c r="A1850" s="1">
        <f t="shared" si="246"/>
        <v>5003125</v>
      </c>
      <c r="B1850" s="1">
        <f t="shared" si="247"/>
        <v>5003125</v>
      </c>
      <c r="C1850" s="1">
        <f t="shared" si="250"/>
        <v>50031</v>
      </c>
      <c r="D1850" s="1">
        <f t="shared" si="251"/>
        <v>25</v>
      </c>
      <c r="E1850" s="1">
        <f>_xlfn.XLOOKUP(C1850,[1]配置!$B$5:$B$1000,[1]配置!$N$5:$N$1000)</f>
        <v>3</v>
      </c>
      <c r="F1850" s="1" t="str">
        <f>_xlfn.XLOOKUP(D1850,消耗中转!$D$8:$D$33,消耗中转!$T$8:$T$33)</f>
        <v>[{"ItemId":70003,"Num":150}]</v>
      </c>
      <c r="G1850" s="1" t="str" cm="1">
        <f t="array" ref="G1850">IF(D1850=0,"{}",_xlfn.XLOOKUP(D1850,属性中转!$D$20:$D$44,_xlfn.XLOOKUP($E1850,属性中转!$AG$18:$AX$18,属性中转!$AG$20:$AX$44)))</f>
        <v>{"HpRate":0.533,"AtkRate":0.535,"PhysDefRate":0.2665,"MagicDefRate":0.3895,"HealInc":0.4176}</v>
      </c>
      <c r="H1850" s="1" t="s">
        <v>28</v>
      </c>
      <c r="I1850" s="1">
        <f t="shared" si="249"/>
        <v>4</v>
      </c>
      <c r="J1850" s="1">
        <f t="shared" si="248"/>
        <v>4</v>
      </c>
    </row>
    <row r="1851" spans="1:10">
      <c r="A1851" s="1">
        <f t="shared" si="246"/>
        <v>5003200</v>
      </c>
      <c r="B1851" s="1">
        <f t="shared" si="247"/>
        <v>5003200</v>
      </c>
      <c r="C1851" s="1">
        <f>C1825+1</f>
        <v>50032</v>
      </c>
      <c r="D1851" s="1">
        <f t="shared" si="251"/>
        <v>0</v>
      </c>
      <c r="E1851" s="1">
        <f>_xlfn.XLOOKUP(C1851,[1]配置!$B$5:$B$1000,[1]配置!$N$5:$N$1000)</f>
        <v>1</v>
      </c>
      <c r="F1851" s="1" t="str">
        <f>_xlfn.XLOOKUP(D1851,消耗中转!$D$8:$D$33,消耗中转!$T$8:$T$33)</f>
        <v>[]</v>
      </c>
      <c r="G1851" s="1" t="str" cm="1">
        <f t="array" ref="G1851">IF(D1851=0,"{}",_xlfn.XLOOKUP(D1851,属性中转!$D$20:$D$44,_xlfn.XLOOKUP($E1851,属性中转!$AG$18:$AX$18,属性中转!$AG$20:$AX$44)))</f>
        <v>{}</v>
      </c>
      <c r="H1851" s="1" t="s">
        <v>28</v>
      </c>
      <c r="I1851" s="1">
        <f t="shared" si="249"/>
        <v>0</v>
      </c>
      <c r="J1851" s="1">
        <f t="shared" si="248"/>
        <v>0</v>
      </c>
    </row>
    <row r="1852" spans="1:10">
      <c r="A1852" s="1">
        <f t="shared" si="246"/>
        <v>5003201</v>
      </c>
      <c r="B1852" s="1">
        <f t="shared" si="247"/>
        <v>5003201</v>
      </c>
      <c r="C1852" s="1">
        <f t="shared" ref="C1852:C1876" si="252">C1851</f>
        <v>50032</v>
      </c>
      <c r="D1852" s="1">
        <f t="shared" ref="D1852:D1877" si="253">D1826</f>
        <v>1</v>
      </c>
      <c r="E1852" s="1">
        <f>_xlfn.XLOOKUP(C1852,[1]配置!$B$5:$B$1000,[1]配置!$N$5:$N$1000)</f>
        <v>1</v>
      </c>
      <c r="F1852" s="1" t="str">
        <f>_xlfn.XLOOKUP(D1852,消耗中转!$D$8:$D$33,消耗中转!$T$8:$T$33)</f>
        <v>[{"ItemId":70001,"Num":10}]</v>
      </c>
      <c r="G1852" s="1" t="str" cm="1">
        <f t="array" ref="G1852">IF(D1852=0,"{}",_xlfn.XLOOKUP(D1852,属性中转!$D$20:$D$44,_xlfn.XLOOKUP($E1852,属性中转!$AG$18:$AX$18,属性中转!$AG$20:$AX$44)))</f>
        <v>{"HpRate":0.0625,"AtkRate":0.072,"AtkSpeed":0.03,"Cri":0.0256,"DefBreak":0.0352}</v>
      </c>
      <c r="H1852" s="1" t="s">
        <v>28</v>
      </c>
      <c r="I1852" s="1">
        <f t="shared" si="249"/>
        <v>1</v>
      </c>
      <c r="J1852" s="1">
        <f t="shared" si="248"/>
        <v>1</v>
      </c>
    </row>
    <row r="1853" spans="1:10">
      <c r="A1853" s="1">
        <f t="shared" si="246"/>
        <v>5003202</v>
      </c>
      <c r="B1853" s="1">
        <f t="shared" si="247"/>
        <v>5003202</v>
      </c>
      <c r="C1853" s="1">
        <f t="shared" si="252"/>
        <v>50032</v>
      </c>
      <c r="D1853" s="1">
        <f t="shared" si="253"/>
        <v>2</v>
      </c>
      <c r="E1853" s="1">
        <f>_xlfn.XLOOKUP(C1853,[1]配置!$B$5:$B$1000,[1]配置!$N$5:$N$1000)</f>
        <v>1</v>
      </c>
      <c r="F1853" s="1" t="str">
        <f>_xlfn.XLOOKUP(D1853,消耗中转!$D$8:$D$33,消耗中转!$T$8:$T$33)</f>
        <v>[{"ItemId":70001,"Num":20}]</v>
      </c>
      <c r="G1853" s="1" t="str" cm="1">
        <f t="array" ref="G1853">IF(D1853=0,"{}",_xlfn.XLOOKUP(D1853,属性中转!$D$20:$D$44,_xlfn.XLOOKUP($E1853,属性中转!$AG$18:$AX$18,属性中转!$AG$20:$AX$44)))</f>
        <v>{"HpRate":0.0812,"AtkRate":0.0936,"AtkSpeed":0.042,"Cri":0.0359,"DefBreak":0.0493}</v>
      </c>
      <c r="H1853" s="1" t="s">
        <v>28</v>
      </c>
      <c r="I1853" s="1">
        <f t="shared" si="249"/>
        <v>1</v>
      </c>
      <c r="J1853" s="1">
        <f t="shared" si="248"/>
        <v>1</v>
      </c>
    </row>
    <row r="1854" spans="1:10">
      <c r="A1854" s="1">
        <f t="shared" si="246"/>
        <v>5003203</v>
      </c>
      <c r="B1854" s="1">
        <f t="shared" si="247"/>
        <v>5003203</v>
      </c>
      <c r="C1854" s="1">
        <f t="shared" si="252"/>
        <v>50032</v>
      </c>
      <c r="D1854" s="1">
        <f t="shared" si="253"/>
        <v>3</v>
      </c>
      <c r="E1854" s="1">
        <f>_xlfn.XLOOKUP(C1854,[1]配置!$B$5:$B$1000,[1]配置!$N$5:$N$1000)</f>
        <v>1</v>
      </c>
      <c r="F1854" s="1" t="str">
        <f>_xlfn.XLOOKUP(D1854,消耗中转!$D$8:$D$33,消耗中转!$T$8:$T$33)</f>
        <v>[{"ItemId":70001,"Num":30}]</v>
      </c>
      <c r="G1854" s="1" t="str" cm="1">
        <f t="array" ref="G1854">IF(D1854=0,"{}",_xlfn.XLOOKUP(D1854,属性中转!$D$20:$D$44,_xlfn.XLOOKUP($E1854,属性中转!$AG$18:$AX$18,属性中转!$AG$20:$AX$44)))</f>
        <v>{"HpRate":0.1,"AtkRate":0.1152,"AtkSpeed":0.054,"Cri":0.0462,"DefBreak":0.0635}</v>
      </c>
      <c r="H1854" s="1" t="s">
        <v>28</v>
      </c>
      <c r="I1854" s="1">
        <f t="shared" si="249"/>
        <v>1</v>
      </c>
      <c r="J1854" s="1">
        <f t="shared" si="248"/>
        <v>1</v>
      </c>
    </row>
    <row r="1855" spans="1:10">
      <c r="A1855" s="1">
        <f t="shared" si="246"/>
        <v>5003204</v>
      </c>
      <c r="B1855" s="1">
        <f t="shared" si="247"/>
        <v>5003204</v>
      </c>
      <c r="C1855" s="1">
        <f t="shared" si="252"/>
        <v>50032</v>
      </c>
      <c r="D1855" s="1">
        <f t="shared" si="253"/>
        <v>4</v>
      </c>
      <c r="E1855" s="1">
        <f>_xlfn.XLOOKUP(C1855,[1]配置!$B$5:$B$1000,[1]配置!$N$5:$N$1000)</f>
        <v>1</v>
      </c>
      <c r="F1855" s="1" t="str">
        <f>_xlfn.XLOOKUP(D1855,消耗中转!$D$8:$D$33,消耗中转!$T$8:$T$33)</f>
        <v>[{"ItemId":70001,"Num":40}]</v>
      </c>
      <c r="G1855" s="1" t="str" cm="1">
        <f t="array" ref="G1855">IF(D1855=0,"{}",_xlfn.XLOOKUP(D1855,属性中转!$D$20:$D$44,_xlfn.XLOOKUP($E1855,属性中转!$AG$18:$AX$18,属性中转!$AG$20:$AX$44)))</f>
        <v>{"HpRate":0.1187,"AtkRate":0.1368,"AtkSpeed":0.066,"Cri":0.0564,"DefBreak":0.0776}</v>
      </c>
      <c r="H1855" s="1" t="s">
        <v>28</v>
      </c>
      <c r="I1855" s="1">
        <f t="shared" si="249"/>
        <v>1</v>
      </c>
      <c r="J1855" s="1">
        <f t="shared" si="248"/>
        <v>1</v>
      </c>
    </row>
    <row r="1856" spans="1:10">
      <c r="A1856" s="1">
        <f t="shared" si="246"/>
        <v>5003205</v>
      </c>
      <c r="B1856" s="1">
        <f t="shared" si="247"/>
        <v>5003205</v>
      </c>
      <c r="C1856" s="1">
        <f t="shared" si="252"/>
        <v>50032</v>
      </c>
      <c r="D1856" s="1">
        <f t="shared" si="253"/>
        <v>5</v>
      </c>
      <c r="E1856" s="1">
        <f>_xlfn.XLOOKUP(C1856,[1]配置!$B$5:$B$1000,[1]配置!$N$5:$N$1000)</f>
        <v>1</v>
      </c>
      <c r="F1856" s="1" t="str">
        <f>_xlfn.XLOOKUP(D1856,消耗中转!$D$8:$D$33,消耗中转!$T$8:$T$33)</f>
        <v>[{"ItemId":70001,"Num":50}]</v>
      </c>
      <c r="G1856" s="1" t="str" cm="1">
        <f t="array" ref="G1856">IF(D1856=0,"{}",_xlfn.XLOOKUP(D1856,属性中转!$D$20:$D$44,_xlfn.XLOOKUP($E1856,属性中转!$AG$18:$AX$18,属性中转!$AG$20:$AX$44)))</f>
        <v>{"HpRate":0.1375,"AtkRate":0.1584,"AtkSpeed":0.078,"Cri":0.0667,"DefBreak":0.0917}</v>
      </c>
      <c r="H1856" s="1" t="s">
        <v>28</v>
      </c>
      <c r="I1856" s="1">
        <f t="shared" si="249"/>
        <v>2</v>
      </c>
      <c r="J1856" s="1">
        <f t="shared" si="248"/>
        <v>2</v>
      </c>
    </row>
    <row r="1857" spans="1:10">
      <c r="A1857" s="1">
        <f t="shared" si="246"/>
        <v>5003206</v>
      </c>
      <c r="B1857" s="1">
        <f t="shared" si="247"/>
        <v>5003206</v>
      </c>
      <c r="C1857" s="1">
        <f t="shared" si="252"/>
        <v>50032</v>
      </c>
      <c r="D1857" s="1">
        <f t="shared" si="253"/>
        <v>6</v>
      </c>
      <c r="E1857" s="1">
        <f>_xlfn.XLOOKUP(C1857,[1]配置!$B$5:$B$1000,[1]配置!$N$5:$N$1000)</f>
        <v>1</v>
      </c>
      <c r="F1857" s="1" t="str">
        <f>_xlfn.XLOOKUP(D1857,消耗中转!$D$8:$D$33,消耗中转!$T$8:$T$33)</f>
        <v>[{"ItemId":70002,"Num":5}]</v>
      </c>
      <c r="G1857" s="1" t="str" cm="1">
        <f t="array" ref="G1857">IF(D1857=0,"{}",_xlfn.XLOOKUP(D1857,属性中转!$D$20:$D$44,_xlfn.XLOOKUP($E1857,属性中转!$AG$18:$AX$18,属性中转!$AG$20:$AX$44)))</f>
        <v>{"HpRate":0.1562,"AtkRate":0.18,"AtkSpeed":0.09,"Cri":0.077,"DefBreak":0.1058}</v>
      </c>
      <c r="H1857" s="1" t="s">
        <v>28</v>
      </c>
      <c r="I1857" s="1">
        <f t="shared" si="249"/>
        <v>2</v>
      </c>
      <c r="J1857" s="1">
        <f t="shared" si="248"/>
        <v>2</v>
      </c>
    </row>
    <row r="1858" spans="1:10">
      <c r="A1858" s="1">
        <f t="shared" si="246"/>
        <v>5003207</v>
      </c>
      <c r="B1858" s="1">
        <f t="shared" si="247"/>
        <v>5003207</v>
      </c>
      <c r="C1858" s="1">
        <f t="shared" si="252"/>
        <v>50032</v>
      </c>
      <c r="D1858" s="1">
        <f t="shared" si="253"/>
        <v>7</v>
      </c>
      <c r="E1858" s="1">
        <f>_xlfn.XLOOKUP(C1858,[1]配置!$B$5:$B$1000,[1]配置!$N$5:$N$1000)</f>
        <v>1</v>
      </c>
      <c r="F1858" s="1" t="str">
        <f>_xlfn.XLOOKUP(D1858,消耗中转!$D$8:$D$33,消耗中转!$T$8:$T$33)</f>
        <v>[{"ItemId":70002,"Num":10}]</v>
      </c>
      <c r="G1858" s="1" t="str" cm="1">
        <f t="array" ref="G1858">IF(D1858=0,"{}",_xlfn.XLOOKUP(D1858,属性中转!$D$20:$D$44,_xlfn.XLOOKUP($E1858,属性中转!$AG$18:$AX$18,属性中转!$AG$20:$AX$44)))</f>
        <v>{"HpRate":0.175,"AtkRate":0.2016,"AtkSpeed":0.102,"Cri":0.0873,"DefBreak":0.1199}</v>
      </c>
      <c r="H1858" s="1" t="s">
        <v>28</v>
      </c>
      <c r="I1858" s="1">
        <f t="shared" si="249"/>
        <v>2</v>
      </c>
      <c r="J1858" s="1">
        <f t="shared" si="248"/>
        <v>2</v>
      </c>
    </row>
    <row r="1859" spans="1:10">
      <c r="A1859" s="1">
        <f t="shared" si="246"/>
        <v>5003208</v>
      </c>
      <c r="B1859" s="1">
        <f t="shared" si="247"/>
        <v>5003208</v>
      </c>
      <c r="C1859" s="1">
        <f t="shared" si="252"/>
        <v>50032</v>
      </c>
      <c r="D1859" s="1">
        <f t="shared" si="253"/>
        <v>8</v>
      </c>
      <c r="E1859" s="1">
        <f>_xlfn.XLOOKUP(C1859,[1]配置!$B$5:$B$1000,[1]配置!$N$5:$N$1000)</f>
        <v>1</v>
      </c>
      <c r="F1859" s="1" t="str">
        <f>_xlfn.XLOOKUP(D1859,消耗中转!$D$8:$D$33,消耗中转!$T$8:$T$33)</f>
        <v>[{"ItemId":70002,"Num":15}]</v>
      </c>
      <c r="G1859" s="1" t="str" cm="1">
        <f t="array" ref="G1859">IF(D1859=0,"{}",_xlfn.XLOOKUP(D1859,属性中转!$D$20:$D$44,_xlfn.XLOOKUP($E1859,属性中转!$AG$18:$AX$18,属性中转!$AG$20:$AX$44)))</f>
        <v>{"HpRate":0.1937,"AtkRate":0.2232,"AtkSpeed":0.114,"Cri":0.0975,"DefBreak":0.134}</v>
      </c>
      <c r="H1859" s="1" t="s">
        <v>28</v>
      </c>
      <c r="I1859" s="1">
        <f t="shared" si="249"/>
        <v>2</v>
      </c>
      <c r="J1859" s="1">
        <f t="shared" si="248"/>
        <v>2</v>
      </c>
    </row>
    <row r="1860" spans="1:10">
      <c r="A1860" s="1">
        <f t="shared" si="246"/>
        <v>5003209</v>
      </c>
      <c r="B1860" s="1">
        <f t="shared" si="247"/>
        <v>5003209</v>
      </c>
      <c r="C1860" s="1">
        <f t="shared" si="252"/>
        <v>50032</v>
      </c>
      <c r="D1860" s="1">
        <f t="shared" si="253"/>
        <v>9</v>
      </c>
      <c r="E1860" s="1">
        <f>_xlfn.XLOOKUP(C1860,[1]配置!$B$5:$B$1000,[1]配置!$N$5:$N$1000)</f>
        <v>1</v>
      </c>
      <c r="F1860" s="1" t="str">
        <f>_xlfn.XLOOKUP(D1860,消耗中转!$D$8:$D$33,消耗中转!$T$8:$T$33)</f>
        <v>[{"ItemId":70002,"Num":20}]</v>
      </c>
      <c r="G1860" s="1" t="str" cm="1">
        <f t="array" ref="G1860">IF(D1860=0,"{}",_xlfn.XLOOKUP(D1860,属性中转!$D$20:$D$44,_xlfn.XLOOKUP($E1860,属性中转!$AG$18:$AX$18,属性中转!$AG$20:$AX$44)))</f>
        <v>{"HpRate":0.2125,"AtkRate":0.2448,"AtkSpeed":0.114,"Cri":0.0975,"DefBreak":0.134}</v>
      </c>
      <c r="H1860" s="1" t="s">
        <v>28</v>
      </c>
      <c r="I1860" s="1">
        <f t="shared" si="249"/>
        <v>2</v>
      </c>
      <c r="J1860" s="1">
        <f t="shared" si="248"/>
        <v>2</v>
      </c>
    </row>
    <row r="1861" spans="1:10">
      <c r="A1861" s="1">
        <f t="shared" si="246"/>
        <v>5003210</v>
      </c>
      <c r="B1861" s="1">
        <f t="shared" si="247"/>
        <v>5003210</v>
      </c>
      <c r="C1861" s="1">
        <f t="shared" si="252"/>
        <v>50032</v>
      </c>
      <c r="D1861" s="1">
        <f t="shared" si="253"/>
        <v>10</v>
      </c>
      <c r="E1861" s="1">
        <f>_xlfn.XLOOKUP(C1861,[1]配置!$B$5:$B$1000,[1]配置!$N$5:$N$1000)</f>
        <v>1</v>
      </c>
      <c r="F1861" s="1" t="str">
        <f>_xlfn.XLOOKUP(D1861,消耗中转!$D$8:$D$33,消耗中转!$T$8:$T$33)</f>
        <v>[{"ItemId":70002,"Num":25}]</v>
      </c>
      <c r="G1861" s="1" t="str" cm="1">
        <f t="array" ref="G1861">IF(D1861=0,"{}",_xlfn.XLOOKUP(D1861,属性中转!$D$20:$D$44,_xlfn.XLOOKUP($E1861,属性中转!$AG$18:$AX$18,属性中转!$AG$20:$AX$44)))</f>
        <v>{"HpRate":0.2312,"AtkRate":0.2664,"AtkSpeed":0.114,"Cri":0.0975,"DefBreak":0.134}</v>
      </c>
      <c r="H1861" s="1" t="s">
        <v>28</v>
      </c>
      <c r="I1861" s="1">
        <f t="shared" si="249"/>
        <v>3</v>
      </c>
      <c r="J1861" s="1">
        <f t="shared" si="248"/>
        <v>3</v>
      </c>
    </row>
    <row r="1862" spans="1:10">
      <c r="A1862" s="1">
        <f t="shared" si="246"/>
        <v>5003211</v>
      </c>
      <c r="B1862" s="1">
        <f t="shared" si="247"/>
        <v>5003211</v>
      </c>
      <c r="C1862" s="1">
        <f t="shared" si="252"/>
        <v>50032</v>
      </c>
      <c r="D1862" s="1">
        <f t="shared" si="253"/>
        <v>11</v>
      </c>
      <c r="E1862" s="1">
        <f>_xlfn.XLOOKUP(C1862,[1]配置!$B$5:$B$1000,[1]配置!$N$5:$N$1000)</f>
        <v>1</v>
      </c>
      <c r="F1862" s="1" t="str">
        <f>_xlfn.XLOOKUP(D1862,消耗中转!$D$8:$D$33,消耗中转!$T$8:$T$33)</f>
        <v>[{"ItemId":70002,"Num":30}]</v>
      </c>
      <c r="G1862" s="1" t="str" cm="1">
        <f t="array" ref="G1862">IF(D1862=0,"{}",_xlfn.XLOOKUP(D1862,属性中转!$D$20:$D$44,_xlfn.XLOOKUP($E1862,属性中转!$AG$18:$AX$18,属性中转!$AG$20:$AX$44)))</f>
        <v>{"HpRate":0.25,"AtkRate":0.288,"AtkSpeed":0.114,"Cri":0.0975,"DefBreak":0.134}</v>
      </c>
      <c r="H1862" s="1" t="s">
        <v>28</v>
      </c>
      <c r="I1862" s="1">
        <f t="shared" si="249"/>
        <v>3</v>
      </c>
      <c r="J1862" s="1">
        <f t="shared" si="248"/>
        <v>3</v>
      </c>
    </row>
    <row r="1863" spans="1:10">
      <c r="A1863" s="1">
        <f t="shared" si="246"/>
        <v>5003212</v>
      </c>
      <c r="B1863" s="1">
        <f t="shared" si="247"/>
        <v>5003212</v>
      </c>
      <c r="C1863" s="1">
        <f t="shared" si="252"/>
        <v>50032</v>
      </c>
      <c r="D1863" s="1">
        <f t="shared" si="253"/>
        <v>12</v>
      </c>
      <c r="E1863" s="1">
        <f>_xlfn.XLOOKUP(C1863,[1]配置!$B$5:$B$1000,[1]配置!$N$5:$N$1000)</f>
        <v>1</v>
      </c>
      <c r="F1863" s="1" t="str">
        <f>_xlfn.XLOOKUP(D1863,消耗中转!$D$8:$D$33,消耗中转!$T$8:$T$33)</f>
        <v>[{"ItemId":70002,"Num":35}]</v>
      </c>
      <c r="G1863" s="1" t="str" cm="1">
        <f t="array" ref="G1863">IF(D1863=0,"{}",_xlfn.XLOOKUP(D1863,属性中转!$D$20:$D$44,_xlfn.XLOOKUP($E1863,属性中转!$AG$18:$AX$18,属性中转!$AG$20:$AX$44)))</f>
        <v>{"HpRate":0.2687,"AtkRate":0.3096,"AtkSpeed":0.114,"Cri":0.0975,"DefBreak":0.134}</v>
      </c>
      <c r="H1863" s="1" t="s">
        <v>28</v>
      </c>
      <c r="I1863" s="1">
        <f t="shared" si="249"/>
        <v>3</v>
      </c>
      <c r="J1863" s="1">
        <f t="shared" si="248"/>
        <v>3</v>
      </c>
    </row>
    <row r="1864" spans="1:10">
      <c r="A1864" s="1">
        <f t="shared" si="246"/>
        <v>5003213</v>
      </c>
      <c r="B1864" s="1">
        <f t="shared" si="247"/>
        <v>5003213</v>
      </c>
      <c r="C1864" s="1">
        <f t="shared" si="252"/>
        <v>50032</v>
      </c>
      <c r="D1864" s="1">
        <f t="shared" si="253"/>
        <v>13</v>
      </c>
      <c r="E1864" s="1">
        <f>_xlfn.XLOOKUP(C1864,[1]配置!$B$5:$B$1000,[1]配置!$N$5:$N$1000)</f>
        <v>1</v>
      </c>
      <c r="F1864" s="1" t="str">
        <f>_xlfn.XLOOKUP(D1864,消耗中转!$D$8:$D$33,消耗中转!$T$8:$T$33)</f>
        <v>[{"ItemId":70002,"Num":40}]</v>
      </c>
      <c r="G1864" s="1" t="str" cm="1">
        <f t="array" ref="G1864">IF(D1864=0,"{}",_xlfn.XLOOKUP(D1864,属性中转!$D$20:$D$44,_xlfn.XLOOKUP($E1864,属性中转!$AG$18:$AX$18,属性中转!$AG$20:$AX$44)))</f>
        <v>{"HpRate":0.2875,"AtkRate":0.3312,"AtkSpeed":0.114,"Cri":0.0975,"DefBreak":0.134}</v>
      </c>
      <c r="H1864" s="1" t="s">
        <v>28</v>
      </c>
      <c r="I1864" s="1">
        <f t="shared" si="249"/>
        <v>3</v>
      </c>
      <c r="J1864" s="1">
        <f t="shared" si="248"/>
        <v>3</v>
      </c>
    </row>
    <row r="1865" spans="1:10">
      <c r="A1865" s="1">
        <f t="shared" si="246"/>
        <v>5003214</v>
      </c>
      <c r="B1865" s="1">
        <f t="shared" si="247"/>
        <v>5003214</v>
      </c>
      <c r="C1865" s="1">
        <f t="shared" si="252"/>
        <v>50032</v>
      </c>
      <c r="D1865" s="1">
        <f t="shared" si="253"/>
        <v>14</v>
      </c>
      <c r="E1865" s="1">
        <f>_xlfn.XLOOKUP(C1865,[1]配置!$B$5:$B$1000,[1]配置!$N$5:$N$1000)</f>
        <v>1</v>
      </c>
      <c r="F1865" s="1" t="str">
        <f>_xlfn.XLOOKUP(D1865,消耗中转!$D$8:$D$33,消耗中转!$T$8:$T$33)</f>
        <v>[{"ItemId":70002,"Num":45}]</v>
      </c>
      <c r="G1865" s="1" t="str" cm="1">
        <f t="array" ref="G1865">IF(D1865=0,"{}",_xlfn.XLOOKUP(D1865,属性中转!$D$20:$D$44,_xlfn.XLOOKUP($E1865,属性中转!$AG$18:$AX$18,属性中转!$AG$20:$AX$44)))</f>
        <v>{"HpRate":0.3062,"AtkRate":0.3528,"AtkSpeed":0.114,"Cri":0.0975,"DefBreak":0.134}</v>
      </c>
      <c r="H1865" s="1" t="s">
        <v>28</v>
      </c>
      <c r="I1865" s="1">
        <f t="shared" si="249"/>
        <v>3</v>
      </c>
      <c r="J1865" s="1">
        <f t="shared" si="248"/>
        <v>3</v>
      </c>
    </row>
    <row r="1866" spans="1:10">
      <c r="A1866" s="1">
        <f t="shared" si="246"/>
        <v>5003215</v>
      </c>
      <c r="B1866" s="1">
        <f t="shared" si="247"/>
        <v>5003215</v>
      </c>
      <c r="C1866" s="1">
        <f t="shared" si="252"/>
        <v>50032</v>
      </c>
      <c r="D1866" s="1">
        <f t="shared" si="253"/>
        <v>15</v>
      </c>
      <c r="E1866" s="1">
        <f>_xlfn.XLOOKUP(C1866,[1]配置!$B$5:$B$1000,[1]配置!$N$5:$N$1000)</f>
        <v>1</v>
      </c>
      <c r="F1866" s="1" t="str">
        <f>_xlfn.XLOOKUP(D1866,消耗中转!$D$8:$D$33,消耗中转!$T$8:$T$33)</f>
        <v>[{"ItemId":70002,"Num":50}]</v>
      </c>
      <c r="G1866" s="1" t="str" cm="1">
        <f t="array" ref="G1866">IF(D1866=0,"{}",_xlfn.XLOOKUP(D1866,属性中转!$D$20:$D$44,_xlfn.XLOOKUP($E1866,属性中转!$AG$18:$AX$18,属性中转!$AG$20:$AX$44)))</f>
        <v>{"HpRate":0.325,"AtkRate":0.3744,"AtkSpeed":0.114,"Cri":0.0975,"DefBreak":0.134}</v>
      </c>
      <c r="H1866" s="1" t="s">
        <v>28</v>
      </c>
      <c r="I1866" s="1">
        <f t="shared" si="249"/>
        <v>4</v>
      </c>
      <c r="J1866" s="1">
        <f t="shared" si="248"/>
        <v>4</v>
      </c>
    </row>
    <row r="1867" spans="1:10">
      <c r="A1867" s="1">
        <f t="shared" si="246"/>
        <v>5003216</v>
      </c>
      <c r="B1867" s="1">
        <f t="shared" si="247"/>
        <v>5003216</v>
      </c>
      <c r="C1867" s="1">
        <f t="shared" si="252"/>
        <v>50032</v>
      </c>
      <c r="D1867" s="1">
        <f t="shared" si="253"/>
        <v>16</v>
      </c>
      <c r="E1867" s="1">
        <f>_xlfn.XLOOKUP(C1867,[1]配置!$B$5:$B$1000,[1]配置!$N$5:$N$1000)</f>
        <v>1</v>
      </c>
      <c r="F1867" s="1" t="str">
        <f>_xlfn.XLOOKUP(D1867,消耗中转!$D$8:$D$33,消耗中转!$T$8:$T$33)</f>
        <v>[{"ItemId":70003,"Num":25}]</v>
      </c>
      <c r="G1867" s="1" t="str" cm="1">
        <f t="array" ref="G1867">IF(D1867=0,"{}",_xlfn.XLOOKUP(D1867,属性中转!$D$20:$D$44,_xlfn.XLOOKUP($E1867,属性中转!$AG$18:$AX$18,属性中转!$AG$20:$AX$44)))</f>
        <v>{"HpRate":0.3437,"AtkRate":0.396,"AtkSpeed":0.126,"Cri":0.1078,"DefBreak":0.1481}</v>
      </c>
      <c r="H1867" s="1" t="s">
        <v>28</v>
      </c>
      <c r="I1867" s="1">
        <f t="shared" si="249"/>
        <v>4</v>
      </c>
      <c r="J1867" s="1">
        <f t="shared" si="248"/>
        <v>4</v>
      </c>
    </row>
    <row r="1868" spans="1:10">
      <c r="A1868" s="1">
        <f t="shared" si="246"/>
        <v>5003217</v>
      </c>
      <c r="B1868" s="1">
        <f t="shared" si="247"/>
        <v>5003217</v>
      </c>
      <c r="C1868" s="1">
        <f t="shared" si="252"/>
        <v>50032</v>
      </c>
      <c r="D1868" s="1">
        <f t="shared" si="253"/>
        <v>17</v>
      </c>
      <c r="E1868" s="1">
        <f>_xlfn.XLOOKUP(C1868,[1]配置!$B$5:$B$1000,[1]配置!$N$5:$N$1000)</f>
        <v>1</v>
      </c>
      <c r="F1868" s="1" t="str">
        <f>_xlfn.XLOOKUP(D1868,消耗中转!$D$8:$D$33,消耗中转!$T$8:$T$33)</f>
        <v>[{"ItemId":70003,"Num":25}]</v>
      </c>
      <c r="G1868" s="1" t="str" cm="1">
        <f t="array" ref="G1868">IF(D1868=0,"{}",_xlfn.XLOOKUP(D1868,属性中转!$D$20:$D$44,_xlfn.XLOOKUP($E1868,属性中转!$AG$18:$AX$18,属性中转!$AG$20:$AX$44)))</f>
        <v>{"HpRate":0.3625,"AtkRate":0.4176,"AtkSpeed":0.138,"Cri":0.1181,"DefBreak":0.1622}</v>
      </c>
      <c r="H1868" s="1" t="s">
        <v>28</v>
      </c>
      <c r="I1868" s="1">
        <f t="shared" si="249"/>
        <v>4</v>
      </c>
      <c r="J1868" s="1">
        <f t="shared" si="248"/>
        <v>4</v>
      </c>
    </row>
    <row r="1869" spans="1:10">
      <c r="A1869" s="1">
        <f t="shared" si="246"/>
        <v>5003218</v>
      </c>
      <c r="B1869" s="1">
        <f t="shared" si="247"/>
        <v>5003218</v>
      </c>
      <c r="C1869" s="1">
        <f t="shared" si="252"/>
        <v>50032</v>
      </c>
      <c r="D1869" s="1">
        <f t="shared" si="253"/>
        <v>18</v>
      </c>
      <c r="E1869" s="1">
        <f>_xlfn.XLOOKUP(C1869,[1]配置!$B$5:$B$1000,[1]配置!$N$5:$N$1000)</f>
        <v>1</v>
      </c>
      <c r="F1869" s="1" t="str">
        <f>_xlfn.XLOOKUP(D1869,消耗中转!$D$8:$D$33,消耗中转!$T$8:$T$33)</f>
        <v>[{"ItemId":70003,"Num":25}]</v>
      </c>
      <c r="G1869" s="1" t="str" cm="1">
        <f t="array" ref="G1869">IF(D1869=0,"{}",_xlfn.XLOOKUP(D1869,属性中转!$D$20:$D$44,_xlfn.XLOOKUP($E1869,属性中转!$AG$18:$AX$18,属性中转!$AG$20:$AX$44)))</f>
        <v>{"HpRate":0.3812,"AtkRate":0.4392,"AtkSpeed":0.15,"Cri":0.1284,"DefBreak":0.1764}</v>
      </c>
      <c r="H1869" s="1" t="s">
        <v>28</v>
      </c>
      <c r="I1869" s="1">
        <f t="shared" si="249"/>
        <v>4</v>
      </c>
      <c r="J1869" s="1">
        <f t="shared" si="248"/>
        <v>4</v>
      </c>
    </row>
    <row r="1870" spans="1:10">
      <c r="A1870" s="1">
        <f t="shared" si="246"/>
        <v>5003219</v>
      </c>
      <c r="B1870" s="1">
        <f t="shared" si="247"/>
        <v>5003219</v>
      </c>
      <c r="C1870" s="1">
        <f t="shared" si="252"/>
        <v>50032</v>
      </c>
      <c r="D1870" s="1">
        <f t="shared" si="253"/>
        <v>19</v>
      </c>
      <c r="E1870" s="1">
        <f>_xlfn.XLOOKUP(C1870,[1]配置!$B$5:$B$1000,[1]配置!$N$5:$N$1000)</f>
        <v>1</v>
      </c>
      <c r="F1870" s="1" t="str">
        <f>_xlfn.XLOOKUP(D1870,消耗中转!$D$8:$D$33,消耗中转!$T$8:$T$33)</f>
        <v>[{"ItemId":70003,"Num":25}]</v>
      </c>
      <c r="G1870" s="1" t="str" cm="1">
        <f t="array" ref="G1870">IF(D1870=0,"{}",_xlfn.XLOOKUP(D1870,属性中转!$D$20:$D$44,_xlfn.XLOOKUP($E1870,属性中转!$AG$18:$AX$18,属性中转!$AG$20:$AX$44)))</f>
        <v>{"HpRate":0.4,"AtkRate":0.4608,"AtkSpeed":0.162,"Cri":0.1386,"DefBreak":0.1905}</v>
      </c>
      <c r="H1870" s="1" t="s">
        <v>28</v>
      </c>
      <c r="I1870" s="1">
        <f t="shared" si="249"/>
        <v>4</v>
      </c>
      <c r="J1870" s="1">
        <f t="shared" si="248"/>
        <v>4</v>
      </c>
    </row>
    <row r="1871" spans="1:10">
      <c r="A1871" s="1">
        <f t="shared" si="246"/>
        <v>5003220</v>
      </c>
      <c r="B1871" s="1">
        <f t="shared" si="247"/>
        <v>5003220</v>
      </c>
      <c r="C1871" s="1">
        <f t="shared" si="252"/>
        <v>50032</v>
      </c>
      <c r="D1871" s="1">
        <f t="shared" si="253"/>
        <v>20</v>
      </c>
      <c r="E1871" s="1">
        <f>_xlfn.XLOOKUP(C1871,[1]配置!$B$5:$B$1000,[1]配置!$N$5:$N$1000)</f>
        <v>1</v>
      </c>
      <c r="F1871" s="1" t="str">
        <f>_xlfn.XLOOKUP(D1871,消耗中转!$D$8:$D$33,消耗中转!$T$8:$T$33)</f>
        <v>[{"ItemId":70003,"Num":25}]</v>
      </c>
      <c r="G1871" s="1" t="str" cm="1">
        <f t="array" ref="G1871">IF(D1871=0,"{}",_xlfn.XLOOKUP(D1871,属性中转!$D$20:$D$44,_xlfn.XLOOKUP($E1871,属性中转!$AG$18:$AX$18,属性中转!$AG$20:$AX$44)))</f>
        <v>{"HpRate":0.4187,"AtkRate":0.4824,"AtkSpeed":0.174,"Cri":0.1489,"DefBreak":0.2046}</v>
      </c>
      <c r="H1871" s="1" t="s">
        <v>28</v>
      </c>
      <c r="I1871" s="1">
        <f t="shared" si="249"/>
        <v>4</v>
      </c>
      <c r="J1871" s="1">
        <f t="shared" si="248"/>
        <v>4</v>
      </c>
    </row>
    <row r="1872" spans="1:10">
      <c r="A1872" s="1">
        <f t="shared" si="246"/>
        <v>5003221</v>
      </c>
      <c r="B1872" s="1">
        <f t="shared" si="247"/>
        <v>5003221</v>
      </c>
      <c r="C1872" s="1">
        <f t="shared" si="252"/>
        <v>50032</v>
      </c>
      <c r="D1872" s="1">
        <f t="shared" si="253"/>
        <v>21</v>
      </c>
      <c r="E1872" s="1">
        <f>_xlfn.XLOOKUP(C1872,[1]配置!$B$5:$B$1000,[1]配置!$N$5:$N$1000)</f>
        <v>1</v>
      </c>
      <c r="F1872" s="1" t="str">
        <f>_xlfn.XLOOKUP(D1872,消耗中转!$D$8:$D$33,消耗中转!$T$8:$T$33)</f>
        <v>[{"ItemId":70003,"Num":50}]</v>
      </c>
      <c r="G1872" s="1" t="str" cm="1">
        <f t="array" ref="G1872">IF(D1872=0,"{}",_xlfn.XLOOKUP(D1872,属性中转!$D$20:$D$44,_xlfn.XLOOKUP($E1872,属性中转!$AG$18:$AX$18,属性中转!$AG$20:$AX$44)))</f>
        <v>{"HpRate":0.4375,"AtkRate":0.504,"AtkSpeed":0.186,"Cri":0.1592,"DefBreak":0.2187}</v>
      </c>
      <c r="H1872" s="1" t="s">
        <v>28</v>
      </c>
      <c r="I1872" s="1">
        <f t="shared" si="249"/>
        <v>4</v>
      </c>
      <c r="J1872" s="1">
        <f t="shared" si="248"/>
        <v>4</v>
      </c>
    </row>
    <row r="1873" spans="1:10">
      <c r="A1873" s="1">
        <f t="shared" si="246"/>
        <v>5003222</v>
      </c>
      <c r="B1873" s="1">
        <f t="shared" si="247"/>
        <v>5003222</v>
      </c>
      <c r="C1873" s="1">
        <f t="shared" si="252"/>
        <v>50032</v>
      </c>
      <c r="D1873" s="1">
        <f t="shared" si="253"/>
        <v>22</v>
      </c>
      <c r="E1873" s="1">
        <f>_xlfn.XLOOKUP(C1873,[1]配置!$B$5:$B$1000,[1]配置!$N$5:$N$1000)</f>
        <v>1</v>
      </c>
      <c r="F1873" s="1" t="str">
        <f>_xlfn.XLOOKUP(D1873,消耗中转!$D$8:$D$33,消耗中转!$T$8:$T$33)</f>
        <v>[{"ItemId":70003,"Num":75}]</v>
      </c>
      <c r="G1873" s="1" t="str" cm="1">
        <f t="array" ref="G1873">IF(D1873=0,"{}",_xlfn.XLOOKUP(D1873,属性中转!$D$20:$D$44,_xlfn.XLOOKUP($E1873,属性中转!$AG$18:$AX$18,属性中转!$AG$20:$AX$44)))</f>
        <v>{"HpRate":0.4562,"AtkRate":0.5256,"AtkSpeed":0.198,"Cri":0.1694,"DefBreak":0.2328}</v>
      </c>
      <c r="H1873" s="1" t="s">
        <v>28</v>
      </c>
      <c r="I1873" s="1">
        <f t="shared" si="249"/>
        <v>4</v>
      </c>
      <c r="J1873" s="1">
        <f t="shared" si="248"/>
        <v>4</v>
      </c>
    </row>
    <row r="1874" spans="1:10">
      <c r="A1874" s="1">
        <f t="shared" ref="A1874:A1937" si="254">B1874</f>
        <v>5003223</v>
      </c>
      <c r="B1874" s="1">
        <f t="shared" ref="B1874:B1937" si="255">C1874*100+D1874</f>
        <v>5003223</v>
      </c>
      <c r="C1874" s="1">
        <f t="shared" si="252"/>
        <v>50032</v>
      </c>
      <c r="D1874" s="1">
        <f t="shared" si="253"/>
        <v>23</v>
      </c>
      <c r="E1874" s="1">
        <f>_xlfn.XLOOKUP(C1874,[1]配置!$B$5:$B$1000,[1]配置!$N$5:$N$1000)</f>
        <v>1</v>
      </c>
      <c r="F1874" s="1" t="str">
        <f>_xlfn.XLOOKUP(D1874,消耗中转!$D$8:$D$33,消耗中转!$T$8:$T$33)</f>
        <v>[{"ItemId":70003,"Num":100}]</v>
      </c>
      <c r="G1874" s="1" t="str" cm="1">
        <f t="array" ref="G1874">IF(D1874=0,"{}",_xlfn.XLOOKUP(D1874,属性中转!$D$20:$D$44,_xlfn.XLOOKUP($E1874,属性中转!$AG$18:$AX$18,属性中转!$AG$20:$AX$44)))</f>
        <v>{"HpRate":0.475,"AtkRate":0.5472,"AtkSpeed":0.21,"Cri":0.1797,"DefBreak":0.2469}</v>
      </c>
      <c r="H1874" s="1" t="s">
        <v>28</v>
      </c>
      <c r="I1874" s="1">
        <f t="shared" si="249"/>
        <v>4</v>
      </c>
      <c r="J1874" s="1">
        <f t="shared" si="248"/>
        <v>4</v>
      </c>
    </row>
    <row r="1875" spans="1:10">
      <c r="A1875" s="1">
        <f t="shared" si="254"/>
        <v>5003224</v>
      </c>
      <c r="B1875" s="1">
        <f t="shared" si="255"/>
        <v>5003224</v>
      </c>
      <c r="C1875" s="1">
        <f t="shared" si="252"/>
        <v>50032</v>
      </c>
      <c r="D1875" s="1">
        <f t="shared" si="253"/>
        <v>24</v>
      </c>
      <c r="E1875" s="1">
        <f>_xlfn.XLOOKUP(C1875,[1]配置!$B$5:$B$1000,[1]配置!$N$5:$N$1000)</f>
        <v>1</v>
      </c>
      <c r="F1875" s="1" t="str">
        <f>_xlfn.XLOOKUP(D1875,消耗中转!$D$8:$D$33,消耗中转!$T$8:$T$33)</f>
        <v>[{"ItemId":70003,"Num":125}]</v>
      </c>
      <c r="G1875" s="1" t="str" cm="1">
        <f t="array" ref="G1875">IF(D1875=0,"{}",_xlfn.XLOOKUP(D1875,属性中转!$D$20:$D$44,_xlfn.XLOOKUP($E1875,属性中转!$AG$18:$AX$18,属性中转!$AG$20:$AX$44)))</f>
        <v>{"HpRate":0.4937,"AtkRate":0.5688,"AtkSpeed":0.222,"Cri":0.19,"DefBreak":0.261}</v>
      </c>
      <c r="H1875" s="1" t="s">
        <v>28</v>
      </c>
      <c r="I1875" s="1">
        <f t="shared" si="249"/>
        <v>4</v>
      </c>
      <c r="J1875" s="1">
        <f t="shared" si="248"/>
        <v>4</v>
      </c>
    </row>
    <row r="1876" spans="1:10">
      <c r="A1876" s="1">
        <f t="shared" si="254"/>
        <v>5003225</v>
      </c>
      <c r="B1876" s="1">
        <f t="shared" si="255"/>
        <v>5003225</v>
      </c>
      <c r="C1876" s="1">
        <f t="shared" si="252"/>
        <v>50032</v>
      </c>
      <c r="D1876" s="1">
        <f t="shared" si="253"/>
        <v>25</v>
      </c>
      <c r="E1876" s="1">
        <f>_xlfn.XLOOKUP(C1876,[1]配置!$B$5:$B$1000,[1]配置!$N$5:$N$1000)</f>
        <v>1</v>
      </c>
      <c r="F1876" s="1" t="str">
        <f>_xlfn.XLOOKUP(D1876,消耗中转!$D$8:$D$33,消耗中转!$T$8:$T$33)</f>
        <v>[{"ItemId":70003,"Num":150}]</v>
      </c>
      <c r="G1876" s="1" t="str" cm="1">
        <f t="array" ref="G1876">IF(D1876=0,"{}",_xlfn.XLOOKUP(D1876,属性中转!$D$20:$D$44,_xlfn.XLOOKUP($E1876,属性中转!$AG$18:$AX$18,属性中转!$AG$20:$AX$44)))</f>
        <v>{"HpRate":0.5125,"AtkRate":0.5904,"AtkSpeed":0.234,"Cri":0.2003,"DefBreak":0.2751}</v>
      </c>
      <c r="H1876" s="1" t="s">
        <v>28</v>
      </c>
      <c r="I1876" s="1">
        <f t="shared" si="249"/>
        <v>4</v>
      </c>
      <c r="J1876" s="1">
        <f t="shared" si="248"/>
        <v>4</v>
      </c>
    </row>
    <row r="1877" spans="1:10">
      <c r="A1877" s="1">
        <f t="shared" si="254"/>
        <v>5003300</v>
      </c>
      <c r="B1877" s="1">
        <f t="shared" si="255"/>
        <v>5003300</v>
      </c>
      <c r="C1877" s="1">
        <f>C1851+1</f>
        <v>50033</v>
      </c>
      <c r="D1877" s="1">
        <f t="shared" si="253"/>
        <v>0</v>
      </c>
      <c r="E1877" s="1">
        <f>_xlfn.XLOOKUP(C1877,[1]配置!$B$5:$B$1000,[1]配置!$N$5:$N$1000)</f>
        <v>2</v>
      </c>
      <c r="F1877" s="1" t="str">
        <f>_xlfn.XLOOKUP(D1877,消耗中转!$D$8:$D$33,消耗中转!$T$8:$T$33)</f>
        <v>[]</v>
      </c>
      <c r="G1877" s="1" t="str" cm="1">
        <f t="array" ref="G1877">IF(D1877=0,"{}",_xlfn.XLOOKUP(D1877,属性中转!$D$20:$D$44,_xlfn.XLOOKUP($E1877,属性中转!$AG$18:$AX$18,属性中转!$AG$20:$AX$44)))</f>
        <v>{}</v>
      </c>
      <c r="H1877" s="1" t="s">
        <v>28</v>
      </c>
      <c r="I1877" s="1">
        <f t="shared" si="249"/>
        <v>0</v>
      </c>
      <c r="J1877" s="1">
        <f t="shared" si="248"/>
        <v>0</v>
      </c>
    </row>
    <row r="1878" spans="1:10">
      <c r="A1878" s="1">
        <f t="shared" si="254"/>
        <v>5003301</v>
      </c>
      <c r="B1878" s="1">
        <f t="shared" si="255"/>
        <v>5003301</v>
      </c>
      <c r="C1878" s="1">
        <f t="shared" ref="C1878:C1902" si="256">C1877</f>
        <v>50033</v>
      </c>
      <c r="D1878" s="1">
        <f t="shared" ref="D1878:D1903" si="257">D1852</f>
        <v>1</v>
      </c>
      <c r="E1878" s="1">
        <f>_xlfn.XLOOKUP(C1878,[1]配置!$B$5:$B$1000,[1]配置!$N$5:$N$1000)</f>
        <v>2</v>
      </c>
      <c r="F1878" s="1" t="str">
        <f>_xlfn.XLOOKUP(D1878,消耗中转!$D$8:$D$33,消耗中转!$T$8:$T$33)</f>
        <v>[{"ItemId":70001,"Num":10}]</v>
      </c>
      <c r="G1878" s="1" t="str" cm="1">
        <f t="array" ref="G1878">IF(D1878=0,"{}",_xlfn.XLOOKUP(D1878,属性中转!$D$20:$D$44,_xlfn.XLOOKUP($E1878,属性中转!$AG$18:$AX$18,属性中转!$AG$20:$AX$44)))</f>
        <v>{"HpRate":0.11,"AtkRate":0.0585,"PhysDefRate":0.045,"MagicDefRate":0.04,"OnHealInc":0.051}</v>
      </c>
      <c r="H1878" s="1" t="s">
        <v>28</v>
      </c>
      <c r="I1878" s="1">
        <f t="shared" si="249"/>
        <v>1</v>
      </c>
      <c r="J1878" s="1">
        <f t="shared" si="248"/>
        <v>1</v>
      </c>
    </row>
    <row r="1879" spans="1:10">
      <c r="A1879" s="1">
        <f t="shared" si="254"/>
        <v>5003302</v>
      </c>
      <c r="B1879" s="1">
        <f t="shared" si="255"/>
        <v>5003302</v>
      </c>
      <c r="C1879" s="1">
        <f t="shared" si="256"/>
        <v>50033</v>
      </c>
      <c r="D1879" s="1">
        <f t="shared" si="257"/>
        <v>2</v>
      </c>
      <c r="E1879" s="1">
        <f>_xlfn.XLOOKUP(C1879,[1]配置!$B$5:$B$1000,[1]配置!$N$5:$N$1000)</f>
        <v>2</v>
      </c>
      <c r="F1879" s="1" t="str">
        <f>_xlfn.XLOOKUP(D1879,消耗中转!$D$8:$D$33,消耗中转!$T$8:$T$33)</f>
        <v>[{"ItemId":70001,"Num":20}]</v>
      </c>
      <c r="G1879" s="1" t="str" cm="1">
        <f t="array" ref="G1879">IF(D1879=0,"{}",_xlfn.XLOOKUP(D1879,属性中转!$D$20:$D$44,_xlfn.XLOOKUP($E1879,属性中转!$AG$18:$AX$18,属性中转!$AG$20:$AX$44)))</f>
        <v>{"HpRate":0.143,"AtkRate":0.076,"PhysDefRate":0.0585,"MagicDefRate":0.052,"OnHealInc":0.0714}</v>
      </c>
      <c r="H1879" s="1" t="s">
        <v>28</v>
      </c>
      <c r="I1879" s="1">
        <f t="shared" si="249"/>
        <v>1</v>
      </c>
      <c r="J1879" s="1">
        <f t="shared" si="248"/>
        <v>1</v>
      </c>
    </row>
    <row r="1880" spans="1:10">
      <c r="A1880" s="1">
        <f t="shared" si="254"/>
        <v>5003303</v>
      </c>
      <c r="B1880" s="1">
        <f t="shared" si="255"/>
        <v>5003303</v>
      </c>
      <c r="C1880" s="1">
        <f t="shared" si="256"/>
        <v>50033</v>
      </c>
      <c r="D1880" s="1">
        <f t="shared" si="257"/>
        <v>3</v>
      </c>
      <c r="E1880" s="1">
        <f>_xlfn.XLOOKUP(C1880,[1]配置!$B$5:$B$1000,[1]配置!$N$5:$N$1000)</f>
        <v>2</v>
      </c>
      <c r="F1880" s="1" t="str">
        <f>_xlfn.XLOOKUP(D1880,消耗中转!$D$8:$D$33,消耗中转!$T$8:$T$33)</f>
        <v>[{"ItemId":70001,"Num":30}]</v>
      </c>
      <c r="G1880" s="1" t="str" cm="1">
        <f t="array" ref="G1880">IF(D1880=0,"{}",_xlfn.XLOOKUP(D1880,属性中转!$D$20:$D$44,_xlfn.XLOOKUP($E1880,属性中转!$AG$18:$AX$18,属性中转!$AG$20:$AX$44)))</f>
        <v>{"HpRate":0.176,"AtkRate":0.0936,"PhysDefRate":0.072,"MagicDefRate":0.064,"OnHealInc":0.0918}</v>
      </c>
      <c r="H1880" s="1" t="s">
        <v>28</v>
      </c>
      <c r="I1880" s="1">
        <f t="shared" si="249"/>
        <v>1</v>
      </c>
      <c r="J1880" s="1">
        <f t="shared" si="248"/>
        <v>1</v>
      </c>
    </row>
    <row r="1881" spans="1:10">
      <c r="A1881" s="1">
        <f t="shared" si="254"/>
        <v>5003304</v>
      </c>
      <c r="B1881" s="1">
        <f t="shared" si="255"/>
        <v>5003304</v>
      </c>
      <c r="C1881" s="1">
        <f t="shared" si="256"/>
        <v>50033</v>
      </c>
      <c r="D1881" s="1">
        <f t="shared" si="257"/>
        <v>4</v>
      </c>
      <c r="E1881" s="1">
        <f>_xlfn.XLOOKUP(C1881,[1]配置!$B$5:$B$1000,[1]配置!$N$5:$N$1000)</f>
        <v>2</v>
      </c>
      <c r="F1881" s="1" t="str">
        <f>_xlfn.XLOOKUP(D1881,消耗中转!$D$8:$D$33,消耗中转!$T$8:$T$33)</f>
        <v>[{"ItemId":70001,"Num":40}]</v>
      </c>
      <c r="G1881" s="1" t="str" cm="1">
        <f t="array" ref="G1881">IF(D1881=0,"{}",_xlfn.XLOOKUP(D1881,属性中转!$D$20:$D$44,_xlfn.XLOOKUP($E1881,属性中转!$AG$18:$AX$18,属性中转!$AG$20:$AX$44)))</f>
        <v>{"HpRate":0.209,"AtkRate":0.1111,"PhysDefRate":0.0855,"MagicDefRate":0.076,"OnHealInc":0.1122}</v>
      </c>
      <c r="H1881" s="1" t="s">
        <v>28</v>
      </c>
      <c r="I1881" s="1">
        <f t="shared" si="249"/>
        <v>1</v>
      </c>
      <c r="J1881" s="1">
        <f t="shared" si="248"/>
        <v>1</v>
      </c>
    </row>
    <row r="1882" spans="1:10">
      <c r="A1882" s="1">
        <f t="shared" si="254"/>
        <v>5003305</v>
      </c>
      <c r="B1882" s="1">
        <f t="shared" si="255"/>
        <v>5003305</v>
      </c>
      <c r="C1882" s="1">
        <f t="shared" si="256"/>
        <v>50033</v>
      </c>
      <c r="D1882" s="1">
        <f t="shared" si="257"/>
        <v>5</v>
      </c>
      <c r="E1882" s="1">
        <f>_xlfn.XLOOKUP(C1882,[1]配置!$B$5:$B$1000,[1]配置!$N$5:$N$1000)</f>
        <v>2</v>
      </c>
      <c r="F1882" s="1" t="str">
        <f>_xlfn.XLOOKUP(D1882,消耗中转!$D$8:$D$33,消耗中转!$T$8:$T$33)</f>
        <v>[{"ItemId":70001,"Num":50}]</v>
      </c>
      <c r="G1882" s="1" t="str" cm="1">
        <f t="array" ref="G1882">IF(D1882=0,"{}",_xlfn.XLOOKUP(D1882,属性中转!$D$20:$D$44,_xlfn.XLOOKUP($E1882,属性中转!$AG$18:$AX$18,属性中转!$AG$20:$AX$44)))</f>
        <v>{"HpRate":0.242,"AtkRate":0.1287,"PhysDefRate":0.099,"MagicDefRate":0.088,"OnHealInc":0.1326}</v>
      </c>
      <c r="H1882" s="1" t="s">
        <v>28</v>
      </c>
      <c r="I1882" s="1">
        <f t="shared" si="249"/>
        <v>2</v>
      </c>
      <c r="J1882" s="1">
        <f t="shared" si="248"/>
        <v>2</v>
      </c>
    </row>
    <row r="1883" spans="1:10">
      <c r="A1883" s="1">
        <f t="shared" si="254"/>
        <v>5003306</v>
      </c>
      <c r="B1883" s="1">
        <f t="shared" si="255"/>
        <v>5003306</v>
      </c>
      <c r="C1883" s="1">
        <f t="shared" si="256"/>
        <v>50033</v>
      </c>
      <c r="D1883" s="1">
        <f t="shared" si="257"/>
        <v>6</v>
      </c>
      <c r="E1883" s="1">
        <f>_xlfn.XLOOKUP(C1883,[1]配置!$B$5:$B$1000,[1]配置!$N$5:$N$1000)</f>
        <v>2</v>
      </c>
      <c r="F1883" s="1" t="str">
        <f>_xlfn.XLOOKUP(D1883,消耗中转!$D$8:$D$33,消耗中转!$T$8:$T$33)</f>
        <v>[{"ItemId":70002,"Num":5}]</v>
      </c>
      <c r="G1883" s="1" t="str" cm="1">
        <f t="array" ref="G1883">IF(D1883=0,"{}",_xlfn.XLOOKUP(D1883,属性中转!$D$20:$D$44,_xlfn.XLOOKUP($E1883,属性中转!$AG$18:$AX$18,属性中转!$AG$20:$AX$44)))</f>
        <v>{"HpRate":0.275,"AtkRate":0.1462,"PhysDefRate":0.1125,"MagicDefRate":0.1,"OnHealInc":0.153}</v>
      </c>
      <c r="H1883" s="1" t="s">
        <v>28</v>
      </c>
      <c r="I1883" s="1">
        <f t="shared" si="249"/>
        <v>2</v>
      </c>
      <c r="J1883" s="1">
        <f t="shared" si="248"/>
        <v>2</v>
      </c>
    </row>
    <row r="1884" spans="1:10">
      <c r="A1884" s="1">
        <f t="shared" si="254"/>
        <v>5003307</v>
      </c>
      <c r="B1884" s="1">
        <f t="shared" si="255"/>
        <v>5003307</v>
      </c>
      <c r="C1884" s="1">
        <f t="shared" si="256"/>
        <v>50033</v>
      </c>
      <c r="D1884" s="1">
        <f t="shared" si="257"/>
        <v>7</v>
      </c>
      <c r="E1884" s="1">
        <f>_xlfn.XLOOKUP(C1884,[1]配置!$B$5:$B$1000,[1]配置!$N$5:$N$1000)</f>
        <v>2</v>
      </c>
      <c r="F1884" s="1" t="str">
        <f>_xlfn.XLOOKUP(D1884,消耗中转!$D$8:$D$33,消耗中转!$T$8:$T$33)</f>
        <v>[{"ItemId":70002,"Num":10}]</v>
      </c>
      <c r="G1884" s="1" t="str" cm="1">
        <f t="array" ref="G1884">IF(D1884=0,"{}",_xlfn.XLOOKUP(D1884,属性中转!$D$20:$D$44,_xlfn.XLOOKUP($E1884,属性中转!$AG$18:$AX$18,属性中转!$AG$20:$AX$44)))</f>
        <v>{"HpRate":0.308,"AtkRate":0.1638,"PhysDefRate":0.126,"MagicDefRate":0.112,"OnHealInc":0.1734}</v>
      </c>
      <c r="H1884" s="1" t="s">
        <v>28</v>
      </c>
      <c r="I1884" s="1">
        <f t="shared" si="249"/>
        <v>2</v>
      </c>
      <c r="J1884" s="1">
        <f t="shared" si="248"/>
        <v>2</v>
      </c>
    </row>
    <row r="1885" spans="1:10">
      <c r="A1885" s="1">
        <f t="shared" si="254"/>
        <v>5003308</v>
      </c>
      <c r="B1885" s="1">
        <f t="shared" si="255"/>
        <v>5003308</v>
      </c>
      <c r="C1885" s="1">
        <f t="shared" si="256"/>
        <v>50033</v>
      </c>
      <c r="D1885" s="1">
        <f t="shared" si="257"/>
        <v>8</v>
      </c>
      <c r="E1885" s="1">
        <f>_xlfn.XLOOKUP(C1885,[1]配置!$B$5:$B$1000,[1]配置!$N$5:$N$1000)</f>
        <v>2</v>
      </c>
      <c r="F1885" s="1" t="str">
        <f>_xlfn.XLOOKUP(D1885,消耗中转!$D$8:$D$33,消耗中转!$T$8:$T$33)</f>
        <v>[{"ItemId":70002,"Num":15}]</v>
      </c>
      <c r="G1885" s="1" t="str" cm="1">
        <f t="array" ref="G1885">IF(D1885=0,"{}",_xlfn.XLOOKUP(D1885,属性中转!$D$20:$D$44,_xlfn.XLOOKUP($E1885,属性中转!$AG$18:$AX$18,属性中转!$AG$20:$AX$44)))</f>
        <v>{"HpRate":0.341,"AtkRate":0.1813,"PhysDefRate":0.1395,"MagicDefRate":0.124,"OnHealInc":0.1938}</v>
      </c>
      <c r="H1885" s="1" t="s">
        <v>28</v>
      </c>
      <c r="I1885" s="1">
        <f t="shared" si="249"/>
        <v>2</v>
      </c>
      <c r="J1885" s="1">
        <f t="shared" si="248"/>
        <v>2</v>
      </c>
    </row>
    <row r="1886" spans="1:10">
      <c r="A1886" s="1">
        <f t="shared" si="254"/>
        <v>5003309</v>
      </c>
      <c r="B1886" s="1">
        <f t="shared" si="255"/>
        <v>5003309</v>
      </c>
      <c r="C1886" s="1">
        <f t="shared" si="256"/>
        <v>50033</v>
      </c>
      <c r="D1886" s="1">
        <f t="shared" si="257"/>
        <v>9</v>
      </c>
      <c r="E1886" s="1">
        <f>_xlfn.XLOOKUP(C1886,[1]配置!$B$5:$B$1000,[1]配置!$N$5:$N$1000)</f>
        <v>2</v>
      </c>
      <c r="F1886" s="1" t="str">
        <f>_xlfn.XLOOKUP(D1886,消耗中转!$D$8:$D$33,消耗中转!$T$8:$T$33)</f>
        <v>[{"ItemId":70002,"Num":20}]</v>
      </c>
      <c r="G1886" s="1" t="str" cm="1">
        <f t="array" ref="G1886">IF(D1886=0,"{}",_xlfn.XLOOKUP(D1886,属性中转!$D$20:$D$44,_xlfn.XLOOKUP($E1886,属性中转!$AG$18:$AX$18,属性中转!$AG$20:$AX$44)))</f>
        <v>{"HpRate":0.374,"AtkRate":0.1989,"PhysDefRate":0.153,"MagicDefRate":0.136,"OnHealInc":0.1938}</v>
      </c>
      <c r="H1886" s="1" t="s">
        <v>28</v>
      </c>
      <c r="I1886" s="1">
        <f t="shared" si="249"/>
        <v>2</v>
      </c>
      <c r="J1886" s="1">
        <f t="shared" si="248"/>
        <v>2</v>
      </c>
    </row>
    <row r="1887" spans="1:10">
      <c r="A1887" s="1">
        <f t="shared" si="254"/>
        <v>5003310</v>
      </c>
      <c r="B1887" s="1">
        <f t="shared" si="255"/>
        <v>5003310</v>
      </c>
      <c r="C1887" s="1">
        <f t="shared" si="256"/>
        <v>50033</v>
      </c>
      <c r="D1887" s="1">
        <f t="shared" si="257"/>
        <v>10</v>
      </c>
      <c r="E1887" s="1">
        <f>_xlfn.XLOOKUP(C1887,[1]配置!$B$5:$B$1000,[1]配置!$N$5:$N$1000)</f>
        <v>2</v>
      </c>
      <c r="F1887" s="1" t="str">
        <f>_xlfn.XLOOKUP(D1887,消耗中转!$D$8:$D$33,消耗中转!$T$8:$T$33)</f>
        <v>[{"ItemId":70002,"Num":25}]</v>
      </c>
      <c r="G1887" s="1" t="str" cm="1">
        <f t="array" ref="G1887">IF(D1887=0,"{}",_xlfn.XLOOKUP(D1887,属性中转!$D$20:$D$44,_xlfn.XLOOKUP($E1887,属性中转!$AG$18:$AX$18,属性中转!$AG$20:$AX$44)))</f>
        <v>{"HpRate":0.407,"AtkRate":0.2164,"PhysDefRate":0.1665,"MagicDefRate":0.148,"OnHealInc":0.1938}</v>
      </c>
      <c r="H1887" s="1" t="s">
        <v>28</v>
      </c>
      <c r="I1887" s="1">
        <f t="shared" si="249"/>
        <v>3</v>
      </c>
      <c r="J1887" s="1">
        <f t="shared" ref="J1887:J1950" si="258">J1861</f>
        <v>3</v>
      </c>
    </row>
    <row r="1888" spans="1:10">
      <c r="A1888" s="1">
        <f t="shared" si="254"/>
        <v>5003311</v>
      </c>
      <c r="B1888" s="1">
        <f t="shared" si="255"/>
        <v>5003311</v>
      </c>
      <c r="C1888" s="1">
        <f t="shared" si="256"/>
        <v>50033</v>
      </c>
      <c r="D1888" s="1">
        <f t="shared" si="257"/>
        <v>11</v>
      </c>
      <c r="E1888" s="1">
        <f>_xlfn.XLOOKUP(C1888,[1]配置!$B$5:$B$1000,[1]配置!$N$5:$N$1000)</f>
        <v>2</v>
      </c>
      <c r="F1888" s="1" t="str">
        <f>_xlfn.XLOOKUP(D1888,消耗中转!$D$8:$D$33,消耗中转!$T$8:$T$33)</f>
        <v>[{"ItemId":70002,"Num":30}]</v>
      </c>
      <c r="G1888" s="1" t="str" cm="1">
        <f t="array" ref="G1888">IF(D1888=0,"{}",_xlfn.XLOOKUP(D1888,属性中转!$D$20:$D$44,_xlfn.XLOOKUP($E1888,属性中转!$AG$18:$AX$18,属性中转!$AG$20:$AX$44)))</f>
        <v>{"HpRate":0.44,"AtkRate":0.234,"PhysDefRate":0.18,"MagicDefRate":0.16,"OnHealInc":0.1938}</v>
      </c>
      <c r="H1888" s="1" t="s">
        <v>28</v>
      </c>
      <c r="I1888" s="1">
        <f t="shared" ref="I1888:I1951" si="259">I1862</f>
        <v>3</v>
      </c>
      <c r="J1888" s="1">
        <f t="shared" si="258"/>
        <v>3</v>
      </c>
    </row>
    <row r="1889" spans="1:10">
      <c r="A1889" s="1">
        <f t="shared" si="254"/>
        <v>5003312</v>
      </c>
      <c r="B1889" s="1">
        <f t="shared" si="255"/>
        <v>5003312</v>
      </c>
      <c r="C1889" s="1">
        <f t="shared" si="256"/>
        <v>50033</v>
      </c>
      <c r="D1889" s="1">
        <f t="shared" si="257"/>
        <v>12</v>
      </c>
      <c r="E1889" s="1">
        <f>_xlfn.XLOOKUP(C1889,[1]配置!$B$5:$B$1000,[1]配置!$N$5:$N$1000)</f>
        <v>2</v>
      </c>
      <c r="F1889" s="1" t="str">
        <f>_xlfn.XLOOKUP(D1889,消耗中转!$D$8:$D$33,消耗中转!$T$8:$T$33)</f>
        <v>[{"ItemId":70002,"Num":35}]</v>
      </c>
      <c r="G1889" s="1" t="str" cm="1">
        <f t="array" ref="G1889">IF(D1889=0,"{}",_xlfn.XLOOKUP(D1889,属性中转!$D$20:$D$44,_xlfn.XLOOKUP($E1889,属性中转!$AG$18:$AX$18,属性中转!$AG$20:$AX$44)))</f>
        <v>{"HpRate":0.473,"AtkRate":0.2515,"PhysDefRate":0.1935,"MagicDefRate":0.172,"OnHealInc":0.1938}</v>
      </c>
      <c r="H1889" s="1" t="s">
        <v>28</v>
      </c>
      <c r="I1889" s="1">
        <f t="shared" si="259"/>
        <v>3</v>
      </c>
      <c r="J1889" s="1">
        <f t="shared" si="258"/>
        <v>3</v>
      </c>
    </row>
    <row r="1890" spans="1:10">
      <c r="A1890" s="1">
        <f t="shared" si="254"/>
        <v>5003313</v>
      </c>
      <c r="B1890" s="1">
        <f t="shared" si="255"/>
        <v>5003313</v>
      </c>
      <c r="C1890" s="1">
        <f t="shared" si="256"/>
        <v>50033</v>
      </c>
      <c r="D1890" s="1">
        <f t="shared" si="257"/>
        <v>13</v>
      </c>
      <c r="E1890" s="1">
        <f>_xlfn.XLOOKUP(C1890,[1]配置!$B$5:$B$1000,[1]配置!$N$5:$N$1000)</f>
        <v>2</v>
      </c>
      <c r="F1890" s="1" t="str">
        <f>_xlfn.XLOOKUP(D1890,消耗中转!$D$8:$D$33,消耗中转!$T$8:$T$33)</f>
        <v>[{"ItemId":70002,"Num":40}]</v>
      </c>
      <c r="G1890" s="1" t="str" cm="1">
        <f t="array" ref="G1890">IF(D1890=0,"{}",_xlfn.XLOOKUP(D1890,属性中转!$D$20:$D$44,_xlfn.XLOOKUP($E1890,属性中转!$AG$18:$AX$18,属性中转!$AG$20:$AX$44)))</f>
        <v>{"HpRate":0.506,"AtkRate":0.2691,"PhysDefRate":0.207,"MagicDefRate":0.184,"OnHealInc":0.1938}</v>
      </c>
      <c r="H1890" s="1" t="s">
        <v>28</v>
      </c>
      <c r="I1890" s="1">
        <f t="shared" si="259"/>
        <v>3</v>
      </c>
      <c r="J1890" s="1">
        <f t="shared" si="258"/>
        <v>3</v>
      </c>
    </row>
    <row r="1891" spans="1:10">
      <c r="A1891" s="1">
        <f t="shared" si="254"/>
        <v>5003314</v>
      </c>
      <c r="B1891" s="1">
        <f t="shared" si="255"/>
        <v>5003314</v>
      </c>
      <c r="C1891" s="1">
        <f t="shared" si="256"/>
        <v>50033</v>
      </c>
      <c r="D1891" s="1">
        <f t="shared" si="257"/>
        <v>14</v>
      </c>
      <c r="E1891" s="1">
        <f>_xlfn.XLOOKUP(C1891,[1]配置!$B$5:$B$1000,[1]配置!$N$5:$N$1000)</f>
        <v>2</v>
      </c>
      <c r="F1891" s="1" t="str">
        <f>_xlfn.XLOOKUP(D1891,消耗中转!$D$8:$D$33,消耗中转!$T$8:$T$33)</f>
        <v>[{"ItemId":70002,"Num":45}]</v>
      </c>
      <c r="G1891" s="1" t="str" cm="1">
        <f t="array" ref="G1891">IF(D1891=0,"{}",_xlfn.XLOOKUP(D1891,属性中转!$D$20:$D$44,_xlfn.XLOOKUP($E1891,属性中转!$AG$18:$AX$18,属性中转!$AG$20:$AX$44)))</f>
        <v>{"HpRate":0.539,"AtkRate":0.2866,"PhysDefRate":0.2205,"MagicDefRate":0.196,"OnHealInc":0.1938}</v>
      </c>
      <c r="H1891" s="1" t="s">
        <v>28</v>
      </c>
      <c r="I1891" s="1">
        <f t="shared" si="259"/>
        <v>3</v>
      </c>
      <c r="J1891" s="1">
        <f t="shared" si="258"/>
        <v>3</v>
      </c>
    </row>
    <row r="1892" spans="1:10">
      <c r="A1892" s="1">
        <f t="shared" si="254"/>
        <v>5003315</v>
      </c>
      <c r="B1892" s="1">
        <f t="shared" si="255"/>
        <v>5003315</v>
      </c>
      <c r="C1892" s="1">
        <f t="shared" si="256"/>
        <v>50033</v>
      </c>
      <c r="D1892" s="1">
        <f t="shared" si="257"/>
        <v>15</v>
      </c>
      <c r="E1892" s="1">
        <f>_xlfn.XLOOKUP(C1892,[1]配置!$B$5:$B$1000,[1]配置!$N$5:$N$1000)</f>
        <v>2</v>
      </c>
      <c r="F1892" s="1" t="str">
        <f>_xlfn.XLOOKUP(D1892,消耗中转!$D$8:$D$33,消耗中转!$T$8:$T$33)</f>
        <v>[{"ItemId":70002,"Num":50}]</v>
      </c>
      <c r="G1892" s="1" t="str" cm="1">
        <f t="array" ref="G1892">IF(D1892=0,"{}",_xlfn.XLOOKUP(D1892,属性中转!$D$20:$D$44,_xlfn.XLOOKUP($E1892,属性中转!$AG$18:$AX$18,属性中转!$AG$20:$AX$44)))</f>
        <v>{"HpRate":0.572,"AtkRate":0.3042,"PhysDefRate":0.234,"MagicDefRate":0.208,"OnHealInc":0.1938}</v>
      </c>
      <c r="H1892" s="1" t="s">
        <v>28</v>
      </c>
      <c r="I1892" s="1">
        <f t="shared" si="259"/>
        <v>4</v>
      </c>
      <c r="J1892" s="1">
        <f t="shared" si="258"/>
        <v>4</v>
      </c>
    </row>
    <row r="1893" spans="1:10">
      <c r="A1893" s="1">
        <f t="shared" si="254"/>
        <v>5003316</v>
      </c>
      <c r="B1893" s="1">
        <f t="shared" si="255"/>
        <v>5003316</v>
      </c>
      <c r="C1893" s="1">
        <f t="shared" si="256"/>
        <v>50033</v>
      </c>
      <c r="D1893" s="1">
        <f t="shared" si="257"/>
        <v>16</v>
      </c>
      <c r="E1893" s="1">
        <f>_xlfn.XLOOKUP(C1893,[1]配置!$B$5:$B$1000,[1]配置!$N$5:$N$1000)</f>
        <v>2</v>
      </c>
      <c r="F1893" s="1" t="str">
        <f>_xlfn.XLOOKUP(D1893,消耗中转!$D$8:$D$33,消耗中转!$T$8:$T$33)</f>
        <v>[{"ItemId":70003,"Num":25}]</v>
      </c>
      <c r="G1893" s="1" t="str" cm="1">
        <f t="array" ref="G1893">IF(D1893=0,"{}",_xlfn.XLOOKUP(D1893,属性中转!$D$20:$D$44,_xlfn.XLOOKUP($E1893,属性中转!$AG$18:$AX$18,属性中转!$AG$20:$AX$44)))</f>
        <v>{"HpRate":0.605,"AtkRate":0.3217,"PhysDefRate":0.2475,"MagicDefRate":0.22,"OnHealInc":0.2142}</v>
      </c>
      <c r="H1893" s="1" t="s">
        <v>28</v>
      </c>
      <c r="I1893" s="1">
        <f t="shared" si="259"/>
        <v>4</v>
      </c>
      <c r="J1893" s="1">
        <f t="shared" si="258"/>
        <v>4</v>
      </c>
    </row>
    <row r="1894" spans="1:10">
      <c r="A1894" s="1">
        <f t="shared" si="254"/>
        <v>5003317</v>
      </c>
      <c r="B1894" s="1">
        <f t="shared" si="255"/>
        <v>5003317</v>
      </c>
      <c r="C1894" s="1">
        <f t="shared" si="256"/>
        <v>50033</v>
      </c>
      <c r="D1894" s="1">
        <f t="shared" si="257"/>
        <v>17</v>
      </c>
      <c r="E1894" s="1">
        <f>_xlfn.XLOOKUP(C1894,[1]配置!$B$5:$B$1000,[1]配置!$N$5:$N$1000)</f>
        <v>2</v>
      </c>
      <c r="F1894" s="1" t="str">
        <f>_xlfn.XLOOKUP(D1894,消耗中转!$D$8:$D$33,消耗中转!$T$8:$T$33)</f>
        <v>[{"ItemId":70003,"Num":25}]</v>
      </c>
      <c r="G1894" s="1" t="str" cm="1">
        <f t="array" ref="G1894">IF(D1894=0,"{}",_xlfn.XLOOKUP(D1894,属性中转!$D$20:$D$44,_xlfn.XLOOKUP($E1894,属性中转!$AG$18:$AX$18,属性中转!$AG$20:$AX$44)))</f>
        <v>{"HpRate":0.638,"AtkRate":0.3393,"PhysDefRate":0.261,"MagicDefRate":0.232,"OnHealInc":0.2346}</v>
      </c>
      <c r="H1894" s="1" t="s">
        <v>28</v>
      </c>
      <c r="I1894" s="1">
        <f t="shared" si="259"/>
        <v>4</v>
      </c>
      <c r="J1894" s="1">
        <f t="shared" si="258"/>
        <v>4</v>
      </c>
    </row>
    <row r="1895" spans="1:10">
      <c r="A1895" s="1">
        <f t="shared" si="254"/>
        <v>5003318</v>
      </c>
      <c r="B1895" s="1">
        <f t="shared" si="255"/>
        <v>5003318</v>
      </c>
      <c r="C1895" s="1">
        <f t="shared" si="256"/>
        <v>50033</v>
      </c>
      <c r="D1895" s="1">
        <f t="shared" si="257"/>
        <v>18</v>
      </c>
      <c r="E1895" s="1">
        <f>_xlfn.XLOOKUP(C1895,[1]配置!$B$5:$B$1000,[1]配置!$N$5:$N$1000)</f>
        <v>2</v>
      </c>
      <c r="F1895" s="1" t="str">
        <f>_xlfn.XLOOKUP(D1895,消耗中转!$D$8:$D$33,消耗中转!$T$8:$T$33)</f>
        <v>[{"ItemId":70003,"Num":25}]</v>
      </c>
      <c r="G1895" s="1" t="str" cm="1">
        <f t="array" ref="G1895">IF(D1895=0,"{}",_xlfn.XLOOKUP(D1895,属性中转!$D$20:$D$44,_xlfn.XLOOKUP($E1895,属性中转!$AG$18:$AX$18,属性中转!$AG$20:$AX$44)))</f>
        <v>{"HpRate":0.671,"AtkRate":0.3568,"PhysDefRate":0.2745,"MagicDefRate":0.244,"OnHealInc":0.255}</v>
      </c>
      <c r="H1895" s="1" t="s">
        <v>28</v>
      </c>
      <c r="I1895" s="1">
        <f t="shared" si="259"/>
        <v>4</v>
      </c>
      <c r="J1895" s="1">
        <f t="shared" si="258"/>
        <v>4</v>
      </c>
    </row>
    <row r="1896" spans="1:10">
      <c r="A1896" s="1">
        <f t="shared" si="254"/>
        <v>5003319</v>
      </c>
      <c r="B1896" s="1">
        <f t="shared" si="255"/>
        <v>5003319</v>
      </c>
      <c r="C1896" s="1">
        <f t="shared" si="256"/>
        <v>50033</v>
      </c>
      <c r="D1896" s="1">
        <f t="shared" si="257"/>
        <v>19</v>
      </c>
      <c r="E1896" s="1">
        <f>_xlfn.XLOOKUP(C1896,[1]配置!$B$5:$B$1000,[1]配置!$N$5:$N$1000)</f>
        <v>2</v>
      </c>
      <c r="F1896" s="1" t="str">
        <f>_xlfn.XLOOKUP(D1896,消耗中转!$D$8:$D$33,消耗中转!$T$8:$T$33)</f>
        <v>[{"ItemId":70003,"Num":25}]</v>
      </c>
      <c r="G1896" s="1" t="str" cm="1">
        <f t="array" ref="G1896">IF(D1896=0,"{}",_xlfn.XLOOKUP(D1896,属性中转!$D$20:$D$44,_xlfn.XLOOKUP($E1896,属性中转!$AG$18:$AX$18,属性中转!$AG$20:$AX$44)))</f>
        <v>{"HpRate":0.704,"AtkRate":0.3744,"PhysDefRate":0.288,"MagicDefRate":0.256,"OnHealInc":0.2754}</v>
      </c>
      <c r="H1896" s="1" t="s">
        <v>28</v>
      </c>
      <c r="I1896" s="1">
        <f t="shared" si="259"/>
        <v>4</v>
      </c>
      <c r="J1896" s="1">
        <f t="shared" si="258"/>
        <v>4</v>
      </c>
    </row>
    <row r="1897" spans="1:10">
      <c r="A1897" s="1">
        <f t="shared" si="254"/>
        <v>5003320</v>
      </c>
      <c r="B1897" s="1">
        <f t="shared" si="255"/>
        <v>5003320</v>
      </c>
      <c r="C1897" s="1">
        <f t="shared" si="256"/>
        <v>50033</v>
      </c>
      <c r="D1897" s="1">
        <f t="shared" si="257"/>
        <v>20</v>
      </c>
      <c r="E1897" s="1">
        <f>_xlfn.XLOOKUP(C1897,[1]配置!$B$5:$B$1000,[1]配置!$N$5:$N$1000)</f>
        <v>2</v>
      </c>
      <c r="F1897" s="1" t="str">
        <f>_xlfn.XLOOKUP(D1897,消耗中转!$D$8:$D$33,消耗中转!$T$8:$T$33)</f>
        <v>[{"ItemId":70003,"Num":25}]</v>
      </c>
      <c r="G1897" s="1" t="str" cm="1">
        <f t="array" ref="G1897">IF(D1897=0,"{}",_xlfn.XLOOKUP(D1897,属性中转!$D$20:$D$44,_xlfn.XLOOKUP($E1897,属性中转!$AG$18:$AX$18,属性中转!$AG$20:$AX$44)))</f>
        <v>{"HpRate":0.737,"AtkRate":0.3919,"PhysDefRate":0.3015,"MagicDefRate":0.268,"OnHealInc":0.2958}</v>
      </c>
      <c r="H1897" s="1" t="s">
        <v>28</v>
      </c>
      <c r="I1897" s="1">
        <f t="shared" si="259"/>
        <v>4</v>
      </c>
      <c r="J1897" s="1">
        <f t="shared" si="258"/>
        <v>4</v>
      </c>
    </row>
    <row r="1898" spans="1:10">
      <c r="A1898" s="1">
        <f t="shared" si="254"/>
        <v>5003321</v>
      </c>
      <c r="B1898" s="1">
        <f t="shared" si="255"/>
        <v>5003321</v>
      </c>
      <c r="C1898" s="1">
        <f t="shared" si="256"/>
        <v>50033</v>
      </c>
      <c r="D1898" s="1">
        <f t="shared" si="257"/>
        <v>21</v>
      </c>
      <c r="E1898" s="1">
        <f>_xlfn.XLOOKUP(C1898,[1]配置!$B$5:$B$1000,[1]配置!$N$5:$N$1000)</f>
        <v>2</v>
      </c>
      <c r="F1898" s="1" t="str">
        <f>_xlfn.XLOOKUP(D1898,消耗中转!$D$8:$D$33,消耗中转!$T$8:$T$33)</f>
        <v>[{"ItemId":70003,"Num":50}]</v>
      </c>
      <c r="G1898" s="1" t="str" cm="1">
        <f t="array" ref="G1898">IF(D1898=0,"{}",_xlfn.XLOOKUP(D1898,属性中转!$D$20:$D$44,_xlfn.XLOOKUP($E1898,属性中转!$AG$18:$AX$18,属性中转!$AG$20:$AX$44)))</f>
        <v>{"HpRate":0.77,"AtkRate":0.4095,"PhysDefRate":0.315,"MagicDefRate":0.28,"OnHealInc":0.3162}</v>
      </c>
      <c r="H1898" s="1" t="s">
        <v>28</v>
      </c>
      <c r="I1898" s="1">
        <f t="shared" si="259"/>
        <v>4</v>
      </c>
      <c r="J1898" s="1">
        <f t="shared" si="258"/>
        <v>4</v>
      </c>
    </row>
    <row r="1899" spans="1:10">
      <c r="A1899" s="1">
        <f t="shared" si="254"/>
        <v>5003322</v>
      </c>
      <c r="B1899" s="1">
        <f t="shared" si="255"/>
        <v>5003322</v>
      </c>
      <c r="C1899" s="1">
        <f t="shared" si="256"/>
        <v>50033</v>
      </c>
      <c r="D1899" s="1">
        <f t="shared" si="257"/>
        <v>22</v>
      </c>
      <c r="E1899" s="1">
        <f>_xlfn.XLOOKUP(C1899,[1]配置!$B$5:$B$1000,[1]配置!$N$5:$N$1000)</f>
        <v>2</v>
      </c>
      <c r="F1899" s="1" t="str">
        <f>_xlfn.XLOOKUP(D1899,消耗中转!$D$8:$D$33,消耗中转!$T$8:$T$33)</f>
        <v>[{"ItemId":70003,"Num":75}]</v>
      </c>
      <c r="G1899" s="1" t="str" cm="1">
        <f t="array" ref="G1899">IF(D1899=0,"{}",_xlfn.XLOOKUP(D1899,属性中转!$D$20:$D$44,_xlfn.XLOOKUP($E1899,属性中转!$AG$18:$AX$18,属性中转!$AG$20:$AX$44)))</f>
        <v>{"HpRate":0.803,"AtkRate":0.427,"PhysDefRate":0.3285,"MagicDefRate":0.292,"OnHealInc":0.3366}</v>
      </c>
      <c r="H1899" s="1" t="s">
        <v>28</v>
      </c>
      <c r="I1899" s="1">
        <f t="shared" si="259"/>
        <v>4</v>
      </c>
      <c r="J1899" s="1">
        <f t="shared" si="258"/>
        <v>4</v>
      </c>
    </row>
    <row r="1900" spans="1:10">
      <c r="A1900" s="1">
        <f t="shared" si="254"/>
        <v>5003323</v>
      </c>
      <c r="B1900" s="1">
        <f t="shared" si="255"/>
        <v>5003323</v>
      </c>
      <c r="C1900" s="1">
        <f t="shared" si="256"/>
        <v>50033</v>
      </c>
      <c r="D1900" s="1">
        <f t="shared" si="257"/>
        <v>23</v>
      </c>
      <c r="E1900" s="1">
        <f>_xlfn.XLOOKUP(C1900,[1]配置!$B$5:$B$1000,[1]配置!$N$5:$N$1000)</f>
        <v>2</v>
      </c>
      <c r="F1900" s="1" t="str">
        <f>_xlfn.XLOOKUP(D1900,消耗中转!$D$8:$D$33,消耗中转!$T$8:$T$33)</f>
        <v>[{"ItemId":70003,"Num":100}]</v>
      </c>
      <c r="G1900" s="1" t="str" cm="1">
        <f t="array" ref="G1900">IF(D1900=0,"{}",_xlfn.XLOOKUP(D1900,属性中转!$D$20:$D$44,_xlfn.XLOOKUP($E1900,属性中转!$AG$18:$AX$18,属性中转!$AG$20:$AX$44)))</f>
        <v>{"HpRate":0.836,"AtkRate":0.4446,"PhysDefRate":0.342,"MagicDefRate":0.304,"OnHealInc":0.357}</v>
      </c>
      <c r="H1900" s="1" t="s">
        <v>28</v>
      </c>
      <c r="I1900" s="1">
        <f t="shared" si="259"/>
        <v>4</v>
      </c>
      <c r="J1900" s="1">
        <f t="shared" si="258"/>
        <v>4</v>
      </c>
    </row>
    <row r="1901" spans="1:10">
      <c r="A1901" s="1">
        <f t="shared" si="254"/>
        <v>5003324</v>
      </c>
      <c r="B1901" s="1">
        <f t="shared" si="255"/>
        <v>5003324</v>
      </c>
      <c r="C1901" s="1">
        <f t="shared" si="256"/>
        <v>50033</v>
      </c>
      <c r="D1901" s="1">
        <f t="shared" si="257"/>
        <v>24</v>
      </c>
      <c r="E1901" s="1">
        <f>_xlfn.XLOOKUP(C1901,[1]配置!$B$5:$B$1000,[1]配置!$N$5:$N$1000)</f>
        <v>2</v>
      </c>
      <c r="F1901" s="1" t="str">
        <f>_xlfn.XLOOKUP(D1901,消耗中转!$D$8:$D$33,消耗中转!$T$8:$T$33)</f>
        <v>[{"ItemId":70003,"Num":125}]</v>
      </c>
      <c r="G1901" s="1" t="str" cm="1">
        <f t="array" ref="G1901">IF(D1901=0,"{}",_xlfn.XLOOKUP(D1901,属性中转!$D$20:$D$44,_xlfn.XLOOKUP($E1901,属性中转!$AG$18:$AX$18,属性中转!$AG$20:$AX$44)))</f>
        <v>{"HpRate":0.869,"AtkRate":0.4621,"PhysDefRate":0.3555,"MagicDefRate":0.316,"OnHealInc":0.3774}</v>
      </c>
      <c r="H1901" s="1" t="s">
        <v>28</v>
      </c>
      <c r="I1901" s="1">
        <f t="shared" si="259"/>
        <v>4</v>
      </c>
      <c r="J1901" s="1">
        <f t="shared" si="258"/>
        <v>4</v>
      </c>
    </row>
    <row r="1902" spans="1:10">
      <c r="A1902" s="1">
        <f t="shared" si="254"/>
        <v>5003325</v>
      </c>
      <c r="B1902" s="1">
        <f t="shared" si="255"/>
        <v>5003325</v>
      </c>
      <c r="C1902" s="1">
        <f t="shared" si="256"/>
        <v>50033</v>
      </c>
      <c r="D1902" s="1">
        <f t="shared" si="257"/>
        <v>25</v>
      </c>
      <c r="E1902" s="1">
        <f>_xlfn.XLOOKUP(C1902,[1]配置!$B$5:$B$1000,[1]配置!$N$5:$N$1000)</f>
        <v>2</v>
      </c>
      <c r="F1902" s="1" t="str">
        <f>_xlfn.XLOOKUP(D1902,消耗中转!$D$8:$D$33,消耗中转!$T$8:$T$33)</f>
        <v>[{"ItemId":70003,"Num":150}]</v>
      </c>
      <c r="G1902" s="1" t="str" cm="1">
        <f t="array" ref="G1902">IF(D1902=0,"{}",_xlfn.XLOOKUP(D1902,属性中转!$D$20:$D$44,_xlfn.XLOOKUP($E1902,属性中转!$AG$18:$AX$18,属性中转!$AG$20:$AX$44)))</f>
        <v>{"HpRate":0.902,"AtkRate":0.4797,"PhysDefRate":0.369,"MagicDefRate":0.328,"OnHealInc":0.3978}</v>
      </c>
      <c r="H1902" s="1" t="s">
        <v>28</v>
      </c>
      <c r="I1902" s="1">
        <f t="shared" si="259"/>
        <v>4</v>
      </c>
      <c r="J1902" s="1">
        <f t="shared" si="258"/>
        <v>4</v>
      </c>
    </row>
    <row r="1903" spans="1:10">
      <c r="A1903" s="1">
        <f t="shared" si="254"/>
        <v>5003400</v>
      </c>
      <c r="B1903" s="1">
        <f t="shared" si="255"/>
        <v>5003400</v>
      </c>
      <c r="C1903" s="1">
        <f>C1877+1</f>
        <v>50034</v>
      </c>
      <c r="D1903" s="1">
        <f t="shared" si="257"/>
        <v>0</v>
      </c>
      <c r="E1903" s="1">
        <f>_xlfn.XLOOKUP(C1903,[1]配置!$B$5:$B$1000,[1]配置!$N$5:$N$1000)</f>
        <v>1</v>
      </c>
      <c r="F1903" s="1" t="str">
        <f>_xlfn.XLOOKUP(D1903,消耗中转!$D$8:$D$33,消耗中转!$T$8:$T$33)</f>
        <v>[]</v>
      </c>
      <c r="G1903" s="1" t="str" cm="1">
        <f t="array" ref="G1903">IF(D1903=0,"{}",_xlfn.XLOOKUP(D1903,属性中转!$D$20:$D$44,_xlfn.XLOOKUP($E1903,属性中转!$AG$18:$AX$18,属性中转!$AG$20:$AX$44)))</f>
        <v>{}</v>
      </c>
      <c r="H1903" s="1" t="s">
        <v>28</v>
      </c>
      <c r="I1903" s="1">
        <f t="shared" si="259"/>
        <v>0</v>
      </c>
      <c r="J1903" s="1">
        <f t="shared" si="258"/>
        <v>0</v>
      </c>
    </row>
    <row r="1904" spans="1:10">
      <c r="A1904" s="1">
        <f t="shared" si="254"/>
        <v>5003401</v>
      </c>
      <c r="B1904" s="1">
        <f t="shared" si="255"/>
        <v>5003401</v>
      </c>
      <c r="C1904" s="1">
        <f t="shared" ref="C1904:C1928" si="260">C1903</f>
        <v>50034</v>
      </c>
      <c r="D1904" s="1">
        <f t="shared" ref="D1904:D1929" si="261">D1878</f>
        <v>1</v>
      </c>
      <c r="E1904" s="1">
        <f>_xlfn.XLOOKUP(C1904,[1]配置!$B$5:$B$1000,[1]配置!$N$5:$N$1000)</f>
        <v>1</v>
      </c>
      <c r="F1904" s="1" t="str">
        <f>_xlfn.XLOOKUP(D1904,消耗中转!$D$8:$D$33,消耗中转!$T$8:$T$33)</f>
        <v>[{"ItemId":70001,"Num":10}]</v>
      </c>
      <c r="G1904" s="1" t="str" cm="1">
        <f t="array" ref="G1904">IF(D1904=0,"{}",_xlfn.XLOOKUP(D1904,属性中转!$D$20:$D$44,_xlfn.XLOOKUP($E1904,属性中转!$AG$18:$AX$18,属性中转!$AG$20:$AX$44)))</f>
        <v>{"HpRate":0.0625,"AtkRate":0.072,"AtkSpeed":0.03,"Cri":0.0256,"DefBreak":0.0352}</v>
      </c>
      <c r="H1904" s="1" t="s">
        <v>28</v>
      </c>
      <c r="I1904" s="1">
        <f t="shared" si="259"/>
        <v>1</v>
      </c>
      <c r="J1904" s="1">
        <f t="shared" si="258"/>
        <v>1</v>
      </c>
    </row>
    <row r="1905" spans="1:10">
      <c r="A1905" s="1">
        <f t="shared" si="254"/>
        <v>5003402</v>
      </c>
      <c r="B1905" s="1">
        <f t="shared" si="255"/>
        <v>5003402</v>
      </c>
      <c r="C1905" s="1">
        <f t="shared" si="260"/>
        <v>50034</v>
      </c>
      <c r="D1905" s="1">
        <f t="shared" si="261"/>
        <v>2</v>
      </c>
      <c r="E1905" s="1">
        <f>_xlfn.XLOOKUP(C1905,[1]配置!$B$5:$B$1000,[1]配置!$N$5:$N$1000)</f>
        <v>1</v>
      </c>
      <c r="F1905" s="1" t="str">
        <f>_xlfn.XLOOKUP(D1905,消耗中转!$D$8:$D$33,消耗中转!$T$8:$T$33)</f>
        <v>[{"ItemId":70001,"Num":20}]</v>
      </c>
      <c r="G1905" s="1" t="str" cm="1">
        <f t="array" ref="G1905">IF(D1905=0,"{}",_xlfn.XLOOKUP(D1905,属性中转!$D$20:$D$44,_xlfn.XLOOKUP($E1905,属性中转!$AG$18:$AX$18,属性中转!$AG$20:$AX$44)))</f>
        <v>{"HpRate":0.0812,"AtkRate":0.0936,"AtkSpeed":0.042,"Cri":0.0359,"DefBreak":0.0493}</v>
      </c>
      <c r="H1905" s="1" t="s">
        <v>28</v>
      </c>
      <c r="I1905" s="1">
        <f t="shared" si="259"/>
        <v>1</v>
      </c>
      <c r="J1905" s="1">
        <f t="shared" si="258"/>
        <v>1</v>
      </c>
    </row>
    <row r="1906" spans="1:10">
      <c r="A1906" s="1">
        <f t="shared" si="254"/>
        <v>5003403</v>
      </c>
      <c r="B1906" s="1">
        <f t="shared" si="255"/>
        <v>5003403</v>
      </c>
      <c r="C1906" s="1">
        <f t="shared" si="260"/>
        <v>50034</v>
      </c>
      <c r="D1906" s="1">
        <f t="shared" si="261"/>
        <v>3</v>
      </c>
      <c r="E1906" s="1">
        <f>_xlfn.XLOOKUP(C1906,[1]配置!$B$5:$B$1000,[1]配置!$N$5:$N$1000)</f>
        <v>1</v>
      </c>
      <c r="F1906" s="1" t="str">
        <f>_xlfn.XLOOKUP(D1906,消耗中转!$D$8:$D$33,消耗中转!$T$8:$T$33)</f>
        <v>[{"ItemId":70001,"Num":30}]</v>
      </c>
      <c r="G1906" s="1" t="str" cm="1">
        <f t="array" ref="G1906">IF(D1906=0,"{}",_xlfn.XLOOKUP(D1906,属性中转!$D$20:$D$44,_xlfn.XLOOKUP($E1906,属性中转!$AG$18:$AX$18,属性中转!$AG$20:$AX$44)))</f>
        <v>{"HpRate":0.1,"AtkRate":0.1152,"AtkSpeed":0.054,"Cri":0.0462,"DefBreak":0.0635}</v>
      </c>
      <c r="H1906" s="1" t="s">
        <v>28</v>
      </c>
      <c r="I1906" s="1">
        <f t="shared" si="259"/>
        <v>1</v>
      </c>
      <c r="J1906" s="1">
        <f t="shared" si="258"/>
        <v>1</v>
      </c>
    </row>
    <row r="1907" spans="1:10">
      <c r="A1907" s="1">
        <f t="shared" si="254"/>
        <v>5003404</v>
      </c>
      <c r="B1907" s="1">
        <f t="shared" si="255"/>
        <v>5003404</v>
      </c>
      <c r="C1907" s="1">
        <f t="shared" si="260"/>
        <v>50034</v>
      </c>
      <c r="D1907" s="1">
        <f t="shared" si="261"/>
        <v>4</v>
      </c>
      <c r="E1907" s="1">
        <f>_xlfn.XLOOKUP(C1907,[1]配置!$B$5:$B$1000,[1]配置!$N$5:$N$1000)</f>
        <v>1</v>
      </c>
      <c r="F1907" s="1" t="str">
        <f>_xlfn.XLOOKUP(D1907,消耗中转!$D$8:$D$33,消耗中转!$T$8:$T$33)</f>
        <v>[{"ItemId":70001,"Num":40}]</v>
      </c>
      <c r="G1907" s="1" t="str" cm="1">
        <f t="array" ref="G1907">IF(D1907=0,"{}",_xlfn.XLOOKUP(D1907,属性中转!$D$20:$D$44,_xlfn.XLOOKUP($E1907,属性中转!$AG$18:$AX$18,属性中转!$AG$20:$AX$44)))</f>
        <v>{"HpRate":0.1187,"AtkRate":0.1368,"AtkSpeed":0.066,"Cri":0.0564,"DefBreak":0.0776}</v>
      </c>
      <c r="H1907" s="1" t="s">
        <v>28</v>
      </c>
      <c r="I1907" s="1">
        <f t="shared" si="259"/>
        <v>1</v>
      </c>
      <c r="J1907" s="1">
        <f t="shared" si="258"/>
        <v>1</v>
      </c>
    </row>
    <row r="1908" spans="1:10">
      <c r="A1908" s="1">
        <f t="shared" si="254"/>
        <v>5003405</v>
      </c>
      <c r="B1908" s="1">
        <f t="shared" si="255"/>
        <v>5003405</v>
      </c>
      <c r="C1908" s="1">
        <f t="shared" si="260"/>
        <v>50034</v>
      </c>
      <c r="D1908" s="1">
        <f t="shared" si="261"/>
        <v>5</v>
      </c>
      <c r="E1908" s="1">
        <f>_xlfn.XLOOKUP(C1908,[1]配置!$B$5:$B$1000,[1]配置!$N$5:$N$1000)</f>
        <v>1</v>
      </c>
      <c r="F1908" s="1" t="str">
        <f>_xlfn.XLOOKUP(D1908,消耗中转!$D$8:$D$33,消耗中转!$T$8:$T$33)</f>
        <v>[{"ItemId":70001,"Num":50}]</v>
      </c>
      <c r="G1908" s="1" t="str" cm="1">
        <f t="array" ref="G1908">IF(D1908=0,"{}",_xlfn.XLOOKUP(D1908,属性中转!$D$20:$D$44,_xlfn.XLOOKUP($E1908,属性中转!$AG$18:$AX$18,属性中转!$AG$20:$AX$44)))</f>
        <v>{"HpRate":0.1375,"AtkRate":0.1584,"AtkSpeed":0.078,"Cri":0.0667,"DefBreak":0.0917}</v>
      </c>
      <c r="H1908" s="1" t="s">
        <v>28</v>
      </c>
      <c r="I1908" s="1">
        <f t="shared" si="259"/>
        <v>2</v>
      </c>
      <c r="J1908" s="1">
        <f t="shared" si="258"/>
        <v>2</v>
      </c>
    </row>
    <row r="1909" spans="1:10">
      <c r="A1909" s="1">
        <f t="shared" si="254"/>
        <v>5003406</v>
      </c>
      <c r="B1909" s="1">
        <f t="shared" si="255"/>
        <v>5003406</v>
      </c>
      <c r="C1909" s="1">
        <f t="shared" si="260"/>
        <v>50034</v>
      </c>
      <c r="D1909" s="1">
        <f t="shared" si="261"/>
        <v>6</v>
      </c>
      <c r="E1909" s="1">
        <f>_xlfn.XLOOKUP(C1909,[1]配置!$B$5:$B$1000,[1]配置!$N$5:$N$1000)</f>
        <v>1</v>
      </c>
      <c r="F1909" s="1" t="str">
        <f>_xlfn.XLOOKUP(D1909,消耗中转!$D$8:$D$33,消耗中转!$T$8:$T$33)</f>
        <v>[{"ItemId":70002,"Num":5}]</v>
      </c>
      <c r="G1909" s="1" t="str" cm="1">
        <f t="array" ref="G1909">IF(D1909=0,"{}",_xlfn.XLOOKUP(D1909,属性中转!$D$20:$D$44,_xlfn.XLOOKUP($E1909,属性中转!$AG$18:$AX$18,属性中转!$AG$20:$AX$44)))</f>
        <v>{"HpRate":0.1562,"AtkRate":0.18,"AtkSpeed":0.09,"Cri":0.077,"DefBreak":0.1058}</v>
      </c>
      <c r="H1909" s="1" t="s">
        <v>28</v>
      </c>
      <c r="I1909" s="1">
        <f t="shared" si="259"/>
        <v>2</v>
      </c>
      <c r="J1909" s="1">
        <f t="shared" si="258"/>
        <v>2</v>
      </c>
    </row>
    <row r="1910" spans="1:10">
      <c r="A1910" s="1">
        <f t="shared" si="254"/>
        <v>5003407</v>
      </c>
      <c r="B1910" s="1">
        <f t="shared" si="255"/>
        <v>5003407</v>
      </c>
      <c r="C1910" s="1">
        <f t="shared" si="260"/>
        <v>50034</v>
      </c>
      <c r="D1910" s="1">
        <f t="shared" si="261"/>
        <v>7</v>
      </c>
      <c r="E1910" s="1">
        <f>_xlfn.XLOOKUP(C1910,[1]配置!$B$5:$B$1000,[1]配置!$N$5:$N$1000)</f>
        <v>1</v>
      </c>
      <c r="F1910" s="1" t="str">
        <f>_xlfn.XLOOKUP(D1910,消耗中转!$D$8:$D$33,消耗中转!$T$8:$T$33)</f>
        <v>[{"ItemId":70002,"Num":10}]</v>
      </c>
      <c r="G1910" s="1" t="str" cm="1">
        <f t="array" ref="G1910">IF(D1910=0,"{}",_xlfn.XLOOKUP(D1910,属性中转!$D$20:$D$44,_xlfn.XLOOKUP($E1910,属性中转!$AG$18:$AX$18,属性中转!$AG$20:$AX$44)))</f>
        <v>{"HpRate":0.175,"AtkRate":0.2016,"AtkSpeed":0.102,"Cri":0.0873,"DefBreak":0.1199}</v>
      </c>
      <c r="H1910" s="1" t="s">
        <v>28</v>
      </c>
      <c r="I1910" s="1">
        <f t="shared" si="259"/>
        <v>2</v>
      </c>
      <c r="J1910" s="1">
        <f t="shared" si="258"/>
        <v>2</v>
      </c>
    </row>
    <row r="1911" spans="1:10">
      <c r="A1911" s="1">
        <f t="shared" si="254"/>
        <v>5003408</v>
      </c>
      <c r="B1911" s="1">
        <f t="shared" si="255"/>
        <v>5003408</v>
      </c>
      <c r="C1911" s="1">
        <f t="shared" si="260"/>
        <v>50034</v>
      </c>
      <c r="D1911" s="1">
        <f t="shared" si="261"/>
        <v>8</v>
      </c>
      <c r="E1911" s="1">
        <f>_xlfn.XLOOKUP(C1911,[1]配置!$B$5:$B$1000,[1]配置!$N$5:$N$1000)</f>
        <v>1</v>
      </c>
      <c r="F1911" s="1" t="str">
        <f>_xlfn.XLOOKUP(D1911,消耗中转!$D$8:$D$33,消耗中转!$T$8:$T$33)</f>
        <v>[{"ItemId":70002,"Num":15}]</v>
      </c>
      <c r="G1911" s="1" t="str" cm="1">
        <f t="array" ref="G1911">IF(D1911=0,"{}",_xlfn.XLOOKUP(D1911,属性中转!$D$20:$D$44,_xlfn.XLOOKUP($E1911,属性中转!$AG$18:$AX$18,属性中转!$AG$20:$AX$44)))</f>
        <v>{"HpRate":0.1937,"AtkRate":0.2232,"AtkSpeed":0.114,"Cri":0.0975,"DefBreak":0.134}</v>
      </c>
      <c r="H1911" s="1" t="s">
        <v>28</v>
      </c>
      <c r="I1911" s="1">
        <f t="shared" si="259"/>
        <v>2</v>
      </c>
      <c r="J1911" s="1">
        <f t="shared" si="258"/>
        <v>2</v>
      </c>
    </row>
    <row r="1912" spans="1:10">
      <c r="A1912" s="1">
        <f t="shared" si="254"/>
        <v>5003409</v>
      </c>
      <c r="B1912" s="1">
        <f t="shared" si="255"/>
        <v>5003409</v>
      </c>
      <c r="C1912" s="1">
        <f t="shared" si="260"/>
        <v>50034</v>
      </c>
      <c r="D1912" s="1">
        <f t="shared" si="261"/>
        <v>9</v>
      </c>
      <c r="E1912" s="1">
        <f>_xlfn.XLOOKUP(C1912,[1]配置!$B$5:$B$1000,[1]配置!$N$5:$N$1000)</f>
        <v>1</v>
      </c>
      <c r="F1912" s="1" t="str">
        <f>_xlfn.XLOOKUP(D1912,消耗中转!$D$8:$D$33,消耗中转!$T$8:$T$33)</f>
        <v>[{"ItemId":70002,"Num":20}]</v>
      </c>
      <c r="G1912" s="1" t="str" cm="1">
        <f t="array" ref="G1912">IF(D1912=0,"{}",_xlfn.XLOOKUP(D1912,属性中转!$D$20:$D$44,_xlfn.XLOOKUP($E1912,属性中转!$AG$18:$AX$18,属性中转!$AG$20:$AX$44)))</f>
        <v>{"HpRate":0.2125,"AtkRate":0.2448,"AtkSpeed":0.114,"Cri":0.0975,"DefBreak":0.134}</v>
      </c>
      <c r="H1912" s="1" t="s">
        <v>28</v>
      </c>
      <c r="I1912" s="1">
        <f t="shared" si="259"/>
        <v>2</v>
      </c>
      <c r="J1912" s="1">
        <f t="shared" si="258"/>
        <v>2</v>
      </c>
    </row>
    <row r="1913" spans="1:10">
      <c r="A1913" s="1">
        <f t="shared" si="254"/>
        <v>5003410</v>
      </c>
      <c r="B1913" s="1">
        <f t="shared" si="255"/>
        <v>5003410</v>
      </c>
      <c r="C1913" s="1">
        <f t="shared" si="260"/>
        <v>50034</v>
      </c>
      <c r="D1913" s="1">
        <f t="shared" si="261"/>
        <v>10</v>
      </c>
      <c r="E1913" s="1">
        <f>_xlfn.XLOOKUP(C1913,[1]配置!$B$5:$B$1000,[1]配置!$N$5:$N$1000)</f>
        <v>1</v>
      </c>
      <c r="F1913" s="1" t="str">
        <f>_xlfn.XLOOKUP(D1913,消耗中转!$D$8:$D$33,消耗中转!$T$8:$T$33)</f>
        <v>[{"ItemId":70002,"Num":25}]</v>
      </c>
      <c r="G1913" s="1" t="str" cm="1">
        <f t="array" ref="G1913">IF(D1913=0,"{}",_xlfn.XLOOKUP(D1913,属性中转!$D$20:$D$44,_xlfn.XLOOKUP($E1913,属性中转!$AG$18:$AX$18,属性中转!$AG$20:$AX$44)))</f>
        <v>{"HpRate":0.2312,"AtkRate":0.2664,"AtkSpeed":0.114,"Cri":0.0975,"DefBreak":0.134}</v>
      </c>
      <c r="H1913" s="1" t="s">
        <v>28</v>
      </c>
      <c r="I1913" s="1">
        <f t="shared" si="259"/>
        <v>3</v>
      </c>
      <c r="J1913" s="1">
        <f t="shared" si="258"/>
        <v>3</v>
      </c>
    </row>
    <row r="1914" spans="1:10">
      <c r="A1914" s="1">
        <f t="shared" si="254"/>
        <v>5003411</v>
      </c>
      <c r="B1914" s="1">
        <f t="shared" si="255"/>
        <v>5003411</v>
      </c>
      <c r="C1914" s="1">
        <f t="shared" si="260"/>
        <v>50034</v>
      </c>
      <c r="D1914" s="1">
        <f t="shared" si="261"/>
        <v>11</v>
      </c>
      <c r="E1914" s="1">
        <f>_xlfn.XLOOKUP(C1914,[1]配置!$B$5:$B$1000,[1]配置!$N$5:$N$1000)</f>
        <v>1</v>
      </c>
      <c r="F1914" s="1" t="str">
        <f>_xlfn.XLOOKUP(D1914,消耗中转!$D$8:$D$33,消耗中转!$T$8:$T$33)</f>
        <v>[{"ItemId":70002,"Num":30}]</v>
      </c>
      <c r="G1914" s="1" t="str" cm="1">
        <f t="array" ref="G1914">IF(D1914=0,"{}",_xlfn.XLOOKUP(D1914,属性中转!$D$20:$D$44,_xlfn.XLOOKUP($E1914,属性中转!$AG$18:$AX$18,属性中转!$AG$20:$AX$44)))</f>
        <v>{"HpRate":0.25,"AtkRate":0.288,"AtkSpeed":0.114,"Cri":0.0975,"DefBreak":0.134}</v>
      </c>
      <c r="H1914" s="1" t="s">
        <v>28</v>
      </c>
      <c r="I1914" s="1">
        <f t="shared" si="259"/>
        <v>3</v>
      </c>
      <c r="J1914" s="1">
        <f t="shared" si="258"/>
        <v>3</v>
      </c>
    </row>
    <row r="1915" spans="1:10">
      <c r="A1915" s="1">
        <f t="shared" si="254"/>
        <v>5003412</v>
      </c>
      <c r="B1915" s="1">
        <f t="shared" si="255"/>
        <v>5003412</v>
      </c>
      <c r="C1915" s="1">
        <f t="shared" si="260"/>
        <v>50034</v>
      </c>
      <c r="D1915" s="1">
        <f t="shared" si="261"/>
        <v>12</v>
      </c>
      <c r="E1915" s="1">
        <f>_xlfn.XLOOKUP(C1915,[1]配置!$B$5:$B$1000,[1]配置!$N$5:$N$1000)</f>
        <v>1</v>
      </c>
      <c r="F1915" s="1" t="str">
        <f>_xlfn.XLOOKUP(D1915,消耗中转!$D$8:$D$33,消耗中转!$T$8:$T$33)</f>
        <v>[{"ItemId":70002,"Num":35}]</v>
      </c>
      <c r="G1915" s="1" t="str" cm="1">
        <f t="array" ref="G1915">IF(D1915=0,"{}",_xlfn.XLOOKUP(D1915,属性中转!$D$20:$D$44,_xlfn.XLOOKUP($E1915,属性中转!$AG$18:$AX$18,属性中转!$AG$20:$AX$44)))</f>
        <v>{"HpRate":0.2687,"AtkRate":0.3096,"AtkSpeed":0.114,"Cri":0.0975,"DefBreak":0.134}</v>
      </c>
      <c r="H1915" s="1" t="s">
        <v>28</v>
      </c>
      <c r="I1915" s="1">
        <f t="shared" si="259"/>
        <v>3</v>
      </c>
      <c r="J1915" s="1">
        <f t="shared" si="258"/>
        <v>3</v>
      </c>
    </row>
    <row r="1916" spans="1:10">
      <c r="A1916" s="1">
        <f t="shared" si="254"/>
        <v>5003413</v>
      </c>
      <c r="B1916" s="1">
        <f t="shared" si="255"/>
        <v>5003413</v>
      </c>
      <c r="C1916" s="1">
        <f t="shared" si="260"/>
        <v>50034</v>
      </c>
      <c r="D1916" s="1">
        <f t="shared" si="261"/>
        <v>13</v>
      </c>
      <c r="E1916" s="1">
        <f>_xlfn.XLOOKUP(C1916,[1]配置!$B$5:$B$1000,[1]配置!$N$5:$N$1000)</f>
        <v>1</v>
      </c>
      <c r="F1916" s="1" t="str">
        <f>_xlfn.XLOOKUP(D1916,消耗中转!$D$8:$D$33,消耗中转!$T$8:$T$33)</f>
        <v>[{"ItemId":70002,"Num":40}]</v>
      </c>
      <c r="G1916" s="1" t="str" cm="1">
        <f t="array" ref="G1916">IF(D1916=0,"{}",_xlfn.XLOOKUP(D1916,属性中转!$D$20:$D$44,_xlfn.XLOOKUP($E1916,属性中转!$AG$18:$AX$18,属性中转!$AG$20:$AX$44)))</f>
        <v>{"HpRate":0.2875,"AtkRate":0.3312,"AtkSpeed":0.114,"Cri":0.0975,"DefBreak":0.134}</v>
      </c>
      <c r="H1916" s="1" t="s">
        <v>28</v>
      </c>
      <c r="I1916" s="1">
        <f t="shared" si="259"/>
        <v>3</v>
      </c>
      <c r="J1916" s="1">
        <f t="shared" si="258"/>
        <v>3</v>
      </c>
    </row>
    <row r="1917" spans="1:10">
      <c r="A1917" s="1">
        <f t="shared" si="254"/>
        <v>5003414</v>
      </c>
      <c r="B1917" s="1">
        <f t="shared" si="255"/>
        <v>5003414</v>
      </c>
      <c r="C1917" s="1">
        <f t="shared" si="260"/>
        <v>50034</v>
      </c>
      <c r="D1917" s="1">
        <f t="shared" si="261"/>
        <v>14</v>
      </c>
      <c r="E1917" s="1">
        <f>_xlfn.XLOOKUP(C1917,[1]配置!$B$5:$B$1000,[1]配置!$N$5:$N$1000)</f>
        <v>1</v>
      </c>
      <c r="F1917" s="1" t="str">
        <f>_xlfn.XLOOKUP(D1917,消耗中转!$D$8:$D$33,消耗中转!$T$8:$T$33)</f>
        <v>[{"ItemId":70002,"Num":45}]</v>
      </c>
      <c r="G1917" s="1" t="str" cm="1">
        <f t="array" ref="G1917">IF(D1917=0,"{}",_xlfn.XLOOKUP(D1917,属性中转!$D$20:$D$44,_xlfn.XLOOKUP($E1917,属性中转!$AG$18:$AX$18,属性中转!$AG$20:$AX$44)))</f>
        <v>{"HpRate":0.3062,"AtkRate":0.3528,"AtkSpeed":0.114,"Cri":0.0975,"DefBreak":0.134}</v>
      </c>
      <c r="H1917" s="1" t="s">
        <v>28</v>
      </c>
      <c r="I1917" s="1">
        <f t="shared" si="259"/>
        <v>3</v>
      </c>
      <c r="J1917" s="1">
        <f t="shared" si="258"/>
        <v>3</v>
      </c>
    </row>
    <row r="1918" spans="1:10">
      <c r="A1918" s="1">
        <f t="shared" si="254"/>
        <v>5003415</v>
      </c>
      <c r="B1918" s="1">
        <f t="shared" si="255"/>
        <v>5003415</v>
      </c>
      <c r="C1918" s="1">
        <f t="shared" si="260"/>
        <v>50034</v>
      </c>
      <c r="D1918" s="1">
        <f t="shared" si="261"/>
        <v>15</v>
      </c>
      <c r="E1918" s="1">
        <f>_xlfn.XLOOKUP(C1918,[1]配置!$B$5:$B$1000,[1]配置!$N$5:$N$1000)</f>
        <v>1</v>
      </c>
      <c r="F1918" s="1" t="str">
        <f>_xlfn.XLOOKUP(D1918,消耗中转!$D$8:$D$33,消耗中转!$T$8:$T$33)</f>
        <v>[{"ItemId":70002,"Num":50}]</v>
      </c>
      <c r="G1918" s="1" t="str" cm="1">
        <f t="array" ref="G1918">IF(D1918=0,"{}",_xlfn.XLOOKUP(D1918,属性中转!$D$20:$D$44,_xlfn.XLOOKUP($E1918,属性中转!$AG$18:$AX$18,属性中转!$AG$20:$AX$44)))</f>
        <v>{"HpRate":0.325,"AtkRate":0.3744,"AtkSpeed":0.114,"Cri":0.0975,"DefBreak":0.134}</v>
      </c>
      <c r="H1918" s="1" t="s">
        <v>28</v>
      </c>
      <c r="I1918" s="1">
        <f t="shared" si="259"/>
        <v>4</v>
      </c>
      <c r="J1918" s="1">
        <f t="shared" si="258"/>
        <v>4</v>
      </c>
    </row>
    <row r="1919" spans="1:10">
      <c r="A1919" s="1">
        <f t="shared" si="254"/>
        <v>5003416</v>
      </c>
      <c r="B1919" s="1">
        <f t="shared" si="255"/>
        <v>5003416</v>
      </c>
      <c r="C1919" s="1">
        <f t="shared" si="260"/>
        <v>50034</v>
      </c>
      <c r="D1919" s="1">
        <f t="shared" si="261"/>
        <v>16</v>
      </c>
      <c r="E1919" s="1">
        <f>_xlfn.XLOOKUP(C1919,[1]配置!$B$5:$B$1000,[1]配置!$N$5:$N$1000)</f>
        <v>1</v>
      </c>
      <c r="F1919" s="1" t="str">
        <f>_xlfn.XLOOKUP(D1919,消耗中转!$D$8:$D$33,消耗中转!$T$8:$T$33)</f>
        <v>[{"ItemId":70003,"Num":25}]</v>
      </c>
      <c r="G1919" s="1" t="str" cm="1">
        <f t="array" ref="G1919">IF(D1919=0,"{}",_xlfn.XLOOKUP(D1919,属性中转!$D$20:$D$44,_xlfn.XLOOKUP($E1919,属性中转!$AG$18:$AX$18,属性中转!$AG$20:$AX$44)))</f>
        <v>{"HpRate":0.3437,"AtkRate":0.396,"AtkSpeed":0.126,"Cri":0.1078,"DefBreak":0.1481}</v>
      </c>
      <c r="H1919" s="1" t="s">
        <v>28</v>
      </c>
      <c r="I1919" s="1">
        <f t="shared" si="259"/>
        <v>4</v>
      </c>
      <c r="J1919" s="1">
        <f t="shared" si="258"/>
        <v>4</v>
      </c>
    </row>
    <row r="1920" spans="1:10">
      <c r="A1920" s="1">
        <f t="shared" si="254"/>
        <v>5003417</v>
      </c>
      <c r="B1920" s="1">
        <f t="shared" si="255"/>
        <v>5003417</v>
      </c>
      <c r="C1920" s="1">
        <f t="shared" si="260"/>
        <v>50034</v>
      </c>
      <c r="D1920" s="1">
        <f t="shared" si="261"/>
        <v>17</v>
      </c>
      <c r="E1920" s="1">
        <f>_xlfn.XLOOKUP(C1920,[1]配置!$B$5:$B$1000,[1]配置!$N$5:$N$1000)</f>
        <v>1</v>
      </c>
      <c r="F1920" s="1" t="str">
        <f>_xlfn.XLOOKUP(D1920,消耗中转!$D$8:$D$33,消耗中转!$T$8:$T$33)</f>
        <v>[{"ItemId":70003,"Num":25}]</v>
      </c>
      <c r="G1920" s="1" t="str" cm="1">
        <f t="array" ref="G1920">IF(D1920=0,"{}",_xlfn.XLOOKUP(D1920,属性中转!$D$20:$D$44,_xlfn.XLOOKUP($E1920,属性中转!$AG$18:$AX$18,属性中转!$AG$20:$AX$44)))</f>
        <v>{"HpRate":0.3625,"AtkRate":0.4176,"AtkSpeed":0.138,"Cri":0.1181,"DefBreak":0.1622}</v>
      </c>
      <c r="H1920" s="1" t="s">
        <v>28</v>
      </c>
      <c r="I1920" s="1">
        <f t="shared" si="259"/>
        <v>4</v>
      </c>
      <c r="J1920" s="1">
        <f t="shared" si="258"/>
        <v>4</v>
      </c>
    </row>
    <row r="1921" spans="1:10">
      <c r="A1921" s="1">
        <f t="shared" si="254"/>
        <v>5003418</v>
      </c>
      <c r="B1921" s="1">
        <f t="shared" si="255"/>
        <v>5003418</v>
      </c>
      <c r="C1921" s="1">
        <f t="shared" si="260"/>
        <v>50034</v>
      </c>
      <c r="D1921" s="1">
        <f t="shared" si="261"/>
        <v>18</v>
      </c>
      <c r="E1921" s="1">
        <f>_xlfn.XLOOKUP(C1921,[1]配置!$B$5:$B$1000,[1]配置!$N$5:$N$1000)</f>
        <v>1</v>
      </c>
      <c r="F1921" s="1" t="str">
        <f>_xlfn.XLOOKUP(D1921,消耗中转!$D$8:$D$33,消耗中转!$T$8:$T$33)</f>
        <v>[{"ItemId":70003,"Num":25}]</v>
      </c>
      <c r="G1921" s="1" t="str" cm="1">
        <f t="array" ref="G1921">IF(D1921=0,"{}",_xlfn.XLOOKUP(D1921,属性中转!$D$20:$D$44,_xlfn.XLOOKUP($E1921,属性中转!$AG$18:$AX$18,属性中转!$AG$20:$AX$44)))</f>
        <v>{"HpRate":0.3812,"AtkRate":0.4392,"AtkSpeed":0.15,"Cri":0.1284,"DefBreak":0.1764}</v>
      </c>
      <c r="H1921" s="1" t="s">
        <v>28</v>
      </c>
      <c r="I1921" s="1">
        <f t="shared" si="259"/>
        <v>4</v>
      </c>
      <c r="J1921" s="1">
        <f t="shared" si="258"/>
        <v>4</v>
      </c>
    </row>
    <row r="1922" spans="1:10">
      <c r="A1922" s="1">
        <f t="shared" si="254"/>
        <v>5003419</v>
      </c>
      <c r="B1922" s="1">
        <f t="shared" si="255"/>
        <v>5003419</v>
      </c>
      <c r="C1922" s="1">
        <f t="shared" si="260"/>
        <v>50034</v>
      </c>
      <c r="D1922" s="1">
        <f t="shared" si="261"/>
        <v>19</v>
      </c>
      <c r="E1922" s="1">
        <f>_xlfn.XLOOKUP(C1922,[1]配置!$B$5:$B$1000,[1]配置!$N$5:$N$1000)</f>
        <v>1</v>
      </c>
      <c r="F1922" s="1" t="str">
        <f>_xlfn.XLOOKUP(D1922,消耗中转!$D$8:$D$33,消耗中转!$T$8:$T$33)</f>
        <v>[{"ItemId":70003,"Num":25}]</v>
      </c>
      <c r="G1922" s="1" t="str" cm="1">
        <f t="array" ref="G1922">IF(D1922=0,"{}",_xlfn.XLOOKUP(D1922,属性中转!$D$20:$D$44,_xlfn.XLOOKUP($E1922,属性中转!$AG$18:$AX$18,属性中转!$AG$20:$AX$44)))</f>
        <v>{"HpRate":0.4,"AtkRate":0.4608,"AtkSpeed":0.162,"Cri":0.1386,"DefBreak":0.1905}</v>
      </c>
      <c r="H1922" s="1" t="s">
        <v>28</v>
      </c>
      <c r="I1922" s="1">
        <f t="shared" si="259"/>
        <v>4</v>
      </c>
      <c r="J1922" s="1">
        <f t="shared" si="258"/>
        <v>4</v>
      </c>
    </row>
    <row r="1923" spans="1:10">
      <c r="A1923" s="1">
        <f t="shared" si="254"/>
        <v>5003420</v>
      </c>
      <c r="B1923" s="1">
        <f t="shared" si="255"/>
        <v>5003420</v>
      </c>
      <c r="C1923" s="1">
        <f t="shared" si="260"/>
        <v>50034</v>
      </c>
      <c r="D1923" s="1">
        <f t="shared" si="261"/>
        <v>20</v>
      </c>
      <c r="E1923" s="1">
        <f>_xlfn.XLOOKUP(C1923,[1]配置!$B$5:$B$1000,[1]配置!$N$5:$N$1000)</f>
        <v>1</v>
      </c>
      <c r="F1923" s="1" t="str">
        <f>_xlfn.XLOOKUP(D1923,消耗中转!$D$8:$D$33,消耗中转!$T$8:$T$33)</f>
        <v>[{"ItemId":70003,"Num":25}]</v>
      </c>
      <c r="G1923" s="1" t="str" cm="1">
        <f t="array" ref="G1923">IF(D1923=0,"{}",_xlfn.XLOOKUP(D1923,属性中转!$D$20:$D$44,_xlfn.XLOOKUP($E1923,属性中转!$AG$18:$AX$18,属性中转!$AG$20:$AX$44)))</f>
        <v>{"HpRate":0.4187,"AtkRate":0.4824,"AtkSpeed":0.174,"Cri":0.1489,"DefBreak":0.2046}</v>
      </c>
      <c r="H1923" s="1" t="s">
        <v>28</v>
      </c>
      <c r="I1923" s="1">
        <f t="shared" si="259"/>
        <v>4</v>
      </c>
      <c r="J1923" s="1">
        <f t="shared" si="258"/>
        <v>4</v>
      </c>
    </row>
    <row r="1924" spans="1:10">
      <c r="A1924" s="1">
        <f t="shared" si="254"/>
        <v>5003421</v>
      </c>
      <c r="B1924" s="1">
        <f t="shared" si="255"/>
        <v>5003421</v>
      </c>
      <c r="C1924" s="1">
        <f t="shared" si="260"/>
        <v>50034</v>
      </c>
      <c r="D1924" s="1">
        <f t="shared" si="261"/>
        <v>21</v>
      </c>
      <c r="E1924" s="1">
        <f>_xlfn.XLOOKUP(C1924,[1]配置!$B$5:$B$1000,[1]配置!$N$5:$N$1000)</f>
        <v>1</v>
      </c>
      <c r="F1924" s="1" t="str">
        <f>_xlfn.XLOOKUP(D1924,消耗中转!$D$8:$D$33,消耗中转!$T$8:$T$33)</f>
        <v>[{"ItemId":70003,"Num":50}]</v>
      </c>
      <c r="G1924" s="1" t="str" cm="1">
        <f t="array" ref="G1924">IF(D1924=0,"{}",_xlfn.XLOOKUP(D1924,属性中转!$D$20:$D$44,_xlfn.XLOOKUP($E1924,属性中转!$AG$18:$AX$18,属性中转!$AG$20:$AX$44)))</f>
        <v>{"HpRate":0.4375,"AtkRate":0.504,"AtkSpeed":0.186,"Cri":0.1592,"DefBreak":0.2187}</v>
      </c>
      <c r="H1924" s="1" t="s">
        <v>28</v>
      </c>
      <c r="I1924" s="1">
        <f t="shared" si="259"/>
        <v>4</v>
      </c>
      <c r="J1924" s="1">
        <f t="shared" si="258"/>
        <v>4</v>
      </c>
    </row>
    <row r="1925" spans="1:10">
      <c r="A1925" s="1">
        <f t="shared" si="254"/>
        <v>5003422</v>
      </c>
      <c r="B1925" s="1">
        <f t="shared" si="255"/>
        <v>5003422</v>
      </c>
      <c r="C1925" s="1">
        <f t="shared" si="260"/>
        <v>50034</v>
      </c>
      <c r="D1925" s="1">
        <f t="shared" si="261"/>
        <v>22</v>
      </c>
      <c r="E1925" s="1">
        <f>_xlfn.XLOOKUP(C1925,[1]配置!$B$5:$B$1000,[1]配置!$N$5:$N$1000)</f>
        <v>1</v>
      </c>
      <c r="F1925" s="1" t="str">
        <f>_xlfn.XLOOKUP(D1925,消耗中转!$D$8:$D$33,消耗中转!$T$8:$T$33)</f>
        <v>[{"ItemId":70003,"Num":75}]</v>
      </c>
      <c r="G1925" s="1" t="str" cm="1">
        <f t="array" ref="G1925">IF(D1925=0,"{}",_xlfn.XLOOKUP(D1925,属性中转!$D$20:$D$44,_xlfn.XLOOKUP($E1925,属性中转!$AG$18:$AX$18,属性中转!$AG$20:$AX$44)))</f>
        <v>{"HpRate":0.4562,"AtkRate":0.5256,"AtkSpeed":0.198,"Cri":0.1694,"DefBreak":0.2328}</v>
      </c>
      <c r="H1925" s="1" t="s">
        <v>28</v>
      </c>
      <c r="I1925" s="1">
        <f t="shared" si="259"/>
        <v>4</v>
      </c>
      <c r="J1925" s="1">
        <f t="shared" si="258"/>
        <v>4</v>
      </c>
    </row>
    <row r="1926" spans="1:10">
      <c r="A1926" s="1">
        <f t="shared" si="254"/>
        <v>5003423</v>
      </c>
      <c r="B1926" s="1">
        <f t="shared" si="255"/>
        <v>5003423</v>
      </c>
      <c r="C1926" s="1">
        <f t="shared" si="260"/>
        <v>50034</v>
      </c>
      <c r="D1926" s="1">
        <f t="shared" si="261"/>
        <v>23</v>
      </c>
      <c r="E1926" s="1">
        <f>_xlfn.XLOOKUP(C1926,[1]配置!$B$5:$B$1000,[1]配置!$N$5:$N$1000)</f>
        <v>1</v>
      </c>
      <c r="F1926" s="1" t="str">
        <f>_xlfn.XLOOKUP(D1926,消耗中转!$D$8:$D$33,消耗中转!$T$8:$T$33)</f>
        <v>[{"ItemId":70003,"Num":100}]</v>
      </c>
      <c r="G1926" s="1" t="str" cm="1">
        <f t="array" ref="G1926">IF(D1926=0,"{}",_xlfn.XLOOKUP(D1926,属性中转!$D$20:$D$44,_xlfn.XLOOKUP($E1926,属性中转!$AG$18:$AX$18,属性中转!$AG$20:$AX$44)))</f>
        <v>{"HpRate":0.475,"AtkRate":0.5472,"AtkSpeed":0.21,"Cri":0.1797,"DefBreak":0.2469}</v>
      </c>
      <c r="H1926" s="1" t="s">
        <v>28</v>
      </c>
      <c r="I1926" s="1">
        <f t="shared" si="259"/>
        <v>4</v>
      </c>
      <c r="J1926" s="1">
        <f t="shared" si="258"/>
        <v>4</v>
      </c>
    </row>
    <row r="1927" spans="1:10">
      <c r="A1927" s="1">
        <f t="shared" si="254"/>
        <v>5003424</v>
      </c>
      <c r="B1927" s="1">
        <f t="shared" si="255"/>
        <v>5003424</v>
      </c>
      <c r="C1927" s="1">
        <f t="shared" si="260"/>
        <v>50034</v>
      </c>
      <c r="D1927" s="1">
        <f t="shared" si="261"/>
        <v>24</v>
      </c>
      <c r="E1927" s="1">
        <f>_xlfn.XLOOKUP(C1927,[1]配置!$B$5:$B$1000,[1]配置!$N$5:$N$1000)</f>
        <v>1</v>
      </c>
      <c r="F1927" s="1" t="str">
        <f>_xlfn.XLOOKUP(D1927,消耗中转!$D$8:$D$33,消耗中转!$T$8:$T$33)</f>
        <v>[{"ItemId":70003,"Num":125}]</v>
      </c>
      <c r="G1927" s="1" t="str" cm="1">
        <f t="array" ref="G1927">IF(D1927=0,"{}",_xlfn.XLOOKUP(D1927,属性中转!$D$20:$D$44,_xlfn.XLOOKUP($E1927,属性中转!$AG$18:$AX$18,属性中转!$AG$20:$AX$44)))</f>
        <v>{"HpRate":0.4937,"AtkRate":0.5688,"AtkSpeed":0.222,"Cri":0.19,"DefBreak":0.261}</v>
      </c>
      <c r="H1927" s="1" t="s">
        <v>28</v>
      </c>
      <c r="I1927" s="1">
        <f t="shared" si="259"/>
        <v>4</v>
      </c>
      <c r="J1927" s="1">
        <f t="shared" si="258"/>
        <v>4</v>
      </c>
    </row>
    <row r="1928" spans="1:10">
      <c r="A1928" s="1">
        <f t="shared" si="254"/>
        <v>5003425</v>
      </c>
      <c r="B1928" s="1">
        <f t="shared" si="255"/>
        <v>5003425</v>
      </c>
      <c r="C1928" s="1">
        <f t="shared" si="260"/>
        <v>50034</v>
      </c>
      <c r="D1928" s="1">
        <f t="shared" si="261"/>
        <v>25</v>
      </c>
      <c r="E1928" s="1">
        <f>_xlfn.XLOOKUP(C1928,[1]配置!$B$5:$B$1000,[1]配置!$N$5:$N$1000)</f>
        <v>1</v>
      </c>
      <c r="F1928" s="1" t="str">
        <f>_xlfn.XLOOKUP(D1928,消耗中转!$D$8:$D$33,消耗中转!$T$8:$T$33)</f>
        <v>[{"ItemId":70003,"Num":150}]</v>
      </c>
      <c r="G1928" s="1" t="str" cm="1">
        <f t="array" ref="G1928">IF(D1928=0,"{}",_xlfn.XLOOKUP(D1928,属性中转!$D$20:$D$44,_xlfn.XLOOKUP($E1928,属性中转!$AG$18:$AX$18,属性中转!$AG$20:$AX$44)))</f>
        <v>{"HpRate":0.5125,"AtkRate":0.5904,"AtkSpeed":0.234,"Cri":0.2003,"DefBreak":0.2751}</v>
      </c>
      <c r="H1928" s="1" t="s">
        <v>28</v>
      </c>
      <c r="I1928" s="1">
        <f t="shared" si="259"/>
        <v>4</v>
      </c>
      <c r="J1928" s="1">
        <f t="shared" si="258"/>
        <v>4</v>
      </c>
    </row>
    <row r="1929" spans="1:10">
      <c r="A1929" s="1">
        <f t="shared" si="254"/>
        <v>14300100</v>
      </c>
      <c r="B1929" s="1">
        <f t="shared" si="255"/>
        <v>14300100</v>
      </c>
      <c r="C1929" s="1">
        <v>143001</v>
      </c>
      <c r="D1929" s="1">
        <f t="shared" si="261"/>
        <v>0</v>
      </c>
      <c r="E1929" s="1">
        <f>_xlfn.XLOOKUP(C1929,[1]配置!$B$5:$B$1000,[1]配置!$N$5:$N$1000)</f>
        <v>1</v>
      </c>
      <c r="F1929" s="1" t="str">
        <f>_xlfn.XLOOKUP(D1929,消耗中转!$D$8:$D$33,消耗中转!$T$8:$T$33)</f>
        <v>[]</v>
      </c>
      <c r="G1929" s="1" t="str" cm="1">
        <f t="array" ref="G1929">IF(D1929=0,"{}",_xlfn.XLOOKUP(D1929,属性中转!$D$20:$D$44,_xlfn.XLOOKUP($E1929,属性中转!$AG$18:$AX$18,属性中转!$AG$20:$AX$44)))</f>
        <v>{}</v>
      </c>
      <c r="H1929" s="1" t="s">
        <v>28</v>
      </c>
      <c r="I1929" s="1">
        <f t="shared" si="259"/>
        <v>0</v>
      </c>
      <c r="J1929" s="1">
        <f t="shared" si="258"/>
        <v>0</v>
      </c>
    </row>
    <row r="1930" spans="1:10">
      <c r="A1930" s="1">
        <f t="shared" si="254"/>
        <v>14300101</v>
      </c>
      <c r="B1930" s="1">
        <f t="shared" si="255"/>
        <v>14300101</v>
      </c>
      <c r="C1930" s="1">
        <f>C1929</f>
        <v>143001</v>
      </c>
      <c r="D1930" s="1">
        <f t="shared" ref="D1930:D1993" si="262">D1904</f>
        <v>1</v>
      </c>
      <c r="E1930" s="1">
        <f>_xlfn.XLOOKUP(C1930,[1]配置!$B$5:$B$1000,[1]配置!$N$5:$N$1000)</f>
        <v>1</v>
      </c>
      <c r="F1930" s="1" t="str">
        <f>_xlfn.XLOOKUP(D1930,消耗中转!$D$8:$D$33,消耗中转!$T$8:$T$33)</f>
        <v>[{"ItemId":70001,"Num":10}]</v>
      </c>
      <c r="G1930" s="1" t="str" cm="1">
        <f t="array" ref="G1930">IF(D1930=0,"{}",_xlfn.XLOOKUP(D1930,属性中转!$D$20:$D$44,_xlfn.XLOOKUP($E1930,属性中转!$AG$18:$AX$18,属性中转!$AG$20:$AX$44)))</f>
        <v>{"HpRate":0.0625,"AtkRate":0.072,"AtkSpeed":0.03,"Cri":0.0256,"DefBreak":0.0352}</v>
      </c>
      <c r="H1930" s="1" t="s">
        <v>28</v>
      </c>
      <c r="I1930" s="1">
        <f t="shared" si="259"/>
        <v>1</v>
      </c>
      <c r="J1930" s="1">
        <f t="shared" si="258"/>
        <v>1</v>
      </c>
    </row>
    <row r="1931" spans="1:10">
      <c r="A1931" s="1">
        <f t="shared" si="254"/>
        <v>14300102</v>
      </c>
      <c r="B1931" s="1">
        <f t="shared" si="255"/>
        <v>14300102</v>
      </c>
      <c r="C1931" s="1">
        <f t="shared" ref="C1931:C1954" si="263">C1930</f>
        <v>143001</v>
      </c>
      <c r="D1931" s="1">
        <f t="shared" si="262"/>
        <v>2</v>
      </c>
      <c r="E1931" s="1">
        <f>_xlfn.XLOOKUP(C1931,[1]配置!$B$5:$B$1000,[1]配置!$N$5:$N$1000)</f>
        <v>1</v>
      </c>
      <c r="F1931" s="1" t="str">
        <f>_xlfn.XLOOKUP(D1931,消耗中转!$D$8:$D$33,消耗中转!$T$8:$T$33)</f>
        <v>[{"ItemId":70001,"Num":20}]</v>
      </c>
      <c r="G1931" s="1" t="str" cm="1">
        <f t="array" ref="G1931">IF(D1931=0,"{}",_xlfn.XLOOKUP(D1931,属性中转!$D$20:$D$44,_xlfn.XLOOKUP($E1931,属性中转!$AG$18:$AX$18,属性中转!$AG$20:$AX$44)))</f>
        <v>{"HpRate":0.0812,"AtkRate":0.0936,"AtkSpeed":0.042,"Cri":0.0359,"DefBreak":0.0493}</v>
      </c>
      <c r="H1931" s="1" t="s">
        <v>28</v>
      </c>
      <c r="I1931" s="1">
        <f t="shared" si="259"/>
        <v>1</v>
      </c>
      <c r="J1931" s="1">
        <f t="shared" si="258"/>
        <v>1</v>
      </c>
    </row>
    <row r="1932" spans="1:10">
      <c r="A1932" s="1">
        <f t="shared" si="254"/>
        <v>14300103</v>
      </c>
      <c r="B1932" s="1">
        <f t="shared" si="255"/>
        <v>14300103</v>
      </c>
      <c r="C1932" s="1">
        <f t="shared" si="263"/>
        <v>143001</v>
      </c>
      <c r="D1932" s="1">
        <f t="shared" si="262"/>
        <v>3</v>
      </c>
      <c r="E1932" s="1">
        <f>_xlfn.XLOOKUP(C1932,[1]配置!$B$5:$B$1000,[1]配置!$N$5:$N$1000)</f>
        <v>1</v>
      </c>
      <c r="F1932" s="1" t="str">
        <f>_xlfn.XLOOKUP(D1932,消耗中转!$D$8:$D$33,消耗中转!$T$8:$T$33)</f>
        <v>[{"ItemId":70001,"Num":30}]</v>
      </c>
      <c r="G1932" s="1" t="str" cm="1">
        <f t="array" ref="G1932">IF(D1932=0,"{}",_xlfn.XLOOKUP(D1932,属性中转!$D$20:$D$44,_xlfn.XLOOKUP($E1932,属性中转!$AG$18:$AX$18,属性中转!$AG$20:$AX$44)))</f>
        <v>{"HpRate":0.1,"AtkRate":0.1152,"AtkSpeed":0.054,"Cri":0.0462,"DefBreak":0.0635}</v>
      </c>
      <c r="H1932" s="1" t="s">
        <v>28</v>
      </c>
      <c r="I1932" s="1">
        <f t="shared" si="259"/>
        <v>1</v>
      </c>
      <c r="J1932" s="1">
        <f t="shared" si="258"/>
        <v>1</v>
      </c>
    </row>
    <row r="1933" spans="1:10">
      <c r="A1933" s="1">
        <f t="shared" si="254"/>
        <v>14300104</v>
      </c>
      <c r="B1933" s="1">
        <f t="shared" si="255"/>
        <v>14300104</v>
      </c>
      <c r="C1933" s="1">
        <f t="shared" si="263"/>
        <v>143001</v>
      </c>
      <c r="D1933" s="1">
        <f t="shared" si="262"/>
        <v>4</v>
      </c>
      <c r="E1933" s="1">
        <f>_xlfn.XLOOKUP(C1933,[1]配置!$B$5:$B$1000,[1]配置!$N$5:$N$1000)</f>
        <v>1</v>
      </c>
      <c r="F1933" s="1" t="str">
        <f>_xlfn.XLOOKUP(D1933,消耗中转!$D$8:$D$33,消耗中转!$T$8:$T$33)</f>
        <v>[{"ItemId":70001,"Num":40}]</v>
      </c>
      <c r="G1933" s="1" t="str" cm="1">
        <f t="array" ref="G1933">IF(D1933=0,"{}",_xlfn.XLOOKUP(D1933,属性中转!$D$20:$D$44,_xlfn.XLOOKUP($E1933,属性中转!$AG$18:$AX$18,属性中转!$AG$20:$AX$44)))</f>
        <v>{"HpRate":0.1187,"AtkRate":0.1368,"AtkSpeed":0.066,"Cri":0.0564,"DefBreak":0.0776}</v>
      </c>
      <c r="H1933" s="1" t="s">
        <v>28</v>
      </c>
      <c r="I1933" s="1">
        <f t="shared" si="259"/>
        <v>1</v>
      </c>
      <c r="J1933" s="1">
        <f t="shared" si="258"/>
        <v>1</v>
      </c>
    </row>
    <row r="1934" spans="1:10">
      <c r="A1934" s="1">
        <f t="shared" si="254"/>
        <v>14300105</v>
      </c>
      <c r="B1934" s="1">
        <f t="shared" si="255"/>
        <v>14300105</v>
      </c>
      <c r="C1934" s="1">
        <f t="shared" si="263"/>
        <v>143001</v>
      </c>
      <c r="D1934" s="1">
        <f t="shared" si="262"/>
        <v>5</v>
      </c>
      <c r="E1934" s="1">
        <f>_xlfn.XLOOKUP(C1934,[1]配置!$B$5:$B$1000,[1]配置!$N$5:$N$1000)</f>
        <v>1</v>
      </c>
      <c r="F1934" s="1" t="str">
        <f>_xlfn.XLOOKUP(D1934,消耗中转!$D$8:$D$33,消耗中转!$T$8:$T$33)</f>
        <v>[{"ItemId":70001,"Num":50}]</v>
      </c>
      <c r="G1934" s="1" t="str" cm="1">
        <f t="array" ref="G1934">IF(D1934=0,"{}",_xlfn.XLOOKUP(D1934,属性中转!$D$20:$D$44,_xlfn.XLOOKUP($E1934,属性中转!$AG$18:$AX$18,属性中转!$AG$20:$AX$44)))</f>
        <v>{"HpRate":0.1375,"AtkRate":0.1584,"AtkSpeed":0.078,"Cri":0.0667,"DefBreak":0.0917}</v>
      </c>
      <c r="H1934" s="1" t="s">
        <v>28</v>
      </c>
      <c r="I1934" s="1">
        <f t="shared" si="259"/>
        <v>2</v>
      </c>
      <c r="J1934" s="1">
        <f t="shared" si="258"/>
        <v>2</v>
      </c>
    </row>
    <row r="1935" spans="1:10">
      <c r="A1935" s="1">
        <f t="shared" si="254"/>
        <v>14300106</v>
      </c>
      <c r="B1935" s="1">
        <f t="shared" si="255"/>
        <v>14300106</v>
      </c>
      <c r="C1935" s="1">
        <f t="shared" si="263"/>
        <v>143001</v>
      </c>
      <c r="D1935" s="1">
        <f t="shared" si="262"/>
        <v>6</v>
      </c>
      <c r="E1935" s="1">
        <f>_xlfn.XLOOKUP(C1935,[1]配置!$B$5:$B$1000,[1]配置!$N$5:$N$1000)</f>
        <v>1</v>
      </c>
      <c r="F1935" s="1" t="str">
        <f>_xlfn.XLOOKUP(D1935,消耗中转!$D$8:$D$33,消耗中转!$T$8:$T$33)</f>
        <v>[{"ItemId":70002,"Num":5}]</v>
      </c>
      <c r="G1935" s="1" t="str" cm="1">
        <f t="array" ref="G1935">IF(D1935=0,"{}",_xlfn.XLOOKUP(D1935,属性中转!$D$20:$D$44,_xlfn.XLOOKUP($E1935,属性中转!$AG$18:$AX$18,属性中转!$AG$20:$AX$44)))</f>
        <v>{"HpRate":0.1562,"AtkRate":0.18,"AtkSpeed":0.09,"Cri":0.077,"DefBreak":0.1058}</v>
      </c>
      <c r="H1935" s="1" t="s">
        <v>28</v>
      </c>
      <c r="I1935" s="1">
        <f t="shared" si="259"/>
        <v>2</v>
      </c>
      <c r="J1935" s="1">
        <f t="shared" si="258"/>
        <v>2</v>
      </c>
    </row>
    <row r="1936" spans="1:10">
      <c r="A1936" s="1">
        <f t="shared" si="254"/>
        <v>14300107</v>
      </c>
      <c r="B1936" s="1">
        <f t="shared" si="255"/>
        <v>14300107</v>
      </c>
      <c r="C1936" s="1">
        <f t="shared" si="263"/>
        <v>143001</v>
      </c>
      <c r="D1936" s="1">
        <f t="shared" si="262"/>
        <v>7</v>
      </c>
      <c r="E1936" s="1">
        <f>_xlfn.XLOOKUP(C1936,[1]配置!$B$5:$B$1000,[1]配置!$N$5:$N$1000)</f>
        <v>1</v>
      </c>
      <c r="F1936" s="1" t="str">
        <f>_xlfn.XLOOKUP(D1936,消耗中转!$D$8:$D$33,消耗中转!$T$8:$T$33)</f>
        <v>[{"ItemId":70002,"Num":10}]</v>
      </c>
      <c r="G1936" s="1" t="str" cm="1">
        <f t="array" ref="G1936">IF(D1936=0,"{}",_xlfn.XLOOKUP(D1936,属性中转!$D$20:$D$44,_xlfn.XLOOKUP($E1936,属性中转!$AG$18:$AX$18,属性中转!$AG$20:$AX$44)))</f>
        <v>{"HpRate":0.175,"AtkRate":0.2016,"AtkSpeed":0.102,"Cri":0.0873,"DefBreak":0.1199}</v>
      </c>
      <c r="H1936" s="1" t="s">
        <v>28</v>
      </c>
      <c r="I1936" s="1">
        <f t="shared" si="259"/>
        <v>2</v>
      </c>
      <c r="J1936" s="1">
        <f t="shared" si="258"/>
        <v>2</v>
      </c>
    </row>
    <row r="1937" spans="1:10">
      <c r="A1937" s="1">
        <f t="shared" si="254"/>
        <v>14300108</v>
      </c>
      <c r="B1937" s="1">
        <f t="shared" si="255"/>
        <v>14300108</v>
      </c>
      <c r="C1937" s="1">
        <f t="shared" si="263"/>
        <v>143001</v>
      </c>
      <c r="D1937" s="1">
        <f t="shared" si="262"/>
        <v>8</v>
      </c>
      <c r="E1937" s="1">
        <f>_xlfn.XLOOKUP(C1937,[1]配置!$B$5:$B$1000,[1]配置!$N$5:$N$1000)</f>
        <v>1</v>
      </c>
      <c r="F1937" s="1" t="str">
        <f>_xlfn.XLOOKUP(D1937,消耗中转!$D$8:$D$33,消耗中转!$T$8:$T$33)</f>
        <v>[{"ItemId":70002,"Num":15}]</v>
      </c>
      <c r="G1937" s="1" t="str" cm="1">
        <f t="array" ref="G1937">IF(D1937=0,"{}",_xlfn.XLOOKUP(D1937,属性中转!$D$20:$D$44,_xlfn.XLOOKUP($E1937,属性中转!$AG$18:$AX$18,属性中转!$AG$20:$AX$44)))</f>
        <v>{"HpRate":0.1937,"AtkRate":0.2232,"AtkSpeed":0.114,"Cri":0.0975,"DefBreak":0.134}</v>
      </c>
      <c r="H1937" s="1" t="s">
        <v>28</v>
      </c>
      <c r="I1937" s="1">
        <f t="shared" si="259"/>
        <v>2</v>
      </c>
      <c r="J1937" s="1">
        <f t="shared" si="258"/>
        <v>2</v>
      </c>
    </row>
    <row r="1938" spans="1:10">
      <c r="A1938" s="1">
        <f t="shared" ref="A1938:A1949" si="264">B1938</f>
        <v>14300109</v>
      </c>
      <c r="B1938" s="1">
        <f t="shared" ref="B1938:B2016" si="265">C1938*100+D1938</f>
        <v>14300109</v>
      </c>
      <c r="C1938" s="1">
        <f t="shared" si="263"/>
        <v>143001</v>
      </c>
      <c r="D1938" s="1">
        <f t="shared" si="262"/>
        <v>9</v>
      </c>
      <c r="E1938" s="1">
        <f>_xlfn.XLOOKUP(C1938,[1]配置!$B$5:$B$1000,[1]配置!$N$5:$N$1000)</f>
        <v>1</v>
      </c>
      <c r="F1938" s="1" t="str">
        <f>_xlfn.XLOOKUP(D1938,消耗中转!$D$8:$D$33,消耗中转!$T$8:$T$33)</f>
        <v>[{"ItemId":70002,"Num":20}]</v>
      </c>
      <c r="G1938" s="1" t="str" cm="1">
        <f t="array" ref="G1938">IF(D1938=0,"{}",_xlfn.XLOOKUP(D1938,属性中转!$D$20:$D$44,_xlfn.XLOOKUP($E1938,属性中转!$AG$18:$AX$18,属性中转!$AG$20:$AX$44)))</f>
        <v>{"HpRate":0.2125,"AtkRate":0.2448,"AtkSpeed":0.114,"Cri":0.0975,"DefBreak":0.134}</v>
      </c>
      <c r="H1938" s="1" t="s">
        <v>28</v>
      </c>
      <c r="I1938" s="1">
        <f t="shared" si="259"/>
        <v>2</v>
      </c>
      <c r="J1938" s="1">
        <f t="shared" si="258"/>
        <v>2</v>
      </c>
    </row>
    <row r="1939" spans="1:10">
      <c r="A1939" s="1">
        <f t="shared" si="264"/>
        <v>14300110</v>
      </c>
      <c r="B1939" s="1">
        <f t="shared" si="265"/>
        <v>14300110</v>
      </c>
      <c r="C1939" s="1">
        <f t="shared" si="263"/>
        <v>143001</v>
      </c>
      <c r="D1939" s="1">
        <f t="shared" si="262"/>
        <v>10</v>
      </c>
      <c r="E1939" s="1">
        <f>_xlfn.XLOOKUP(C1939,[1]配置!$B$5:$B$1000,[1]配置!$N$5:$N$1000)</f>
        <v>1</v>
      </c>
      <c r="F1939" s="1" t="str">
        <f>_xlfn.XLOOKUP(D1939,消耗中转!$D$8:$D$33,消耗中转!$T$8:$T$33)</f>
        <v>[{"ItemId":70002,"Num":25}]</v>
      </c>
      <c r="G1939" s="1" t="str" cm="1">
        <f t="array" ref="G1939">IF(D1939=0,"{}",_xlfn.XLOOKUP(D1939,属性中转!$D$20:$D$44,_xlfn.XLOOKUP($E1939,属性中转!$AG$18:$AX$18,属性中转!$AG$20:$AX$44)))</f>
        <v>{"HpRate":0.2312,"AtkRate":0.2664,"AtkSpeed":0.114,"Cri":0.0975,"DefBreak":0.134}</v>
      </c>
      <c r="H1939" s="1" t="s">
        <v>28</v>
      </c>
      <c r="I1939" s="1">
        <f t="shared" si="259"/>
        <v>3</v>
      </c>
      <c r="J1939" s="1">
        <f t="shared" si="258"/>
        <v>3</v>
      </c>
    </row>
    <row r="1940" spans="1:10">
      <c r="A1940" s="1">
        <f t="shared" si="264"/>
        <v>14300111</v>
      </c>
      <c r="B1940" s="1">
        <f t="shared" si="265"/>
        <v>14300111</v>
      </c>
      <c r="C1940" s="1">
        <f t="shared" si="263"/>
        <v>143001</v>
      </c>
      <c r="D1940" s="1">
        <f t="shared" si="262"/>
        <v>11</v>
      </c>
      <c r="E1940" s="1">
        <f>_xlfn.XLOOKUP(C1940,[1]配置!$B$5:$B$1000,[1]配置!$N$5:$N$1000)</f>
        <v>1</v>
      </c>
      <c r="F1940" s="1" t="str">
        <f>_xlfn.XLOOKUP(D1940,消耗中转!$D$8:$D$33,消耗中转!$T$8:$T$33)</f>
        <v>[{"ItemId":70002,"Num":30}]</v>
      </c>
      <c r="G1940" s="1" t="str" cm="1">
        <f t="array" ref="G1940">IF(D1940=0,"{}",_xlfn.XLOOKUP(D1940,属性中转!$D$20:$D$44,_xlfn.XLOOKUP($E1940,属性中转!$AG$18:$AX$18,属性中转!$AG$20:$AX$44)))</f>
        <v>{"HpRate":0.25,"AtkRate":0.288,"AtkSpeed":0.114,"Cri":0.0975,"DefBreak":0.134}</v>
      </c>
      <c r="H1940" s="1" t="s">
        <v>28</v>
      </c>
      <c r="I1940" s="1">
        <f t="shared" si="259"/>
        <v>3</v>
      </c>
      <c r="J1940" s="1">
        <f t="shared" si="258"/>
        <v>3</v>
      </c>
    </row>
    <row r="1941" spans="1:10">
      <c r="A1941" s="1">
        <f t="shared" si="264"/>
        <v>14300112</v>
      </c>
      <c r="B1941" s="1">
        <f t="shared" si="265"/>
        <v>14300112</v>
      </c>
      <c r="C1941" s="1">
        <f t="shared" si="263"/>
        <v>143001</v>
      </c>
      <c r="D1941" s="1">
        <f t="shared" si="262"/>
        <v>12</v>
      </c>
      <c r="E1941" s="1">
        <f>_xlfn.XLOOKUP(C1941,[1]配置!$B$5:$B$1000,[1]配置!$N$5:$N$1000)</f>
        <v>1</v>
      </c>
      <c r="F1941" s="1" t="str">
        <f>_xlfn.XLOOKUP(D1941,消耗中转!$D$8:$D$33,消耗中转!$T$8:$T$33)</f>
        <v>[{"ItemId":70002,"Num":35}]</v>
      </c>
      <c r="G1941" s="1" t="str" cm="1">
        <f t="array" ref="G1941">IF(D1941=0,"{}",_xlfn.XLOOKUP(D1941,属性中转!$D$20:$D$44,_xlfn.XLOOKUP($E1941,属性中转!$AG$18:$AX$18,属性中转!$AG$20:$AX$44)))</f>
        <v>{"HpRate":0.2687,"AtkRate":0.3096,"AtkSpeed":0.114,"Cri":0.0975,"DefBreak":0.134}</v>
      </c>
      <c r="H1941" s="1" t="s">
        <v>28</v>
      </c>
      <c r="I1941" s="1">
        <f t="shared" si="259"/>
        <v>3</v>
      </c>
      <c r="J1941" s="1">
        <f t="shared" si="258"/>
        <v>3</v>
      </c>
    </row>
    <row r="1942" spans="1:10">
      <c r="A1942" s="1">
        <f t="shared" si="264"/>
        <v>14300113</v>
      </c>
      <c r="B1942" s="1">
        <f t="shared" si="265"/>
        <v>14300113</v>
      </c>
      <c r="C1942" s="1">
        <f t="shared" si="263"/>
        <v>143001</v>
      </c>
      <c r="D1942" s="1">
        <f t="shared" si="262"/>
        <v>13</v>
      </c>
      <c r="E1942" s="1">
        <f>_xlfn.XLOOKUP(C1942,[1]配置!$B$5:$B$1000,[1]配置!$N$5:$N$1000)</f>
        <v>1</v>
      </c>
      <c r="F1942" s="1" t="str">
        <f>_xlfn.XLOOKUP(D1942,消耗中转!$D$8:$D$33,消耗中转!$T$8:$T$33)</f>
        <v>[{"ItemId":70002,"Num":40}]</v>
      </c>
      <c r="G1942" s="1" t="str" cm="1">
        <f t="array" ref="G1942">IF(D1942=0,"{}",_xlfn.XLOOKUP(D1942,属性中转!$D$20:$D$44,_xlfn.XLOOKUP($E1942,属性中转!$AG$18:$AX$18,属性中转!$AG$20:$AX$44)))</f>
        <v>{"HpRate":0.2875,"AtkRate":0.3312,"AtkSpeed":0.114,"Cri":0.0975,"DefBreak":0.134}</v>
      </c>
      <c r="H1942" s="1" t="s">
        <v>28</v>
      </c>
      <c r="I1942" s="1">
        <f t="shared" si="259"/>
        <v>3</v>
      </c>
      <c r="J1942" s="1">
        <f t="shared" si="258"/>
        <v>3</v>
      </c>
    </row>
    <row r="1943" spans="1:10">
      <c r="A1943" s="1">
        <f t="shared" si="264"/>
        <v>14300114</v>
      </c>
      <c r="B1943" s="1">
        <f t="shared" si="265"/>
        <v>14300114</v>
      </c>
      <c r="C1943" s="1">
        <f t="shared" si="263"/>
        <v>143001</v>
      </c>
      <c r="D1943" s="1">
        <f t="shared" si="262"/>
        <v>14</v>
      </c>
      <c r="E1943" s="1">
        <f>_xlfn.XLOOKUP(C1943,[1]配置!$B$5:$B$1000,[1]配置!$N$5:$N$1000)</f>
        <v>1</v>
      </c>
      <c r="F1943" s="1" t="str">
        <f>_xlfn.XLOOKUP(D1943,消耗中转!$D$8:$D$33,消耗中转!$T$8:$T$33)</f>
        <v>[{"ItemId":70002,"Num":45}]</v>
      </c>
      <c r="G1943" s="1" t="str" cm="1">
        <f t="array" ref="G1943">IF(D1943=0,"{}",_xlfn.XLOOKUP(D1943,属性中转!$D$20:$D$44,_xlfn.XLOOKUP($E1943,属性中转!$AG$18:$AX$18,属性中转!$AG$20:$AX$44)))</f>
        <v>{"HpRate":0.3062,"AtkRate":0.3528,"AtkSpeed":0.114,"Cri":0.0975,"DefBreak":0.134}</v>
      </c>
      <c r="H1943" s="1" t="s">
        <v>28</v>
      </c>
      <c r="I1943" s="1">
        <f t="shared" si="259"/>
        <v>3</v>
      </c>
      <c r="J1943" s="1">
        <f t="shared" si="258"/>
        <v>3</v>
      </c>
    </row>
    <row r="1944" spans="1:10">
      <c r="A1944" s="1">
        <f t="shared" si="264"/>
        <v>14300115</v>
      </c>
      <c r="B1944" s="1">
        <f t="shared" si="265"/>
        <v>14300115</v>
      </c>
      <c r="C1944" s="1">
        <f t="shared" si="263"/>
        <v>143001</v>
      </c>
      <c r="D1944" s="1">
        <f t="shared" si="262"/>
        <v>15</v>
      </c>
      <c r="E1944" s="1">
        <f>_xlfn.XLOOKUP(C1944,[1]配置!$B$5:$B$1000,[1]配置!$N$5:$N$1000)</f>
        <v>1</v>
      </c>
      <c r="F1944" s="1" t="str">
        <f>_xlfn.XLOOKUP(D1944,消耗中转!$D$8:$D$33,消耗中转!$T$8:$T$33)</f>
        <v>[{"ItemId":70002,"Num":50}]</v>
      </c>
      <c r="G1944" s="1" t="str" cm="1">
        <f t="array" ref="G1944">IF(D1944=0,"{}",_xlfn.XLOOKUP(D1944,属性中转!$D$20:$D$44,_xlfn.XLOOKUP($E1944,属性中转!$AG$18:$AX$18,属性中转!$AG$20:$AX$44)))</f>
        <v>{"HpRate":0.325,"AtkRate":0.3744,"AtkSpeed":0.114,"Cri":0.0975,"DefBreak":0.134}</v>
      </c>
      <c r="H1944" s="1" t="s">
        <v>28</v>
      </c>
      <c r="I1944" s="1">
        <f t="shared" si="259"/>
        <v>4</v>
      </c>
      <c r="J1944" s="1">
        <f t="shared" si="258"/>
        <v>4</v>
      </c>
    </row>
    <row r="1945" spans="1:10">
      <c r="A1945" s="1">
        <f t="shared" si="264"/>
        <v>14300116</v>
      </c>
      <c r="B1945" s="1">
        <f t="shared" si="265"/>
        <v>14300116</v>
      </c>
      <c r="C1945" s="1">
        <f t="shared" si="263"/>
        <v>143001</v>
      </c>
      <c r="D1945" s="1">
        <f t="shared" si="262"/>
        <v>16</v>
      </c>
      <c r="E1945" s="1">
        <f>_xlfn.XLOOKUP(C1945,[1]配置!$B$5:$B$1000,[1]配置!$N$5:$N$1000)</f>
        <v>1</v>
      </c>
      <c r="F1945" s="1" t="str">
        <f>_xlfn.XLOOKUP(D1945,消耗中转!$D$8:$D$33,消耗中转!$T$8:$T$33)</f>
        <v>[{"ItemId":70003,"Num":25}]</v>
      </c>
      <c r="G1945" s="1" t="str" cm="1">
        <f t="array" ref="G1945">IF(D1945=0,"{}",_xlfn.XLOOKUP(D1945,属性中转!$D$20:$D$44,_xlfn.XLOOKUP($E1945,属性中转!$AG$18:$AX$18,属性中转!$AG$20:$AX$44)))</f>
        <v>{"HpRate":0.3437,"AtkRate":0.396,"AtkSpeed":0.126,"Cri":0.1078,"DefBreak":0.1481}</v>
      </c>
      <c r="H1945" s="1" t="s">
        <v>28</v>
      </c>
      <c r="I1945" s="1">
        <f t="shared" si="259"/>
        <v>4</v>
      </c>
      <c r="J1945" s="1">
        <f t="shared" si="258"/>
        <v>4</v>
      </c>
    </row>
    <row r="1946" spans="1:10">
      <c r="A1946" s="1">
        <f t="shared" si="264"/>
        <v>14300117</v>
      </c>
      <c r="B1946" s="1">
        <f t="shared" si="265"/>
        <v>14300117</v>
      </c>
      <c r="C1946" s="1">
        <f t="shared" si="263"/>
        <v>143001</v>
      </c>
      <c r="D1946" s="1">
        <f t="shared" si="262"/>
        <v>17</v>
      </c>
      <c r="E1946" s="1">
        <f>_xlfn.XLOOKUP(C1946,[1]配置!$B$5:$B$1000,[1]配置!$N$5:$N$1000)</f>
        <v>1</v>
      </c>
      <c r="F1946" s="1" t="str">
        <f>_xlfn.XLOOKUP(D1946,消耗中转!$D$8:$D$33,消耗中转!$T$8:$T$33)</f>
        <v>[{"ItemId":70003,"Num":25}]</v>
      </c>
      <c r="G1946" s="1" t="str" cm="1">
        <f t="array" ref="G1946">IF(D1946=0,"{}",_xlfn.XLOOKUP(D1946,属性中转!$D$20:$D$44,_xlfn.XLOOKUP($E1946,属性中转!$AG$18:$AX$18,属性中转!$AG$20:$AX$44)))</f>
        <v>{"HpRate":0.3625,"AtkRate":0.4176,"AtkSpeed":0.138,"Cri":0.1181,"DefBreak":0.1622}</v>
      </c>
      <c r="H1946" s="1" t="s">
        <v>28</v>
      </c>
      <c r="I1946" s="1">
        <f t="shared" si="259"/>
        <v>4</v>
      </c>
      <c r="J1946" s="1">
        <f t="shared" si="258"/>
        <v>4</v>
      </c>
    </row>
    <row r="1947" spans="1:10">
      <c r="A1947" s="1">
        <f t="shared" si="264"/>
        <v>14300118</v>
      </c>
      <c r="B1947" s="1">
        <f t="shared" si="265"/>
        <v>14300118</v>
      </c>
      <c r="C1947" s="1">
        <f t="shared" si="263"/>
        <v>143001</v>
      </c>
      <c r="D1947" s="1">
        <f t="shared" si="262"/>
        <v>18</v>
      </c>
      <c r="E1947" s="1">
        <f>_xlfn.XLOOKUP(C1947,[1]配置!$B$5:$B$1000,[1]配置!$N$5:$N$1000)</f>
        <v>1</v>
      </c>
      <c r="F1947" s="1" t="str">
        <f>_xlfn.XLOOKUP(D1947,消耗中转!$D$8:$D$33,消耗中转!$T$8:$T$33)</f>
        <v>[{"ItemId":70003,"Num":25}]</v>
      </c>
      <c r="G1947" s="1" t="str" cm="1">
        <f t="array" ref="G1947">IF(D1947=0,"{}",_xlfn.XLOOKUP(D1947,属性中转!$D$20:$D$44,_xlfn.XLOOKUP($E1947,属性中转!$AG$18:$AX$18,属性中转!$AG$20:$AX$44)))</f>
        <v>{"HpRate":0.3812,"AtkRate":0.4392,"AtkSpeed":0.15,"Cri":0.1284,"DefBreak":0.1764}</v>
      </c>
      <c r="H1947" s="1" t="s">
        <v>28</v>
      </c>
      <c r="I1947" s="1">
        <f t="shared" si="259"/>
        <v>4</v>
      </c>
      <c r="J1947" s="1">
        <f t="shared" si="258"/>
        <v>4</v>
      </c>
    </row>
    <row r="1948" spans="1:10">
      <c r="A1948" s="1">
        <f t="shared" si="264"/>
        <v>14300119</v>
      </c>
      <c r="B1948" s="1">
        <f t="shared" si="265"/>
        <v>14300119</v>
      </c>
      <c r="C1948" s="1">
        <f t="shared" si="263"/>
        <v>143001</v>
      </c>
      <c r="D1948" s="1">
        <f t="shared" si="262"/>
        <v>19</v>
      </c>
      <c r="E1948" s="1">
        <f>_xlfn.XLOOKUP(C1948,[1]配置!$B$5:$B$1000,[1]配置!$N$5:$N$1000)</f>
        <v>1</v>
      </c>
      <c r="F1948" s="1" t="str">
        <f>_xlfn.XLOOKUP(D1948,消耗中转!$D$8:$D$33,消耗中转!$T$8:$T$33)</f>
        <v>[{"ItemId":70003,"Num":25}]</v>
      </c>
      <c r="G1948" s="1" t="str" cm="1">
        <f t="array" ref="G1948">IF(D1948=0,"{}",_xlfn.XLOOKUP(D1948,属性中转!$D$20:$D$44,_xlfn.XLOOKUP($E1948,属性中转!$AG$18:$AX$18,属性中转!$AG$20:$AX$44)))</f>
        <v>{"HpRate":0.4,"AtkRate":0.4608,"AtkSpeed":0.162,"Cri":0.1386,"DefBreak":0.1905}</v>
      </c>
      <c r="H1948" s="1" t="s">
        <v>28</v>
      </c>
      <c r="I1948" s="1">
        <f t="shared" si="259"/>
        <v>4</v>
      </c>
      <c r="J1948" s="1">
        <f t="shared" si="258"/>
        <v>4</v>
      </c>
    </row>
    <row r="1949" spans="1:10">
      <c r="A1949" s="1">
        <f t="shared" si="264"/>
        <v>14300120</v>
      </c>
      <c r="B1949" s="1">
        <f t="shared" si="265"/>
        <v>14300120</v>
      </c>
      <c r="C1949" s="1">
        <f t="shared" si="263"/>
        <v>143001</v>
      </c>
      <c r="D1949" s="1">
        <f t="shared" si="262"/>
        <v>20</v>
      </c>
      <c r="E1949" s="1">
        <f>_xlfn.XLOOKUP(C1949,[1]配置!$B$5:$B$1000,[1]配置!$N$5:$N$1000)</f>
        <v>1</v>
      </c>
      <c r="F1949" s="1" t="str">
        <f>_xlfn.XLOOKUP(D1949,消耗中转!$D$8:$D$33,消耗中转!$T$8:$T$33)</f>
        <v>[{"ItemId":70003,"Num":25}]</v>
      </c>
      <c r="G1949" s="1" t="str" cm="1">
        <f t="array" ref="G1949">IF(D1949=0,"{}",_xlfn.XLOOKUP(D1949,属性中转!$D$20:$D$44,_xlfn.XLOOKUP($E1949,属性中转!$AG$18:$AX$18,属性中转!$AG$20:$AX$44)))</f>
        <v>{"HpRate":0.4187,"AtkRate":0.4824,"AtkSpeed":0.174,"Cri":0.1489,"DefBreak":0.2046}</v>
      </c>
      <c r="H1949" s="1" t="s">
        <v>28</v>
      </c>
      <c r="I1949" s="1">
        <f t="shared" si="259"/>
        <v>4</v>
      </c>
      <c r="J1949" s="1">
        <f t="shared" si="258"/>
        <v>4</v>
      </c>
    </row>
    <row r="1950" spans="1:10">
      <c r="A1950" s="1">
        <f t="shared" ref="A1950:A1954" si="266">B1950</f>
        <v>14300121</v>
      </c>
      <c r="B1950" s="1">
        <f t="shared" ref="B1950:B1954" si="267">C1950*100+D1950</f>
        <v>14300121</v>
      </c>
      <c r="C1950" s="1">
        <f t="shared" si="263"/>
        <v>143001</v>
      </c>
      <c r="D1950" s="1">
        <f t="shared" si="262"/>
        <v>21</v>
      </c>
      <c r="E1950" s="1">
        <f>_xlfn.XLOOKUP(C1950,[1]配置!$B$5:$B$1000,[1]配置!$N$5:$N$1000)</f>
        <v>1</v>
      </c>
      <c r="F1950" s="1" t="str">
        <f>_xlfn.XLOOKUP(D1950,消耗中转!$D$8:$D$33,消耗中转!$T$8:$T$33)</f>
        <v>[{"ItemId":70003,"Num":50}]</v>
      </c>
      <c r="G1950" s="1" t="str" cm="1">
        <f t="array" ref="G1950">IF(D1950=0,"{}",_xlfn.XLOOKUP(D1950,属性中转!$D$20:$D$44,_xlfn.XLOOKUP($E1950,属性中转!$AG$18:$AX$18,属性中转!$AG$20:$AX$44)))</f>
        <v>{"HpRate":0.4375,"AtkRate":0.504,"AtkSpeed":0.186,"Cri":0.1592,"DefBreak":0.2187}</v>
      </c>
      <c r="H1950" s="1" t="s">
        <v>28</v>
      </c>
      <c r="I1950" s="1">
        <f t="shared" si="259"/>
        <v>4</v>
      </c>
      <c r="J1950" s="1">
        <f t="shared" si="258"/>
        <v>4</v>
      </c>
    </row>
    <row r="1951" spans="1:10">
      <c r="A1951" s="1">
        <f t="shared" si="266"/>
        <v>14300122</v>
      </c>
      <c r="B1951" s="1">
        <f t="shared" si="267"/>
        <v>14300122</v>
      </c>
      <c r="C1951" s="1">
        <f t="shared" si="263"/>
        <v>143001</v>
      </c>
      <c r="D1951" s="1">
        <f t="shared" si="262"/>
        <v>22</v>
      </c>
      <c r="E1951" s="1">
        <f>_xlfn.XLOOKUP(C1951,[1]配置!$B$5:$B$1000,[1]配置!$N$5:$N$1000)</f>
        <v>1</v>
      </c>
      <c r="F1951" s="1" t="str">
        <f>_xlfn.XLOOKUP(D1951,消耗中转!$D$8:$D$33,消耗中转!$T$8:$T$33)</f>
        <v>[{"ItemId":70003,"Num":75}]</v>
      </c>
      <c r="G1951" s="1" t="str" cm="1">
        <f t="array" ref="G1951">IF(D1951=0,"{}",_xlfn.XLOOKUP(D1951,属性中转!$D$20:$D$44,_xlfn.XLOOKUP($E1951,属性中转!$AG$18:$AX$18,属性中转!$AG$20:$AX$44)))</f>
        <v>{"HpRate":0.4562,"AtkRate":0.5256,"AtkSpeed":0.198,"Cri":0.1694,"DefBreak":0.2328}</v>
      </c>
      <c r="H1951" s="1" t="s">
        <v>28</v>
      </c>
      <c r="I1951" s="1">
        <f t="shared" si="259"/>
        <v>4</v>
      </c>
      <c r="J1951" s="1">
        <f t="shared" ref="J1951:J2014" si="268">J1925</f>
        <v>4</v>
      </c>
    </row>
    <row r="1952" spans="1:10">
      <c r="A1952" s="1">
        <f t="shared" si="266"/>
        <v>14300123</v>
      </c>
      <c r="B1952" s="1">
        <f t="shared" si="267"/>
        <v>14300123</v>
      </c>
      <c r="C1952" s="1">
        <f t="shared" si="263"/>
        <v>143001</v>
      </c>
      <c r="D1952" s="1">
        <f t="shared" si="262"/>
        <v>23</v>
      </c>
      <c r="E1952" s="1">
        <f>_xlfn.XLOOKUP(C1952,[1]配置!$B$5:$B$1000,[1]配置!$N$5:$N$1000)</f>
        <v>1</v>
      </c>
      <c r="F1952" s="1" t="str">
        <f>_xlfn.XLOOKUP(D1952,消耗中转!$D$8:$D$33,消耗中转!$T$8:$T$33)</f>
        <v>[{"ItemId":70003,"Num":100}]</v>
      </c>
      <c r="G1952" s="1" t="str" cm="1">
        <f t="array" ref="G1952">IF(D1952=0,"{}",_xlfn.XLOOKUP(D1952,属性中转!$D$20:$D$44,_xlfn.XLOOKUP($E1952,属性中转!$AG$18:$AX$18,属性中转!$AG$20:$AX$44)))</f>
        <v>{"HpRate":0.475,"AtkRate":0.5472,"AtkSpeed":0.21,"Cri":0.1797,"DefBreak":0.2469}</v>
      </c>
      <c r="H1952" s="1" t="s">
        <v>28</v>
      </c>
      <c r="I1952" s="1">
        <f t="shared" ref="I1952:I2015" si="269">I1926</f>
        <v>4</v>
      </c>
      <c r="J1952" s="1">
        <f t="shared" si="268"/>
        <v>4</v>
      </c>
    </row>
    <row r="1953" spans="1:10">
      <c r="A1953" s="1">
        <f t="shared" si="266"/>
        <v>14300124</v>
      </c>
      <c r="B1953" s="1">
        <f t="shared" si="267"/>
        <v>14300124</v>
      </c>
      <c r="C1953" s="1">
        <f t="shared" si="263"/>
        <v>143001</v>
      </c>
      <c r="D1953" s="1">
        <f t="shared" si="262"/>
        <v>24</v>
      </c>
      <c r="E1953" s="1">
        <f>_xlfn.XLOOKUP(C1953,[1]配置!$B$5:$B$1000,[1]配置!$N$5:$N$1000)</f>
        <v>1</v>
      </c>
      <c r="F1953" s="1" t="str">
        <f>_xlfn.XLOOKUP(D1953,消耗中转!$D$8:$D$33,消耗中转!$T$8:$T$33)</f>
        <v>[{"ItemId":70003,"Num":125}]</v>
      </c>
      <c r="G1953" s="1" t="str" cm="1">
        <f t="array" ref="G1953">IF(D1953=0,"{}",_xlfn.XLOOKUP(D1953,属性中转!$D$20:$D$44,_xlfn.XLOOKUP($E1953,属性中转!$AG$18:$AX$18,属性中转!$AG$20:$AX$44)))</f>
        <v>{"HpRate":0.4937,"AtkRate":0.5688,"AtkSpeed":0.222,"Cri":0.19,"DefBreak":0.261}</v>
      </c>
      <c r="H1953" s="1" t="s">
        <v>28</v>
      </c>
      <c r="I1953" s="1">
        <f t="shared" si="269"/>
        <v>4</v>
      </c>
      <c r="J1953" s="1">
        <f t="shared" si="268"/>
        <v>4</v>
      </c>
    </row>
    <row r="1954" spans="1:10">
      <c r="A1954" s="1">
        <f t="shared" si="266"/>
        <v>14300125</v>
      </c>
      <c r="B1954" s="1">
        <f t="shared" si="267"/>
        <v>14300125</v>
      </c>
      <c r="C1954" s="1">
        <f t="shared" si="263"/>
        <v>143001</v>
      </c>
      <c r="D1954" s="1">
        <f t="shared" si="262"/>
        <v>25</v>
      </c>
      <c r="E1954" s="1">
        <f>_xlfn.XLOOKUP(C1954,[1]配置!$B$5:$B$1000,[1]配置!$N$5:$N$1000)</f>
        <v>1</v>
      </c>
      <c r="F1954" s="1" t="str">
        <f>_xlfn.XLOOKUP(D1954,消耗中转!$D$8:$D$33,消耗中转!$T$8:$T$33)</f>
        <v>[{"ItemId":70003,"Num":150}]</v>
      </c>
      <c r="G1954" s="1" t="str" cm="1">
        <f t="array" ref="G1954">IF(D1954=0,"{}",_xlfn.XLOOKUP(D1954,属性中转!$D$20:$D$44,_xlfn.XLOOKUP($E1954,属性中转!$AG$18:$AX$18,属性中转!$AG$20:$AX$44)))</f>
        <v>{"HpRate":0.5125,"AtkRate":0.5904,"AtkSpeed":0.234,"Cri":0.2003,"DefBreak":0.2751}</v>
      </c>
      <c r="H1954" s="1" t="s">
        <v>28</v>
      </c>
      <c r="I1954" s="1">
        <f t="shared" si="269"/>
        <v>4</v>
      </c>
      <c r="J1954" s="1">
        <f t="shared" si="268"/>
        <v>4</v>
      </c>
    </row>
    <row r="1955" spans="1:10">
      <c r="A1955" s="1" t="str">
        <f>"//"&amp;B1955</f>
        <v>//14300200</v>
      </c>
      <c r="B1955" s="1">
        <f t="shared" si="265"/>
        <v>14300200</v>
      </c>
      <c r="C1955" s="1">
        <f>C1929+1</f>
        <v>143002</v>
      </c>
      <c r="D1955" s="1">
        <f t="shared" si="262"/>
        <v>0</v>
      </c>
      <c r="E1955" s="1">
        <f>_xlfn.XLOOKUP(C1955,[1]配置!$B$5:$B$1000,[1]配置!$N$5:$N$1000)</f>
        <v>2</v>
      </c>
      <c r="F1955" s="1" t="str">
        <f>_xlfn.XLOOKUP(D1955,消耗中转!$D$8:$D$33,消耗中转!$T$8:$T$33)</f>
        <v>[]</v>
      </c>
      <c r="G1955" s="1" t="str" cm="1">
        <f t="array" ref="G1955">IF(D1955=0,"{}",_xlfn.XLOOKUP(D1955,属性中转!$D$20:$D$44,_xlfn.XLOOKUP($E1955,属性中转!$AG$18:$AX$18,属性中转!$AG$20:$AX$44)))</f>
        <v>{}</v>
      </c>
      <c r="H1955" s="1" t="s">
        <v>28</v>
      </c>
      <c r="I1955" s="1">
        <f t="shared" si="269"/>
        <v>0</v>
      </c>
      <c r="J1955" s="1">
        <f t="shared" si="268"/>
        <v>0</v>
      </c>
    </row>
    <row r="1956" spans="1:10">
      <c r="A1956" s="1" t="str">
        <f t="shared" ref="A1956:A1975" si="270">"//"&amp;B1956</f>
        <v>//14300201</v>
      </c>
      <c r="B1956" s="1">
        <f t="shared" si="265"/>
        <v>14300201</v>
      </c>
      <c r="C1956" s="1">
        <f>C1955</f>
        <v>143002</v>
      </c>
      <c r="D1956" s="1">
        <f t="shared" si="262"/>
        <v>1</v>
      </c>
      <c r="E1956" s="1">
        <f>_xlfn.XLOOKUP(C1956,[1]配置!$B$5:$B$1000,[1]配置!$N$5:$N$1000)</f>
        <v>2</v>
      </c>
      <c r="F1956" s="1" t="str">
        <f>_xlfn.XLOOKUP(D1956,消耗中转!$D$8:$D$33,消耗中转!$T$8:$T$33)</f>
        <v>[{"ItemId":70001,"Num":10}]</v>
      </c>
      <c r="G1956" s="1" t="str" cm="1">
        <f t="array" ref="G1956">IF(D1956=0,"{}",_xlfn.XLOOKUP(D1956,属性中转!$D$20:$D$44,_xlfn.XLOOKUP($E1956,属性中转!$AG$18:$AX$18,属性中转!$AG$20:$AX$44)))</f>
        <v>{"HpRate":0.11,"AtkRate":0.0585,"PhysDefRate":0.045,"MagicDefRate":0.04,"OnHealInc":0.051}</v>
      </c>
      <c r="H1956" s="1" t="s">
        <v>28</v>
      </c>
      <c r="I1956" s="1">
        <f t="shared" si="269"/>
        <v>1</v>
      </c>
      <c r="J1956" s="1">
        <f t="shared" si="268"/>
        <v>1</v>
      </c>
    </row>
    <row r="1957" spans="1:10">
      <c r="A1957" s="1" t="str">
        <f t="shared" si="270"/>
        <v>//14300202</v>
      </c>
      <c r="B1957" s="1">
        <f t="shared" si="265"/>
        <v>14300202</v>
      </c>
      <c r="C1957" s="1">
        <f t="shared" ref="C1957:C1980" si="271">C1956</f>
        <v>143002</v>
      </c>
      <c r="D1957" s="1">
        <f t="shared" si="262"/>
        <v>2</v>
      </c>
      <c r="E1957" s="1">
        <f>_xlfn.XLOOKUP(C1957,[1]配置!$B$5:$B$1000,[1]配置!$N$5:$N$1000)</f>
        <v>2</v>
      </c>
      <c r="F1957" s="1" t="str">
        <f>_xlfn.XLOOKUP(D1957,消耗中转!$D$8:$D$33,消耗中转!$T$8:$T$33)</f>
        <v>[{"ItemId":70001,"Num":20}]</v>
      </c>
      <c r="G1957" s="1" t="str" cm="1">
        <f t="array" ref="G1957">IF(D1957=0,"{}",_xlfn.XLOOKUP(D1957,属性中转!$D$20:$D$44,_xlfn.XLOOKUP($E1957,属性中转!$AG$18:$AX$18,属性中转!$AG$20:$AX$44)))</f>
        <v>{"HpRate":0.143,"AtkRate":0.076,"PhysDefRate":0.0585,"MagicDefRate":0.052,"OnHealInc":0.0714}</v>
      </c>
      <c r="H1957" s="1" t="s">
        <v>28</v>
      </c>
      <c r="I1957" s="1">
        <f t="shared" si="269"/>
        <v>1</v>
      </c>
      <c r="J1957" s="1">
        <f t="shared" si="268"/>
        <v>1</v>
      </c>
    </row>
    <row r="1958" spans="1:10">
      <c r="A1958" s="1" t="str">
        <f t="shared" si="270"/>
        <v>//14300203</v>
      </c>
      <c r="B1958" s="1">
        <f t="shared" si="265"/>
        <v>14300203</v>
      </c>
      <c r="C1958" s="1">
        <f t="shared" si="271"/>
        <v>143002</v>
      </c>
      <c r="D1958" s="1">
        <f t="shared" si="262"/>
        <v>3</v>
      </c>
      <c r="E1958" s="1">
        <f>_xlfn.XLOOKUP(C1958,[1]配置!$B$5:$B$1000,[1]配置!$N$5:$N$1000)</f>
        <v>2</v>
      </c>
      <c r="F1958" s="1" t="str">
        <f>_xlfn.XLOOKUP(D1958,消耗中转!$D$8:$D$33,消耗中转!$T$8:$T$33)</f>
        <v>[{"ItemId":70001,"Num":30}]</v>
      </c>
      <c r="G1958" s="1" t="str" cm="1">
        <f t="array" ref="G1958">IF(D1958=0,"{}",_xlfn.XLOOKUP(D1958,属性中转!$D$20:$D$44,_xlfn.XLOOKUP($E1958,属性中转!$AG$18:$AX$18,属性中转!$AG$20:$AX$44)))</f>
        <v>{"HpRate":0.176,"AtkRate":0.0936,"PhysDefRate":0.072,"MagicDefRate":0.064,"OnHealInc":0.0918}</v>
      </c>
      <c r="H1958" s="1" t="s">
        <v>28</v>
      </c>
      <c r="I1958" s="1">
        <f t="shared" si="269"/>
        <v>1</v>
      </c>
      <c r="J1958" s="1">
        <f t="shared" si="268"/>
        <v>1</v>
      </c>
    </row>
    <row r="1959" spans="1:10">
      <c r="A1959" s="1" t="str">
        <f t="shared" si="270"/>
        <v>//14300204</v>
      </c>
      <c r="B1959" s="1">
        <f t="shared" si="265"/>
        <v>14300204</v>
      </c>
      <c r="C1959" s="1">
        <f t="shared" si="271"/>
        <v>143002</v>
      </c>
      <c r="D1959" s="1">
        <f t="shared" si="262"/>
        <v>4</v>
      </c>
      <c r="E1959" s="1">
        <f>_xlfn.XLOOKUP(C1959,[1]配置!$B$5:$B$1000,[1]配置!$N$5:$N$1000)</f>
        <v>2</v>
      </c>
      <c r="F1959" s="1" t="str">
        <f>_xlfn.XLOOKUP(D1959,消耗中转!$D$8:$D$33,消耗中转!$T$8:$T$33)</f>
        <v>[{"ItemId":70001,"Num":40}]</v>
      </c>
      <c r="G1959" s="1" t="str" cm="1">
        <f t="array" ref="G1959">IF(D1959=0,"{}",_xlfn.XLOOKUP(D1959,属性中转!$D$20:$D$44,_xlfn.XLOOKUP($E1959,属性中转!$AG$18:$AX$18,属性中转!$AG$20:$AX$44)))</f>
        <v>{"HpRate":0.209,"AtkRate":0.1111,"PhysDefRate":0.0855,"MagicDefRate":0.076,"OnHealInc":0.1122}</v>
      </c>
      <c r="H1959" s="1" t="s">
        <v>28</v>
      </c>
      <c r="I1959" s="1">
        <f t="shared" si="269"/>
        <v>1</v>
      </c>
      <c r="J1959" s="1">
        <f t="shared" si="268"/>
        <v>1</v>
      </c>
    </row>
    <row r="1960" spans="1:10">
      <c r="A1960" s="1" t="str">
        <f t="shared" si="270"/>
        <v>//14300205</v>
      </c>
      <c r="B1960" s="1">
        <f t="shared" si="265"/>
        <v>14300205</v>
      </c>
      <c r="C1960" s="1">
        <f t="shared" si="271"/>
        <v>143002</v>
      </c>
      <c r="D1960" s="1">
        <f t="shared" si="262"/>
        <v>5</v>
      </c>
      <c r="E1960" s="1">
        <f>_xlfn.XLOOKUP(C1960,[1]配置!$B$5:$B$1000,[1]配置!$N$5:$N$1000)</f>
        <v>2</v>
      </c>
      <c r="F1960" s="1" t="str">
        <f>_xlfn.XLOOKUP(D1960,消耗中转!$D$8:$D$33,消耗中转!$T$8:$T$33)</f>
        <v>[{"ItemId":70001,"Num":50}]</v>
      </c>
      <c r="G1960" s="1" t="str" cm="1">
        <f t="array" ref="G1960">IF(D1960=0,"{}",_xlfn.XLOOKUP(D1960,属性中转!$D$20:$D$44,_xlfn.XLOOKUP($E1960,属性中转!$AG$18:$AX$18,属性中转!$AG$20:$AX$44)))</f>
        <v>{"HpRate":0.242,"AtkRate":0.1287,"PhysDefRate":0.099,"MagicDefRate":0.088,"OnHealInc":0.1326}</v>
      </c>
      <c r="H1960" s="1" t="s">
        <v>28</v>
      </c>
      <c r="I1960" s="1">
        <f t="shared" si="269"/>
        <v>2</v>
      </c>
      <c r="J1960" s="1">
        <f t="shared" si="268"/>
        <v>2</v>
      </c>
    </row>
    <row r="1961" spans="1:10">
      <c r="A1961" s="1" t="str">
        <f t="shared" si="270"/>
        <v>//14300206</v>
      </c>
      <c r="B1961" s="1">
        <f t="shared" si="265"/>
        <v>14300206</v>
      </c>
      <c r="C1961" s="1">
        <f t="shared" si="271"/>
        <v>143002</v>
      </c>
      <c r="D1961" s="1">
        <f t="shared" si="262"/>
        <v>6</v>
      </c>
      <c r="E1961" s="1">
        <f>_xlfn.XLOOKUP(C1961,[1]配置!$B$5:$B$1000,[1]配置!$N$5:$N$1000)</f>
        <v>2</v>
      </c>
      <c r="F1961" s="1" t="str">
        <f>_xlfn.XLOOKUP(D1961,消耗中转!$D$8:$D$33,消耗中转!$T$8:$T$33)</f>
        <v>[{"ItemId":70002,"Num":5}]</v>
      </c>
      <c r="G1961" s="1" t="str" cm="1">
        <f t="array" ref="G1961">IF(D1961=0,"{}",_xlfn.XLOOKUP(D1961,属性中转!$D$20:$D$44,_xlfn.XLOOKUP($E1961,属性中转!$AG$18:$AX$18,属性中转!$AG$20:$AX$44)))</f>
        <v>{"HpRate":0.275,"AtkRate":0.1462,"PhysDefRate":0.1125,"MagicDefRate":0.1,"OnHealInc":0.153}</v>
      </c>
      <c r="H1961" s="1" t="s">
        <v>28</v>
      </c>
      <c r="I1961" s="1">
        <f t="shared" si="269"/>
        <v>2</v>
      </c>
      <c r="J1961" s="1">
        <f t="shared" si="268"/>
        <v>2</v>
      </c>
    </row>
    <row r="1962" spans="1:10">
      <c r="A1962" s="1" t="str">
        <f t="shared" si="270"/>
        <v>//14300207</v>
      </c>
      <c r="B1962" s="1">
        <f t="shared" si="265"/>
        <v>14300207</v>
      </c>
      <c r="C1962" s="1">
        <f t="shared" si="271"/>
        <v>143002</v>
      </c>
      <c r="D1962" s="1">
        <f t="shared" si="262"/>
        <v>7</v>
      </c>
      <c r="E1962" s="1">
        <f>_xlfn.XLOOKUP(C1962,[1]配置!$B$5:$B$1000,[1]配置!$N$5:$N$1000)</f>
        <v>2</v>
      </c>
      <c r="F1962" s="1" t="str">
        <f>_xlfn.XLOOKUP(D1962,消耗中转!$D$8:$D$33,消耗中转!$T$8:$T$33)</f>
        <v>[{"ItemId":70002,"Num":10}]</v>
      </c>
      <c r="G1962" s="1" t="str" cm="1">
        <f t="array" ref="G1962">IF(D1962=0,"{}",_xlfn.XLOOKUP(D1962,属性中转!$D$20:$D$44,_xlfn.XLOOKUP($E1962,属性中转!$AG$18:$AX$18,属性中转!$AG$20:$AX$44)))</f>
        <v>{"HpRate":0.308,"AtkRate":0.1638,"PhysDefRate":0.126,"MagicDefRate":0.112,"OnHealInc":0.1734}</v>
      </c>
      <c r="H1962" s="1" t="s">
        <v>28</v>
      </c>
      <c r="I1962" s="1">
        <f t="shared" si="269"/>
        <v>2</v>
      </c>
      <c r="J1962" s="1">
        <f t="shared" si="268"/>
        <v>2</v>
      </c>
    </row>
    <row r="1963" spans="1:10">
      <c r="A1963" s="1" t="str">
        <f t="shared" si="270"/>
        <v>//14300208</v>
      </c>
      <c r="B1963" s="1">
        <f t="shared" si="265"/>
        <v>14300208</v>
      </c>
      <c r="C1963" s="1">
        <f t="shared" si="271"/>
        <v>143002</v>
      </c>
      <c r="D1963" s="1">
        <f t="shared" si="262"/>
        <v>8</v>
      </c>
      <c r="E1963" s="1">
        <f>_xlfn.XLOOKUP(C1963,[1]配置!$B$5:$B$1000,[1]配置!$N$5:$N$1000)</f>
        <v>2</v>
      </c>
      <c r="F1963" s="1" t="str">
        <f>_xlfn.XLOOKUP(D1963,消耗中转!$D$8:$D$33,消耗中转!$T$8:$T$33)</f>
        <v>[{"ItemId":70002,"Num":15}]</v>
      </c>
      <c r="G1963" s="1" t="str" cm="1">
        <f t="array" ref="G1963">IF(D1963=0,"{}",_xlfn.XLOOKUP(D1963,属性中转!$D$20:$D$44,_xlfn.XLOOKUP($E1963,属性中转!$AG$18:$AX$18,属性中转!$AG$20:$AX$44)))</f>
        <v>{"HpRate":0.341,"AtkRate":0.1813,"PhysDefRate":0.1395,"MagicDefRate":0.124,"OnHealInc":0.1938}</v>
      </c>
      <c r="H1963" s="1" t="s">
        <v>28</v>
      </c>
      <c r="I1963" s="1">
        <f t="shared" si="269"/>
        <v>2</v>
      </c>
      <c r="J1963" s="1">
        <f t="shared" si="268"/>
        <v>2</v>
      </c>
    </row>
    <row r="1964" spans="1:10">
      <c r="A1964" s="1" t="str">
        <f t="shared" si="270"/>
        <v>//14300209</v>
      </c>
      <c r="B1964" s="1">
        <f t="shared" si="265"/>
        <v>14300209</v>
      </c>
      <c r="C1964" s="1">
        <f t="shared" si="271"/>
        <v>143002</v>
      </c>
      <c r="D1964" s="1">
        <f t="shared" si="262"/>
        <v>9</v>
      </c>
      <c r="E1964" s="1">
        <f>_xlfn.XLOOKUP(C1964,[1]配置!$B$5:$B$1000,[1]配置!$N$5:$N$1000)</f>
        <v>2</v>
      </c>
      <c r="F1964" s="1" t="str">
        <f>_xlfn.XLOOKUP(D1964,消耗中转!$D$8:$D$33,消耗中转!$T$8:$T$33)</f>
        <v>[{"ItemId":70002,"Num":20}]</v>
      </c>
      <c r="G1964" s="1" t="str" cm="1">
        <f t="array" ref="G1964">IF(D1964=0,"{}",_xlfn.XLOOKUP(D1964,属性中转!$D$20:$D$44,_xlfn.XLOOKUP($E1964,属性中转!$AG$18:$AX$18,属性中转!$AG$20:$AX$44)))</f>
        <v>{"HpRate":0.374,"AtkRate":0.1989,"PhysDefRate":0.153,"MagicDefRate":0.136,"OnHealInc":0.1938}</v>
      </c>
      <c r="H1964" s="1" t="s">
        <v>28</v>
      </c>
      <c r="I1964" s="1">
        <f t="shared" si="269"/>
        <v>2</v>
      </c>
      <c r="J1964" s="1">
        <f t="shared" si="268"/>
        <v>2</v>
      </c>
    </row>
    <row r="1965" spans="1:10">
      <c r="A1965" s="1" t="str">
        <f t="shared" si="270"/>
        <v>//14300210</v>
      </c>
      <c r="B1965" s="1">
        <f t="shared" si="265"/>
        <v>14300210</v>
      </c>
      <c r="C1965" s="1">
        <f t="shared" si="271"/>
        <v>143002</v>
      </c>
      <c r="D1965" s="1">
        <f t="shared" si="262"/>
        <v>10</v>
      </c>
      <c r="E1965" s="1">
        <f>_xlfn.XLOOKUP(C1965,[1]配置!$B$5:$B$1000,[1]配置!$N$5:$N$1000)</f>
        <v>2</v>
      </c>
      <c r="F1965" s="1" t="str">
        <f>_xlfn.XLOOKUP(D1965,消耗中转!$D$8:$D$33,消耗中转!$T$8:$T$33)</f>
        <v>[{"ItemId":70002,"Num":25}]</v>
      </c>
      <c r="G1965" s="1" t="str" cm="1">
        <f t="array" ref="G1965">IF(D1965=0,"{}",_xlfn.XLOOKUP(D1965,属性中转!$D$20:$D$44,_xlfn.XLOOKUP($E1965,属性中转!$AG$18:$AX$18,属性中转!$AG$20:$AX$44)))</f>
        <v>{"HpRate":0.407,"AtkRate":0.2164,"PhysDefRate":0.1665,"MagicDefRate":0.148,"OnHealInc":0.1938}</v>
      </c>
      <c r="H1965" s="1" t="s">
        <v>28</v>
      </c>
      <c r="I1965" s="1">
        <f t="shared" si="269"/>
        <v>3</v>
      </c>
      <c r="J1965" s="1">
        <f t="shared" si="268"/>
        <v>3</v>
      </c>
    </row>
    <row r="1966" spans="1:10">
      <c r="A1966" s="1" t="str">
        <f t="shared" si="270"/>
        <v>//14300211</v>
      </c>
      <c r="B1966" s="1">
        <f t="shared" si="265"/>
        <v>14300211</v>
      </c>
      <c r="C1966" s="1">
        <f t="shared" si="271"/>
        <v>143002</v>
      </c>
      <c r="D1966" s="1">
        <f t="shared" si="262"/>
        <v>11</v>
      </c>
      <c r="E1966" s="1">
        <f>_xlfn.XLOOKUP(C1966,[1]配置!$B$5:$B$1000,[1]配置!$N$5:$N$1000)</f>
        <v>2</v>
      </c>
      <c r="F1966" s="1" t="str">
        <f>_xlfn.XLOOKUP(D1966,消耗中转!$D$8:$D$33,消耗中转!$T$8:$T$33)</f>
        <v>[{"ItemId":70002,"Num":30}]</v>
      </c>
      <c r="G1966" s="1" t="str" cm="1">
        <f t="array" ref="G1966">IF(D1966=0,"{}",_xlfn.XLOOKUP(D1966,属性中转!$D$20:$D$44,_xlfn.XLOOKUP($E1966,属性中转!$AG$18:$AX$18,属性中转!$AG$20:$AX$44)))</f>
        <v>{"HpRate":0.44,"AtkRate":0.234,"PhysDefRate":0.18,"MagicDefRate":0.16,"OnHealInc":0.1938}</v>
      </c>
      <c r="H1966" s="1" t="s">
        <v>28</v>
      </c>
      <c r="I1966" s="1">
        <f t="shared" si="269"/>
        <v>3</v>
      </c>
      <c r="J1966" s="1">
        <f t="shared" si="268"/>
        <v>3</v>
      </c>
    </row>
    <row r="1967" spans="1:10">
      <c r="A1967" s="1" t="str">
        <f t="shared" si="270"/>
        <v>//14300212</v>
      </c>
      <c r="B1967" s="1">
        <f t="shared" si="265"/>
        <v>14300212</v>
      </c>
      <c r="C1967" s="1">
        <f t="shared" si="271"/>
        <v>143002</v>
      </c>
      <c r="D1967" s="1">
        <f t="shared" si="262"/>
        <v>12</v>
      </c>
      <c r="E1967" s="1">
        <f>_xlfn.XLOOKUP(C1967,[1]配置!$B$5:$B$1000,[1]配置!$N$5:$N$1000)</f>
        <v>2</v>
      </c>
      <c r="F1967" s="1" t="str">
        <f>_xlfn.XLOOKUP(D1967,消耗中转!$D$8:$D$33,消耗中转!$T$8:$T$33)</f>
        <v>[{"ItemId":70002,"Num":35}]</v>
      </c>
      <c r="G1967" s="1" t="str" cm="1">
        <f t="array" ref="G1967">IF(D1967=0,"{}",_xlfn.XLOOKUP(D1967,属性中转!$D$20:$D$44,_xlfn.XLOOKUP($E1967,属性中转!$AG$18:$AX$18,属性中转!$AG$20:$AX$44)))</f>
        <v>{"HpRate":0.473,"AtkRate":0.2515,"PhysDefRate":0.1935,"MagicDefRate":0.172,"OnHealInc":0.1938}</v>
      </c>
      <c r="H1967" s="1" t="s">
        <v>28</v>
      </c>
      <c r="I1967" s="1">
        <f t="shared" si="269"/>
        <v>3</v>
      </c>
      <c r="J1967" s="1">
        <f t="shared" si="268"/>
        <v>3</v>
      </c>
    </row>
    <row r="1968" spans="1:10">
      <c r="A1968" s="1" t="str">
        <f t="shared" si="270"/>
        <v>//14300213</v>
      </c>
      <c r="B1968" s="1">
        <f t="shared" si="265"/>
        <v>14300213</v>
      </c>
      <c r="C1968" s="1">
        <f t="shared" si="271"/>
        <v>143002</v>
      </c>
      <c r="D1968" s="1">
        <f t="shared" si="262"/>
        <v>13</v>
      </c>
      <c r="E1968" s="1">
        <f>_xlfn.XLOOKUP(C1968,[1]配置!$B$5:$B$1000,[1]配置!$N$5:$N$1000)</f>
        <v>2</v>
      </c>
      <c r="F1968" s="1" t="str">
        <f>_xlfn.XLOOKUP(D1968,消耗中转!$D$8:$D$33,消耗中转!$T$8:$T$33)</f>
        <v>[{"ItemId":70002,"Num":40}]</v>
      </c>
      <c r="G1968" s="1" t="str" cm="1">
        <f t="array" ref="G1968">IF(D1968=0,"{}",_xlfn.XLOOKUP(D1968,属性中转!$D$20:$D$44,_xlfn.XLOOKUP($E1968,属性中转!$AG$18:$AX$18,属性中转!$AG$20:$AX$44)))</f>
        <v>{"HpRate":0.506,"AtkRate":0.2691,"PhysDefRate":0.207,"MagicDefRate":0.184,"OnHealInc":0.1938}</v>
      </c>
      <c r="H1968" s="1" t="s">
        <v>28</v>
      </c>
      <c r="I1968" s="1">
        <f t="shared" si="269"/>
        <v>3</v>
      </c>
      <c r="J1968" s="1">
        <f t="shared" si="268"/>
        <v>3</v>
      </c>
    </row>
    <row r="1969" spans="1:10">
      <c r="A1969" s="1" t="str">
        <f t="shared" si="270"/>
        <v>//14300214</v>
      </c>
      <c r="B1969" s="1">
        <f t="shared" si="265"/>
        <v>14300214</v>
      </c>
      <c r="C1969" s="1">
        <f t="shared" si="271"/>
        <v>143002</v>
      </c>
      <c r="D1969" s="1">
        <f t="shared" si="262"/>
        <v>14</v>
      </c>
      <c r="E1969" s="1">
        <f>_xlfn.XLOOKUP(C1969,[1]配置!$B$5:$B$1000,[1]配置!$N$5:$N$1000)</f>
        <v>2</v>
      </c>
      <c r="F1969" s="1" t="str">
        <f>_xlfn.XLOOKUP(D1969,消耗中转!$D$8:$D$33,消耗中转!$T$8:$T$33)</f>
        <v>[{"ItemId":70002,"Num":45}]</v>
      </c>
      <c r="G1969" s="1" t="str" cm="1">
        <f t="array" ref="G1969">IF(D1969=0,"{}",_xlfn.XLOOKUP(D1969,属性中转!$D$20:$D$44,_xlfn.XLOOKUP($E1969,属性中转!$AG$18:$AX$18,属性中转!$AG$20:$AX$44)))</f>
        <v>{"HpRate":0.539,"AtkRate":0.2866,"PhysDefRate":0.2205,"MagicDefRate":0.196,"OnHealInc":0.1938}</v>
      </c>
      <c r="H1969" s="1" t="s">
        <v>28</v>
      </c>
      <c r="I1969" s="1">
        <f t="shared" si="269"/>
        <v>3</v>
      </c>
      <c r="J1969" s="1">
        <f t="shared" si="268"/>
        <v>3</v>
      </c>
    </row>
    <row r="1970" spans="1:10">
      <c r="A1970" s="1" t="str">
        <f t="shared" si="270"/>
        <v>//14300215</v>
      </c>
      <c r="B1970" s="1">
        <f t="shared" si="265"/>
        <v>14300215</v>
      </c>
      <c r="C1970" s="1">
        <f t="shared" si="271"/>
        <v>143002</v>
      </c>
      <c r="D1970" s="1">
        <f t="shared" si="262"/>
        <v>15</v>
      </c>
      <c r="E1970" s="1">
        <f>_xlfn.XLOOKUP(C1970,[1]配置!$B$5:$B$1000,[1]配置!$N$5:$N$1000)</f>
        <v>2</v>
      </c>
      <c r="F1970" s="1" t="str">
        <f>_xlfn.XLOOKUP(D1970,消耗中转!$D$8:$D$33,消耗中转!$T$8:$T$33)</f>
        <v>[{"ItemId":70002,"Num":50}]</v>
      </c>
      <c r="G1970" s="1" t="str" cm="1">
        <f t="array" ref="G1970">IF(D1970=0,"{}",_xlfn.XLOOKUP(D1970,属性中转!$D$20:$D$44,_xlfn.XLOOKUP($E1970,属性中转!$AG$18:$AX$18,属性中转!$AG$20:$AX$44)))</f>
        <v>{"HpRate":0.572,"AtkRate":0.3042,"PhysDefRate":0.234,"MagicDefRate":0.208,"OnHealInc":0.1938}</v>
      </c>
      <c r="H1970" s="1" t="s">
        <v>28</v>
      </c>
      <c r="I1970" s="1">
        <f t="shared" si="269"/>
        <v>4</v>
      </c>
      <c r="J1970" s="1">
        <f t="shared" si="268"/>
        <v>4</v>
      </c>
    </row>
    <row r="1971" spans="1:10">
      <c r="A1971" s="1" t="str">
        <f t="shared" si="270"/>
        <v>//14300216</v>
      </c>
      <c r="B1971" s="1">
        <f t="shared" si="265"/>
        <v>14300216</v>
      </c>
      <c r="C1971" s="1">
        <f t="shared" si="271"/>
        <v>143002</v>
      </c>
      <c r="D1971" s="1">
        <f t="shared" si="262"/>
        <v>16</v>
      </c>
      <c r="E1971" s="1">
        <f>_xlfn.XLOOKUP(C1971,[1]配置!$B$5:$B$1000,[1]配置!$N$5:$N$1000)</f>
        <v>2</v>
      </c>
      <c r="F1971" s="1" t="str">
        <f>_xlfn.XLOOKUP(D1971,消耗中转!$D$8:$D$33,消耗中转!$T$8:$T$33)</f>
        <v>[{"ItemId":70003,"Num":25}]</v>
      </c>
      <c r="G1971" s="1" t="str" cm="1">
        <f t="array" ref="G1971">IF(D1971=0,"{}",_xlfn.XLOOKUP(D1971,属性中转!$D$20:$D$44,_xlfn.XLOOKUP($E1971,属性中转!$AG$18:$AX$18,属性中转!$AG$20:$AX$44)))</f>
        <v>{"HpRate":0.605,"AtkRate":0.3217,"PhysDefRate":0.2475,"MagicDefRate":0.22,"OnHealInc":0.2142}</v>
      </c>
      <c r="H1971" s="1" t="s">
        <v>28</v>
      </c>
      <c r="I1971" s="1">
        <f t="shared" si="269"/>
        <v>4</v>
      </c>
      <c r="J1971" s="1">
        <f t="shared" si="268"/>
        <v>4</v>
      </c>
    </row>
    <row r="1972" spans="1:10">
      <c r="A1972" s="1" t="str">
        <f t="shared" si="270"/>
        <v>//14300217</v>
      </c>
      <c r="B1972" s="1">
        <f t="shared" si="265"/>
        <v>14300217</v>
      </c>
      <c r="C1972" s="1">
        <f t="shared" si="271"/>
        <v>143002</v>
      </c>
      <c r="D1972" s="1">
        <f t="shared" si="262"/>
        <v>17</v>
      </c>
      <c r="E1972" s="1">
        <f>_xlfn.XLOOKUP(C1972,[1]配置!$B$5:$B$1000,[1]配置!$N$5:$N$1000)</f>
        <v>2</v>
      </c>
      <c r="F1972" s="1" t="str">
        <f>_xlfn.XLOOKUP(D1972,消耗中转!$D$8:$D$33,消耗中转!$T$8:$T$33)</f>
        <v>[{"ItemId":70003,"Num":25}]</v>
      </c>
      <c r="G1972" s="1" t="str" cm="1">
        <f t="array" ref="G1972">IF(D1972=0,"{}",_xlfn.XLOOKUP(D1972,属性中转!$D$20:$D$44,_xlfn.XLOOKUP($E1972,属性中转!$AG$18:$AX$18,属性中转!$AG$20:$AX$44)))</f>
        <v>{"HpRate":0.638,"AtkRate":0.3393,"PhysDefRate":0.261,"MagicDefRate":0.232,"OnHealInc":0.2346}</v>
      </c>
      <c r="H1972" s="1" t="s">
        <v>28</v>
      </c>
      <c r="I1972" s="1">
        <f t="shared" si="269"/>
        <v>4</v>
      </c>
      <c r="J1972" s="1">
        <f t="shared" si="268"/>
        <v>4</v>
      </c>
    </row>
    <row r="1973" spans="1:10">
      <c r="A1973" s="1" t="str">
        <f t="shared" si="270"/>
        <v>//14300218</v>
      </c>
      <c r="B1973" s="1">
        <f t="shared" si="265"/>
        <v>14300218</v>
      </c>
      <c r="C1973" s="1">
        <f t="shared" si="271"/>
        <v>143002</v>
      </c>
      <c r="D1973" s="1">
        <f t="shared" si="262"/>
        <v>18</v>
      </c>
      <c r="E1973" s="1">
        <f>_xlfn.XLOOKUP(C1973,[1]配置!$B$5:$B$1000,[1]配置!$N$5:$N$1000)</f>
        <v>2</v>
      </c>
      <c r="F1973" s="1" t="str">
        <f>_xlfn.XLOOKUP(D1973,消耗中转!$D$8:$D$33,消耗中转!$T$8:$T$33)</f>
        <v>[{"ItemId":70003,"Num":25}]</v>
      </c>
      <c r="G1973" s="1" t="str" cm="1">
        <f t="array" ref="G1973">IF(D1973=0,"{}",_xlfn.XLOOKUP(D1973,属性中转!$D$20:$D$44,_xlfn.XLOOKUP($E1973,属性中转!$AG$18:$AX$18,属性中转!$AG$20:$AX$44)))</f>
        <v>{"HpRate":0.671,"AtkRate":0.3568,"PhysDefRate":0.2745,"MagicDefRate":0.244,"OnHealInc":0.255}</v>
      </c>
      <c r="H1973" s="1" t="s">
        <v>28</v>
      </c>
      <c r="I1973" s="1">
        <f t="shared" si="269"/>
        <v>4</v>
      </c>
      <c r="J1973" s="1">
        <f t="shared" si="268"/>
        <v>4</v>
      </c>
    </row>
    <row r="1974" spans="1:10">
      <c r="A1974" s="1" t="str">
        <f t="shared" si="270"/>
        <v>//14300219</v>
      </c>
      <c r="B1974" s="1">
        <f t="shared" si="265"/>
        <v>14300219</v>
      </c>
      <c r="C1974" s="1">
        <f t="shared" si="271"/>
        <v>143002</v>
      </c>
      <c r="D1974" s="1">
        <f t="shared" si="262"/>
        <v>19</v>
      </c>
      <c r="E1974" s="1">
        <f>_xlfn.XLOOKUP(C1974,[1]配置!$B$5:$B$1000,[1]配置!$N$5:$N$1000)</f>
        <v>2</v>
      </c>
      <c r="F1974" s="1" t="str">
        <f>_xlfn.XLOOKUP(D1974,消耗中转!$D$8:$D$33,消耗中转!$T$8:$T$33)</f>
        <v>[{"ItemId":70003,"Num":25}]</v>
      </c>
      <c r="G1974" s="1" t="str" cm="1">
        <f t="array" ref="G1974">IF(D1974=0,"{}",_xlfn.XLOOKUP(D1974,属性中转!$D$20:$D$44,_xlfn.XLOOKUP($E1974,属性中转!$AG$18:$AX$18,属性中转!$AG$20:$AX$44)))</f>
        <v>{"HpRate":0.704,"AtkRate":0.3744,"PhysDefRate":0.288,"MagicDefRate":0.256,"OnHealInc":0.2754}</v>
      </c>
      <c r="H1974" s="1" t="s">
        <v>28</v>
      </c>
      <c r="I1974" s="1">
        <f t="shared" si="269"/>
        <v>4</v>
      </c>
      <c r="J1974" s="1">
        <f t="shared" si="268"/>
        <v>4</v>
      </c>
    </row>
    <row r="1975" spans="1:10">
      <c r="A1975" s="1" t="str">
        <f t="shared" si="270"/>
        <v>//14300220</v>
      </c>
      <c r="B1975" s="1">
        <f t="shared" si="265"/>
        <v>14300220</v>
      </c>
      <c r="C1975" s="1">
        <f t="shared" si="271"/>
        <v>143002</v>
      </c>
      <c r="D1975" s="1">
        <f t="shared" si="262"/>
        <v>20</v>
      </c>
      <c r="E1975" s="1">
        <f>_xlfn.XLOOKUP(C1975,[1]配置!$B$5:$B$1000,[1]配置!$N$5:$N$1000)</f>
        <v>2</v>
      </c>
      <c r="F1975" s="1" t="str">
        <f>_xlfn.XLOOKUP(D1975,消耗中转!$D$8:$D$33,消耗中转!$T$8:$T$33)</f>
        <v>[{"ItemId":70003,"Num":25}]</v>
      </c>
      <c r="G1975" s="1" t="str" cm="1">
        <f t="array" ref="G1975">IF(D1975=0,"{}",_xlfn.XLOOKUP(D1975,属性中转!$D$20:$D$44,_xlfn.XLOOKUP($E1975,属性中转!$AG$18:$AX$18,属性中转!$AG$20:$AX$44)))</f>
        <v>{"HpRate":0.737,"AtkRate":0.3919,"PhysDefRate":0.3015,"MagicDefRate":0.268,"OnHealInc":0.2958}</v>
      </c>
      <c r="H1975" s="1" t="s">
        <v>28</v>
      </c>
      <c r="I1975" s="1">
        <f t="shared" si="269"/>
        <v>4</v>
      </c>
      <c r="J1975" s="1">
        <f t="shared" si="268"/>
        <v>4</v>
      </c>
    </row>
    <row r="1976" spans="1:10">
      <c r="A1976" s="1" t="str">
        <f t="shared" ref="A1976:A1980" si="272">"//"&amp;B1976</f>
        <v>//14300221</v>
      </c>
      <c r="B1976" s="1">
        <f t="shared" ref="B1976:B1980" si="273">C1976*100+D1976</f>
        <v>14300221</v>
      </c>
      <c r="C1976" s="1">
        <f t="shared" si="271"/>
        <v>143002</v>
      </c>
      <c r="D1976" s="1">
        <f t="shared" si="262"/>
        <v>21</v>
      </c>
      <c r="E1976" s="1">
        <f>_xlfn.XLOOKUP(C1976,[1]配置!$B$5:$B$1000,[1]配置!$N$5:$N$1000)</f>
        <v>2</v>
      </c>
      <c r="F1976" s="1" t="str">
        <f>_xlfn.XLOOKUP(D1976,消耗中转!$D$8:$D$33,消耗中转!$T$8:$T$33)</f>
        <v>[{"ItemId":70003,"Num":50}]</v>
      </c>
      <c r="G1976" s="1" t="str" cm="1">
        <f t="array" ref="G1976">IF(D1976=0,"{}",_xlfn.XLOOKUP(D1976,属性中转!$D$20:$D$44,_xlfn.XLOOKUP($E1976,属性中转!$AG$18:$AX$18,属性中转!$AG$20:$AX$44)))</f>
        <v>{"HpRate":0.77,"AtkRate":0.4095,"PhysDefRate":0.315,"MagicDefRate":0.28,"OnHealInc":0.3162}</v>
      </c>
      <c r="H1976" s="1" t="s">
        <v>28</v>
      </c>
      <c r="I1976" s="1">
        <f t="shared" si="269"/>
        <v>4</v>
      </c>
      <c r="J1976" s="1">
        <f t="shared" si="268"/>
        <v>4</v>
      </c>
    </row>
    <row r="1977" spans="1:10">
      <c r="A1977" s="1" t="str">
        <f t="shared" si="272"/>
        <v>//14300222</v>
      </c>
      <c r="B1977" s="1">
        <f t="shared" si="273"/>
        <v>14300222</v>
      </c>
      <c r="C1977" s="1">
        <f t="shared" si="271"/>
        <v>143002</v>
      </c>
      <c r="D1977" s="1">
        <f t="shared" si="262"/>
        <v>22</v>
      </c>
      <c r="E1977" s="1">
        <f>_xlfn.XLOOKUP(C1977,[1]配置!$B$5:$B$1000,[1]配置!$N$5:$N$1000)</f>
        <v>2</v>
      </c>
      <c r="F1977" s="1" t="str">
        <f>_xlfn.XLOOKUP(D1977,消耗中转!$D$8:$D$33,消耗中转!$T$8:$T$33)</f>
        <v>[{"ItemId":70003,"Num":75}]</v>
      </c>
      <c r="G1977" s="1" t="str" cm="1">
        <f t="array" ref="G1977">IF(D1977=0,"{}",_xlfn.XLOOKUP(D1977,属性中转!$D$20:$D$44,_xlfn.XLOOKUP($E1977,属性中转!$AG$18:$AX$18,属性中转!$AG$20:$AX$44)))</f>
        <v>{"HpRate":0.803,"AtkRate":0.427,"PhysDefRate":0.3285,"MagicDefRate":0.292,"OnHealInc":0.3366}</v>
      </c>
      <c r="H1977" s="1" t="s">
        <v>28</v>
      </c>
      <c r="I1977" s="1">
        <f t="shared" si="269"/>
        <v>4</v>
      </c>
      <c r="J1977" s="1">
        <f t="shared" si="268"/>
        <v>4</v>
      </c>
    </row>
    <row r="1978" spans="1:10">
      <c r="A1978" s="1" t="str">
        <f t="shared" si="272"/>
        <v>//14300223</v>
      </c>
      <c r="B1978" s="1">
        <f t="shared" si="273"/>
        <v>14300223</v>
      </c>
      <c r="C1978" s="1">
        <f t="shared" si="271"/>
        <v>143002</v>
      </c>
      <c r="D1978" s="1">
        <f t="shared" si="262"/>
        <v>23</v>
      </c>
      <c r="E1978" s="1">
        <f>_xlfn.XLOOKUP(C1978,[1]配置!$B$5:$B$1000,[1]配置!$N$5:$N$1000)</f>
        <v>2</v>
      </c>
      <c r="F1978" s="1" t="str">
        <f>_xlfn.XLOOKUP(D1978,消耗中转!$D$8:$D$33,消耗中转!$T$8:$T$33)</f>
        <v>[{"ItemId":70003,"Num":100}]</v>
      </c>
      <c r="G1978" s="1" t="str" cm="1">
        <f t="array" ref="G1978">IF(D1978=0,"{}",_xlfn.XLOOKUP(D1978,属性中转!$D$20:$D$44,_xlfn.XLOOKUP($E1978,属性中转!$AG$18:$AX$18,属性中转!$AG$20:$AX$44)))</f>
        <v>{"HpRate":0.836,"AtkRate":0.4446,"PhysDefRate":0.342,"MagicDefRate":0.304,"OnHealInc":0.357}</v>
      </c>
      <c r="H1978" s="1" t="s">
        <v>28</v>
      </c>
      <c r="I1978" s="1">
        <f t="shared" si="269"/>
        <v>4</v>
      </c>
      <c r="J1978" s="1">
        <f t="shared" si="268"/>
        <v>4</v>
      </c>
    </row>
    <row r="1979" spans="1:10">
      <c r="A1979" s="1" t="str">
        <f t="shared" si="272"/>
        <v>//14300224</v>
      </c>
      <c r="B1979" s="1">
        <f t="shared" si="273"/>
        <v>14300224</v>
      </c>
      <c r="C1979" s="1">
        <f t="shared" si="271"/>
        <v>143002</v>
      </c>
      <c r="D1979" s="1">
        <f t="shared" si="262"/>
        <v>24</v>
      </c>
      <c r="E1979" s="1">
        <f>_xlfn.XLOOKUP(C1979,[1]配置!$B$5:$B$1000,[1]配置!$N$5:$N$1000)</f>
        <v>2</v>
      </c>
      <c r="F1979" s="1" t="str">
        <f>_xlfn.XLOOKUP(D1979,消耗中转!$D$8:$D$33,消耗中转!$T$8:$T$33)</f>
        <v>[{"ItemId":70003,"Num":125}]</v>
      </c>
      <c r="G1979" s="1" t="str" cm="1">
        <f t="array" ref="G1979">IF(D1979=0,"{}",_xlfn.XLOOKUP(D1979,属性中转!$D$20:$D$44,_xlfn.XLOOKUP($E1979,属性中转!$AG$18:$AX$18,属性中转!$AG$20:$AX$44)))</f>
        <v>{"HpRate":0.869,"AtkRate":0.4621,"PhysDefRate":0.3555,"MagicDefRate":0.316,"OnHealInc":0.3774}</v>
      </c>
      <c r="H1979" s="1" t="s">
        <v>28</v>
      </c>
      <c r="I1979" s="1">
        <f t="shared" si="269"/>
        <v>4</v>
      </c>
      <c r="J1979" s="1">
        <f t="shared" si="268"/>
        <v>4</v>
      </c>
    </row>
    <row r="1980" spans="1:10">
      <c r="A1980" s="1" t="str">
        <f t="shared" si="272"/>
        <v>//14300225</v>
      </c>
      <c r="B1980" s="1">
        <f t="shared" si="273"/>
        <v>14300225</v>
      </c>
      <c r="C1980" s="1">
        <f t="shared" si="271"/>
        <v>143002</v>
      </c>
      <c r="D1980" s="1">
        <f t="shared" si="262"/>
        <v>25</v>
      </c>
      <c r="E1980" s="1">
        <f>_xlfn.XLOOKUP(C1980,[1]配置!$B$5:$B$1000,[1]配置!$N$5:$N$1000)</f>
        <v>2</v>
      </c>
      <c r="F1980" s="1" t="str">
        <f>_xlfn.XLOOKUP(D1980,消耗中转!$D$8:$D$33,消耗中转!$T$8:$T$33)</f>
        <v>[{"ItemId":70003,"Num":150}]</v>
      </c>
      <c r="G1980" s="1" t="str" cm="1">
        <f t="array" ref="G1980">IF(D1980=0,"{}",_xlfn.XLOOKUP(D1980,属性中转!$D$20:$D$44,_xlfn.XLOOKUP($E1980,属性中转!$AG$18:$AX$18,属性中转!$AG$20:$AX$44)))</f>
        <v>{"HpRate":0.902,"AtkRate":0.4797,"PhysDefRate":0.369,"MagicDefRate":0.328,"OnHealInc":0.3978}</v>
      </c>
      <c r="H1980" s="1" t="s">
        <v>28</v>
      </c>
      <c r="I1980" s="1">
        <f t="shared" si="269"/>
        <v>4</v>
      </c>
      <c r="J1980" s="1">
        <f t="shared" si="268"/>
        <v>4</v>
      </c>
    </row>
    <row r="1981" spans="1:10">
      <c r="A1981" s="1">
        <f t="shared" ref="A1981:A2053" si="274">B1981</f>
        <v>14300300</v>
      </c>
      <c r="B1981" s="1">
        <f t="shared" si="265"/>
        <v>14300300</v>
      </c>
      <c r="C1981" s="1">
        <f>C1955+1</f>
        <v>143003</v>
      </c>
      <c r="D1981" s="1">
        <f t="shared" si="262"/>
        <v>0</v>
      </c>
      <c r="E1981" s="1">
        <f>_xlfn.XLOOKUP(C1981,[1]配置!$B$5:$B$1000,[1]配置!$N$5:$N$1000)</f>
        <v>1</v>
      </c>
      <c r="F1981" s="1" t="str">
        <f>_xlfn.XLOOKUP(D1981,消耗中转!$D$8:$D$33,消耗中转!$T$8:$T$33)</f>
        <v>[]</v>
      </c>
      <c r="G1981" s="1" t="str" cm="1">
        <f t="array" ref="G1981">IF(D1981=0,"{}",_xlfn.XLOOKUP(D1981,属性中转!$D$20:$D$44,_xlfn.XLOOKUP($E1981,属性中转!$AG$18:$AX$18,属性中转!$AG$20:$AX$44)))</f>
        <v>{}</v>
      </c>
      <c r="H1981" s="1" t="s">
        <v>28</v>
      </c>
      <c r="I1981" s="1">
        <f t="shared" si="269"/>
        <v>0</v>
      </c>
      <c r="J1981" s="1">
        <f t="shared" si="268"/>
        <v>0</v>
      </c>
    </row>
    <row r="1982" spans="1:10">
      <c r="A1982" s="1">
        <f t="shared" si="274"/>
        <v>14300301</v>
      </c>
      <c r="B1982" s="1">
        <f t="shared" si="265"/>
        <v>14300301</v>
      </c>
      <c r="C1982" s="1">
        <f>C1981</f>
        <v>143003</v>
      </c>
      <c r="D1982" s="1">
        <f t="shared" si="262"/>
        <v>1</v>
      </c>
      <c r="E1982" s="1">
        <f>_xlfn.XLOOKUP(C1982,[1]配置!$B$5:$B$1000,[1]配置!$N$5:$N$1000)</f>
        <v>1</v>
      </c>
      <c r="F1982" s="1" t="str">
        <f>_xlfn.XLOOKUP(D1982,消耗中转!$D$8:$D$33,消耗中转!$T$8:$T$33)</f>
        <v>[{"ItemId":70001,"Num":10}]</v>
      </c>
      <c r="G1982" s="1" t="str" cm="1">
        <f t="array" ref="G1982">IF(D1982=0,"{}",_xlfn.XLOOKUP(D1982,属性中转!$D$20:$D$44,_xlfn.XLOOKUP($E1982,属性中转!$AG$18:$AX$18,属性中转!$AG$20:$AX$44)))</f>
        <v>{"HpRate":0.0625,"AtkRate":0.072,"AtkSpeed":0.03,"Cri":0.0256,"DefBreak":0.0352}</v>
      </c>
      <c r="H1982" s="1" t="s">
        <v>28</v>
      </c>
      <c r="I1982" s="1">
        <f t="shared" si="269"/>
        <v>1</v>
      </c>
      <c r="J1982" s="1">
        <f t="shared" si="268"/>
        <v>1</v>
      </c>
    </row>
    <row r="1983" spans="1:10">
      <c r="A1983" s="1">
        <f t="shared" si="274"/>
        <v>14300302</v>
      </c>
      <c r="B1983" s="1">
        <f t="shared" si="265"/>
        <v>14300302</v>
      </c>
      <c r="C1983" s="1">
        <f t="shared" ref="C1983:C2006" si="275">C1982</f>
        <v>143003</v>
      </c>
      <c r="D1983" s="1">
        <f t="shared" si="262"/>
        <v>2</v>
      </c>
      <c r="E1983" s="1">
        <f>_xlfn.XLOOKUP(C1983,[1]配置!$B$5:$B$1000,[1]配置!$N$5:$N$1000)</f>
        <v>1</v>
      </c>
      <c r="F1983" s="1" t="str">
        <f>_xlfn.XLOOKUP(D1983,消耗中转!$D$8:$D$33,消耗中转!$T$8:$T$33)</f>
        <v>[{"ItemId":70001,"Num":20}]</v>
      </c>
      <c r="G1983" s="1" t="str" cm="1">
        <f t="array" ref="G1983">IF(D1983=0,"{}",_xlfn.XLOOKUP(D1983,属性中转!$D$20:$D$44,_xlfn.XLOOKUP($E1983,属性中转!$AG$18:$AX$18,属性中转!$AG$20:$AX$44)))</f>
        <v>{"HpRate":0.0812,"AtkRate":0.0936,"AtkSpeed":0.042,"Cri":0.0359,"DefBreak":0.0493}</v>
      </c>
      <c r="H1983" s="1" t="s">
        <v>28</v>
      </c>
      <c r="I1983" s="1">
        <f t="shared" si="269"/>
        <v>1</v>
      </c>
      <c r="J1983" s="1">
        <f t="shared" si="268"/>
        <v>1</v>
      </c>
    </row>
    <row r="1984" spans="1:10">
      <c r="A1984" s="1">
        <f t="shared" si="274"/>
        <v>14300303</v>
      </c>
      <c r="B1984" s="1">
        <f t="shared" si="265"/>
        <v>14300303</v>
      </c>
      <c r="C1984" s="1">
        <f t="shared" si="275"/>
        <v>143003</v>
      </c>
      <c r="D1984" s="1">
        <f t="shared" si="262"/>
        <v>3</v>
      </c>
      <c r="E1984" s="1">
        <f>_xlfn.XLOOKUP(C1984,[1]配置!$B$5:$B$1000,[1]配置!$N$5:$N$1000)</f>
        <v>1</v>
      </c>
      <c r="F1984" s="1" t="str">
        <f>_xlfn.XLOOKUP(D1984,消耗中转!$D$8:$D$33,消耗中转!$T$8:$T$33)</f>
        <v>[{"ItemId":70001,"Num":30}]</v>
      </c>
      <c r="G1984" s="1" t="str" cm="1">
        <f t="array" ref="G1984">IF(D1984=0,"{}",_xlfn.XLOOKUP(D1984,属性中转!$D$20:$D$44,_xlfn.XLOOKUP($E1984,属性中转!$AG$18:$AX$18,属性中转!$AG$20:$AX$44)))</f>
        <v>{"HpRate":0.1,"AtkRate":0.1152,"AtkSpeed":0.054,"Cri":0.0462,"DefBreak":0.0635}</v>
      </c>
      <c r="H1984" s="1" t="s">
        <v>28</v>
      </c>
      <c r="I1984" s="1">
        <f t="shared" si="269"/>
        <v>1</v>
      </c>
      <c r="J1984" s="1">
        <f t="shared" si="268"/>
        <v>1</v>
      </c>
    </row>
    <row r="1985" spans="1:10">
      <c r="A1985" s="1">
        <f t="shared" si="274"/>
        <v>14300304</v>
      </c>
      <c r="B1985" s="1">
        <f t="shared" si="265"/>
        <v>14300304</v>
      </c>
      <c r="C1985" s="1">
        <f t="shared" si="275"/>
        <v>143003</v>
      </c>
      <c r="D1985" s="1">
        <f t="shared" si="262"/>
        <v>4</v>
      </c>
      <c r="E1985" s="1">
        <f>_xlfn.XLOOKUP(C1985,[1]配置!$B$5:$B$1000,[1]配置!$N$5:$N$1000)</f>
        <v>1</v>
      </c>
      <c r="F1985" s="1" t="str">
        <f>_xlfn.XLOOKUP(D1985,消耗中转!$D$8:$D$33,消耗中转!$T$8:$T$33)</f>
        <v>[{"ItemId":70001,"Num":40}]</v>
      </c>
      <c r="G1985" s="1" t="str" cm="1">
        <f t="array" ref="G1985">IF(D1985=0,"{}",_xlfn.XLOOKUP(D1985,属性中转!$D$20:$D$44,_xlfn.XLOOKUP($E1985,属性中转!$AG$18:$AX$18,属性中转!$AG$20:$AX$44)))</f>
        <v>{"HpRate":0.1187,"AtkRate":0.1368,"AtkSpeed":0.066,"Cri":0.0564,"DefBreak":0.0776}</v>
      </c>
      <c r="H1985" s="1" t="s">
        <v>28</v>
      </c>
      <c r="I1985" s="1">
        <f t="shared" si="269"/>
        <v>1</v>
      </c>
      <c r="J1985" s="1">
        <f t="shared" si="268"/>
        <v>1</v>
      </c>
    </row>
    <row r="1986" spans="1:10">
      <c r="A1986" s="1">
        <f t="shared" si="274"/>
        <v>14300305</v>
      </c>
      <c r="B1986" s="1">
        <f t="shared" si="265"/>
        <v>14300305</v>
      </c>
      <c r="C1986" s="1">
        <f t="shared" si="275"/>
        <v>143003</v>
      </c>
      <c r="D1986" s="1">
        <f t="shared" si="262"/>
        <v>5</v>
      </c>
      <c r="E1986" s="1">
        <f>_xlfn.XLOOKUP(C1986,[1]配置!$B$5:$B$1000,[1]配置!$N$5:$N$1000)</f>
        <v>1</v>
      </c>
      <c r="F1986" s="1" t="str">
        <f>_xlfn.XLOOKUP(D1986,消耗中转!$D$8:$D$33,消耗中转!$T$8:$T$33)</f>
        <v>[{"ItemId":70001,"Num":50}]</v>
      </c>
      <c r="G1986" s="1" t="str" cm="1">
        <f t="array" ref="G1986">IF(D1986=0,"{}",_xlfn.XLOOKUP(D1986,属性中转!$D$20:$D$44,_xlfn.XLOOKUP($E1986,属性中转!$AG$18:$AX$18,属性中转!$AG$20:$AX$44)))</f>
        <v>{"HpRate":0.1375,"AtkRate":0.1584,"AtkSpeed":0.078,"Cri":0.0667,"DefBreak":0.0917}</v>
      </c>
      <c r="H1986" s="1" t="s">
        <v>28</v>
      </c>
      <c r="I1986" s="1">
        <f t="shared" si="269"/>
        <v>2</v>
      </c>
      <c r="J1986" s="1">
        <f t="shared" si="268"/>
        <v>2</v>
      </c>
    </row>
    <row r="1987" spans="1:10">
      <c r="A1987" s="1">
        <f t="shared" si="274"/>
        <v>14300306</v>
      </c>
      <c r="B1987" s="1">
        <f t="shared" si="265"/>
        <v>14300306</v>
      </c>
      <c r="C1987" s="1">
        <f t="shared" si="275"/>
        <v>143003</v>
      </c>
      <c r="D1987" s="1">
        <f t="shared" si="262"/>
        <v>6</v>
      </c>
      <c r="E1987" s="1">
        <f>_xlfn.XLOOKUP(C1987,[1]配置!$B$5:$B$1000,[1]配置!$N$5:$N$1000)</f>
        <v>1</v>
      </c>
      <c r="F1987" s="1" t="str">
        <f>_xlfn.XLOOKUP(D1987,消耗中转!$D$8:$D$33,消耗中转!$T$8:$T$33)</f>
        <v>[{"ItemId":70002,"Num":5}]</v>
      </c>
      <c r="G1987" s="1" t="str" cm="1">
        <f t="array" ref="G1987">IF(D1987=0,"{}",_xlfn.XLOOKUP(D1987,属性中转!$D$20:$D$44,_xlfn.XLOOKUP($E1987,属性中转!$AG$18:$AX$18,属性中转!$AG$20:$AX$44)))</f>
        <v>{"HpRate":0.1562,"AtkRate":0.18,"AtkSpeed":0.09,"Cri":0.077,"DefBreak":0.1058}</v>
      </c>
      <c r="H1987" s="1" t="s">
        <v>28</v>
      </c>
      <c r="I1987" s="1">
        <f t="shared" si="269"/>
        <v>2</v>
      </c>
      <c r="J1987" s="1">
        <f t="shared" si="268"/>
        <v>2</v>
      </c>
    </row>
    <row r="1988" spans="1:10">
      <c r="A1988" s="1">
        <f t="shared" si="274"/>
        <v>14300307</v>
      </c>
      <c r="B1988" s="1">
        <f t="shared" si="265"/>
        <v>14300307</v>
      </c>
      <c r="C1988" s="1">
        <f t="shared" si="275"/>
        <v>143003</v>
      </c>
      <c r="D1988" s="1">
        <f t="shared" si="262"/>
        <v>7</v>
      </c>
      <c r="E1988" s="1">
        <f>_xlfn.XLOOKUP(C1988,[1]配置!$B$5:$B$1000,[1]配置!$N$5:$N$1000)</f>
        <v>1</v>
      </c>
      <c r="F1988" s="1" t="str">
        <f>_xlfn.XLOOKUP(D1988,消耗中转!$D$8:$D$33,消耗中转!$T$8:$T$33)</f>
        <v>[{"ItemId":70002,"Num":10}]</v>
      </c>
      <c r="G1988" s="1" t="str" cm="1">
        <f t="array" ref="G1988">IF(D1988=0,"{}",_xlfn.XLOOKUP(D1988,属性中转!$D$20:$D$44,_xlfn.XLOOKUP($E1988,属性中转!$AG$18:$AX$18,属性中转!$AG$20:$AX$44)))</f>
        <v>{"HpRate":0.175,"AtkRate":0.2016,"AtkSpeed":0.102,"Cri":0.0873,"DefBreak":0.1199}</v>
      </c>
      <c r="H1988" s="1" t="s">
        <v>28</v>
      </c>
      <c r="I1988" s="1">
        <f t="shared" si="269"/>
        <v>2</v>
      </c>
      <c r="J1988" s="1">
        <f t="shared" si="268"/>
        <v>2</v>
      </c>
    </row>
    <row r="1989" spans="1:10">
      <c r="A1989" s="1">
        <f t="shared" si="274"/>
        <v>14300308</v>
      </c>
      <c r="B1989" s="1">
        <f t="shared" si="265"/>
        <v>14300308</v>
      </c>
      <c r="C1989" s="1">
        <f t="shared" si="275"/>
        <v>143003</v>
      </c>
      <c r="D1989" s="1">
        <f t="shared" si="262"/>
        <v>8</v>
      </c>
      <c r="E1989" s="1">
        <f>_xlfn.XLOOKUP(C1989,[1]配置!$B$5:$B$1000,[1]配置!$N$5:$N$1000)</f>
        <v>1</v>
      </c>
      <c r="F1989" s="1" t="str">
        <f>_xlfn.XLOOKUP(D1989,消耗中转!$D$8:$D$33,消耗中转!$T$8:$T$33)</f>
        <v>[{"ItemId":70002,"Num":15}]</v>
      </c>
      <c r="G1989" s="1" t="str" cm="1">
        <f t="array" ref="G1989">IF(D1989=0,"{}",_xlfn.XLOOKUP(D1989,属性中转!$D$20:$D$44,_xlfn.XLOOKUP($E1989,属性中转!$AG$18:$AX$18,属性中转!$AG$20:$AX$44)))</f>
        <v>{"HpRate":0.1937,"AtkRate":0.2232,"AtkSpeed":0.114,"Cri":0.0975,"DefBreak":0.134}</v>
      </c>
      <c r="H1989" s="1" t="s">
        <v>28</v>
      </c>
      <c r="I1989" s="1">
        <f t="shared" si="269"/>
        <v>2</v>
      </c>
      <c r="J1989" s="1">
        <f t="shared" si="268"/>
        <v>2</v>
      </c>
    </row>
    <row r="1990" spans="1:10">
      <c r="A1990" s="1">
        <f t="shared" si="274"/>
        <v>14300309</v>
      </c>
      <c r="B1990" s="1">
        <f t="shared" si="265"/>
        <v>14300309</v>
      </c>
      <c r="C1990" s="1">
        <f t="shared" si="275"/>
        <v>143003</v>
      </c>
      <c r="D1990" s="1">
        <f t="shared" si="262"/>
        <v>9</v>
      </c>
      <c r="E1990" s="1">
        <f>_xlfn.XLOOKUP(C1990,[1]配置!$B$5:$B$1000,[1]配置!$N$5:$N$1000)</f>
        <v>1</v>
      </c>
      <c r="F1990" s="1" t="str">
        <f>_xlfn.XLOOKUP(D1990,消耗中转!$D$8:$D$33,消耗中转!$T$8:$T$33)</f>
        <v>[{"ItemId":70002,"Num":20}]</v>
      </c>
      <c r="G1990" s="1" t="str" cm="1">
        <f t="array" ref="G1990">IF(D1990=0,"{}",_xlfn.XLOOKUP(D1990,属性中转!$D$20:$D$44,_xlfn.XLOOKUP($E1990,属性中转!$AG$18:$AX$18,属性中转!$AG$20:$AX$44)))</f>
        <v>{"HpRate":0.2125,"AtkRate":0.2448,"AtkSpeed":0.114,"Cri":0.0975,"DefBreak":0.134}</v>
      </c>
      <c r="H1990" s="1" t="s">
        <v>28</v>
      </c>
      <c r="I1990" s="1">
        <f t="shared" si="269"/>
        <v>2</v>
      </c>
      <c r="J1990" s="1">
        <f t="shared" si="268"/>
        <v>2</v>
      </c>
    </row>
    <row r="1991" spans="1:10">
      <c r="A1991" s="1">
        <f t="shared" si="274"/>
        <v>14300310</v>
      </c>
      <c r="B1991" s="1">
        <f t="shared" si="265"/>
        <v>14300310</v>
      </c>
      <c r="C1991" s="1">
        <f t="shared" si="275"/>
        <v>143003</v>
      </c>
      <c r="D1991" s="1">
        <f t="shared" si="262"/>
        <v>10</v>
      </c>
      <c r="E1991" s="1">
        <f>_xlfn.XLOOKUP(C1991,[1]配置!$B$5:$B$1000,[1]配置!$N$5:$N$1000)</f>
        <v>1</v>
      </c>
      <c r="F1991" s="1" t="str">
        <f>_xlfn.XLOOKUP(D1991,消耗中转!$D$8:$D$33,消耗中转!$T$8:$T$33)</f>
        <v>[{"ItemId":70002,"Num":25}]</v>
      </c>
      <c r="G1991" s="1" t="str" cm="1">
        <f t="array" ref="G1991">IF(D1991=0,"{}",_xlfn.XLOOKUP(D1991,属性中转!$D$20:$D$44,_xlfn.XLOOKUP($E1991,属性中转!$AG$18:$AX$18,属性中转!$AG$20:$AX$44)))</f>
        <v>{"HpRate":0.2312,"AtkRate":0.2664,"AtkSpeed":0.114,"Cri":0.0975,"DefBreak":0.134}</v>
      </c>
      <c r="H1991" s="1" t="s">
        <v>28</v>
      </c>
      <c r="I1991" s="1">
        <f t="shared" si="269"/>
        <v>3</v>
      </c>
      <c r="J1991" s="1">
        <f t="shared" si="268"/>
        <v>3</v>
      </c>
    </row>
    <row r="1992" spans="1:10">
      <c r="A1992" s="1">
        <f t="shared" si="274"/>
        <v>14300311</v>
      </c>
      <c r="B1992" s="1">
        <f t="shared" si="265"/>
        <v>14300311</v>
      </c>
      <c r="C1992" s="1">
        <f t="shared" si="275"/>
        <v>143003</v>
      </c>
      <c r="D1992" s="1">
        <f t="shared" si="262"/>
        <v>11</v>
      </c>
      <c r="E1992" s="1">
        <f>_xlfn.XLOOKUP(C1992,[1]配置!$B$5:$B$1000,[1]配置!$N$5:$N$1000)</f>
        <v>1</v>
      </c>
      <c r="F1992" s="1" t="str">
        <f>_xlfn.XLOOKUP(D1992,消耗中转!$D$8:$D$33,消耗中转!$T$8:$T$33)</f>
        <v>[{"ItemId":70002,"Num":30}]</v>
      </c>
      <c r="G1992" s="1" t="str" cm="1">
        <f t="array" ref="G1992">IF(D1992=0,"{}",_xlfn.XLOOKUP(D1992,属性中转!$D$20:$D$44,_xlfn.XLOOKUP($E1992,属性中转!$AG$18:$AX$18,属性中转!$AG$20:$AX$44)))</f>
        <v>{"HpRate":0.25,"AtkRate":0.288,"AtkSpeed":0.114,"Cri":0.0975,"DefBreak":0.134}</v>
      </c>
      <c r="H1992" s="1" t="s">
        <v>28</v>
      </c>
      <c r="I1992" s="1">
        <f t="shared" si="269"/>
        <v>3</v>
      </c>
      <c r="J1992" s="1">
        <f t="shared" si="268"/>
        <v>3</v>
      </c>
    </row>
    <row r="1993" spans="1:10">
      <c r="A1993" s="1">
        <f t="shared" si="274"/>
        <v>14300312</v>
      </c>
      <c r="B1993" s="1">
        <f t="shared" si="265"/>
        <v>14300312</v>
      </c>
      <c r="C1993" s="1">
        <f t="shared" si="275"/>
        <v>143003</v>
      </c>
      <c r="D1993" s="1">
        <f t="shared" si="262"/>
        <v>12</v>
      </c>
      <c r="E1993" s="1">
        <f>_xlfn.XLOOKUP(C1993,[1]配置!$B$5:$B$1000,[1]配置!$N$5:$N$1000)</f>
        <v>1</v>
      </c>
      <c r="F1993" s="1" t="str">
        <f>_xlfn.XLOOKUP(D1993,消耗中转!$D$8:$D$33,消耗中转!$T$8:$T$33)</f>
        <v>[{"ItemId":70002,"Num":35}]</v>
      </c>
      <c r="G1993" s="1" t="str" cm="1">
        <f t="array" ref="G1993">IF(D1993=0,"{}",_xlfn.XLOOKUP(D1993,属性中转!$D$20:$D$44,_xlfn.XLOOKUP($E1993,属性中转!$AG$18:$AX$18,属性中转!$AG$20:$AX$44)))</f>
        <v>{"HpRate":0.2687,"AtkRate":0.3096,"AtkSpeed":0.114,"Cri":0.0975,"DefBreak":0.134}</v>
      </c>
      <c r="H1993" s="1" t="s">
        <v>28</v>
      </c>
      <c r="I1993" s="1">
        <f t="shared" si="269"/>
        <v>3</v>
      </c>
      <c r="J1993" s="1">
        <f t="shared" si="268"/>
        <v>3</v>
      </c>
    </row>
    <row r="1994" spans="1:10">
      <c r="A1994" s="1">
        <f t="shared" si="274"/>
        <v>14300313</v>
      </c>
      <c r="B1994" s="1">
        <f t="shared" si="265"/>
        <v>14300313</v>
      </c>
      <c r="C1994" s="1">
        <f t="shared" si="275"/>
        <v>143003</v>
      </c>
      <c r="D1994" s="1">
        <f t="shared" ref="D1994:D2057" si="276">D1968</f>
        <v>13</v>
      </c>
      <c r="E1994" s="1">
        <f>_xlfn.XLOOKUP(C1994,[1]配置!$B$5:$B$1000,[1]配置!$N$5:$N$1000)</f>
        <v>1</v>
      </c>
      <c r="F1994" s="1" t="str">
        <f>_xlfn.XLOOKUP(D1994,消耗中转!$D$8:$D$33,消耗中转!$T$8:$T$33)</f>
        <v>[{"ItemId":70002,"Num":40}]</v>
      </c>
      <c r="G1994" s="1" t="str" cm="1">
        <f t="array" ref="G1994">IF(D1994=0,"{}",_xlfn.XLOOKUP(D1994,属性中转!$D$20:$D$44,_xlfn.XLOOKUP($E1994,属性中转!$AG$18:$AX$18,属性中转!$AG$20:$AX$44)))</f>
        <v>{"HpRate":0.2875,"AtkRate":0.3312,"AtkSpeed":0.114,"Cri":0.0975,"DefBreak":0.134}</v>
      </c>
      <c r="H1994" s="1" t="s">
        <v>28</v>
      </c>
      <c r="I1994" s="1">
        <f t="shared" si="269"/>
        <v>3</v>
      </c>
      <c r="J1994" s="1">
        <f t="shared" si="268"/>
        <v>3</v>
      </c>
    </row>
    <row r="1995" spans="1:10">
      <c r="A1995" s="1">
        <f t="shared" si="274"/>
        <v>14300314</v>
      </c>
      <c r="B1995" s="1">
        <f t="shared" si="265"/>
        <v>14300314</v>
      </c>
      <c r="C1995" s="1">
        <f t="shared" si="275"/>
        <v>143003</v>
      </c>
      <c r="D1995" s="1">
        <f t="shared" si="276"/>
        <v>14</v>
      </c>
      <c r="E1995" s="1">
        <f>_xlfn.XLOOKUP(C1995,[1]配置!$B$5:$B$1000,[1]配置!$N$5:$N$1000)</f>
        <v>1</v>
      </c>
      <c r="F1995" s="1" t="str">
        <f>_xlfn.XLOOKUP(D1995,消耗中转!$D$8:$D$33,消耗中转!$T$8:$T$33)</f>
        <v>[{"ItemId":70002,"Num":45}]</v>
      </c>
      <c r="G1995" s="1" t="str" cm="1">
        <f t="array" ref="G1995">IF(D1995=0,"{}",_xlfn.XLOOKUP(D1995,属性中转!$D$20:$D$44,_xlfn.XLOOKUP($E1995,属性中转!$AG$18:$AX$18,属性中转!$AG$20:$AX$44)))</f>
        <v>{"HpRate":0.3062,"AtkRate":0.3528,"AtkSpeed":0.114,"Cri":0.0975,"DefBreak":0.134}</v>
      </c>
      <c r="H1995" s="1" t="s">
        <v>28</v>
      </c>
      <c r="I1995" s="1">
        <f t="shared" si="269"/>
        <v>3</v>
      </c>
      <c r="J1995" s="1">
        <f t="shared" si="268"/>
        <v>3</v>
      </c>
    </row>
    <row r="1996" spans="1:10">
      <c r="A1996" s="1">
        <f t="shared" si="274"/>
        <v>14300315</v>
      </c>
      <c r="B1996" s="1">
        <f t="shared" si="265"/>
        <v>14300315</v>
      </c>
      <c r="C1996" s="1">
        <f t="shared" si="275"/>
        <v>143003</v>
      </c>
      <c r="D1996" s="1">
        <f t="shared" si="276"/>
        <v>15</v>
      </c>
      <c r="E1996" s="1">
        <f>_xlfn.XLOOKUP(C1996,[1]配置!$B$5:$B$1000,[1]配置!$N$5:$N$1000)</f>
        <v>1</v>
      </c>
      <c r="F1996" s="1" t="str">
        <f>_xlfn.XLOOKUP(D1996,消耗中转!$D$8:$D$33,消耗中转!$T$8:$T$33)</f>
        <v>[{"ItemId":70002,"Num":50}]</v>
      </c>
      <c r="G1996" s="1" t="str" cm="1">
        <f t="array" ref="G1996">IF(D1996=0,"{}",_xlfn.XLOOKUP(D1996,属性中转!$D$20:$D$44,_xlfn.XLOOKUP($E1996,属性中转!$AG$18:$AX$18,属性中转!$AG$20:$AX$44)))</f>
        <v>{"HpRate":0.325,"AtkRate":0.3744,"AtkSpeed":0.114,"Cri":0.0975,"DefBreak":0.134}</v>
      </c>
      <c r="H1996" s="1" t="s">
        <v>28</v>
      </c>
      <c r="I1996" s="1">
        <f t="shared" si="269"/>
        <v>4</v>
      </c>
      <c r="J1996" s="1">
        <f t="shared" si="268"/>
        <v>4</v>
      </c>
    </row>
    <row r="1997" spans="1:10">
      <c r="A1997" s="1">
        <f t="shared" si="274"/>
        <v>14300316</v>
      </c>
      <c r="B1997" s="1">
        <f t="shared" si="265"/>
        <v>14300316</v>
      </c>
      <c r="C1997" s="1">
        <f t="shared" si="275"/>
        <v>143003</v>
      </c>
      <c r="D1997" s="1">
        <f t="shared" si="276"/>
        <v>16</v>
      </c>
      <c r="E1997" s="1">
        <f>_xlfn.XLOOKUP(C1997,[1]配置!$B$5:$B$1000,[1]配置!$N$5:$N$1000)</f>
        <v>1</v>
      </c>
      <c r="F1997" s="1" t="str">
        <f>_xlfn.XLOOKUP(D1997,消耗中转!$D$8:$D$33,消耗中转!$T$8:$T$33)</f>
        <v>[{"ItemId":70003,"Num":25}]</v>
      </c>
      <c r="G1997" s="1" t="str" cm="1">
        <f t="array" ref="G1997">IF(D1997=0,"{}",_xlfn.XLOOKUP(D1997,属性中转!$D$20:$D$44,_xlfn.XLOOKUP($E1997,属性中转!$AG$18:$AX$18,属性中转!$AG$20:$AX$44)))</f>
        <v>{"HpRate":0.3437,"AtkRate":0.396,"AtkSpeed":0.126,"Cri":0.1078,"DefBreak":0.1481}</v>
      </c>
      <c r="H1997" s="1" t="s">
        <v>28</v>
      </c>
      <c r="I1997" s="1">
        <f t="shared" si="269"/>
        <v>4</v>
      </c>
      <c r="J1997" s="1">
        <f t="shared" si="268"/>
        <v>4</v>
      </c>
    </row>
    <row r="1998" spans="1:10">
      <c r="A1998" s="1">
        <f t="shared" si="274"/>
        <v>14300317</v>
      </c>
      <c r="B1998" s="1">
        <f t="shared" si="265"/>
        <v>14300317</v>
      </c>
      <c r="C1998" s="1">
        <f t="shared" si="275"/>
        <v>143003</v>
      </c>
      <c r="D1998" s="1">
        <f t="shared" si="276"/>
        <v>17</v>
      </c>
      <c r="E1998" s="1">
        <f>_xlfn.XLOOKUP(C1998,[1]配置!$B$5:$B$1000,[1]配置!$N$5:$N$1000)</f>
        <v>1</v>
      </c>
      <c r="F1998" s="1" t="str">
        <f>_xlfn.XLOOKUP(D1998,消耗中转!$D$8:$D$33,消耗中转!$T$8:$T$33)</f>
        <v>[{"ItemId":70003,"Num":25}]</v>
      </c>
      <c r="G1998" s="1" t="str" cm="1">
        <f t="array" ref="G1998">IF(D1998=0,"{}",_xlfn.XLOOKUP(D1998,属性中转!$D$20:$D$44,_xlfn.XLOOKUP($E1998,属性中转!$AG$18:$AX$18,属性中转!$AG$20:$AX$44)))</f>
        <v>{"HpRate":0.3625,"AtkRate":0.4176,"AtkSpeed":0.138,"Cri":0.1181,"DefBreak":0.1622}</v>
      </c>
      <c r="H1998" s="1" t="s">
        <v>28</v>
      </c>
      <c r="I1998" s="1">
        <f t="shared" si="269"/>
        <v>4</v>
      </c>
      <c r="J1998" s="1">
        <f t="shared" si="268"/>
        <v>4</v>
      </c>
    </row>
    <row r="1999" spans="1:10">
      <c r="A1999" s="1">
        <f t="shared" si="274"/>
        <v>14300318</v>
      </c>
      <c r="B1999" s="1">
        <f t="shared" si="265"/>
        <v>14300318</v>
      </c>
      <c r="C1999" s="1">
        <f t="shared" si="275"/>
        <v>143003</v>
      </c>
      <c r="D1999" s="1">
        <f t="shared" si="276"/>
        <v>18</v>
      </c>
      <c r="E1999" s="1">
        <f>_xlfn.XLOOKUP(C1999,[1]配置!$B$5:$B$1000,[1]配置!$N$5:$N$1000)</f>
        <v>1</v>
      </c>
      <c r="F1999" s="1" t="str">
        <f>_xlfn.XLOOKUP(D1999,消耗中转!$D$8:$D$33,消耗中转!$T$8:$T$33)</f>
        <v>[{"ItemId":70003,"Num":25}]</v>
      </c>
      <c r="G1999" s="1" t="str" cm="1">
        <f t="array" ref="G1999">IF(D1999=0,"{}",_xlfn.XLOOKUP(D1999,属性中转!$D$20:$D$44,_xlfn.XLOOKUP($E1999,属性中转!$AG$18:$AX$18,属性中转!$AG$20:$AX$44)))</f>
        <v>{"HpRate":0.3812,"AtkRate":0.4392,"AtkSpeed":0.15,"Cri":0.1284,"DefBreak":0.1764}</v>
      </c>
      <c r="H1999" s="1" t="s">
        <v>28</v>
      </c>
      <c r="I1999" s="1">
        <f t="shared" si="269"/>
        <v>4</v>
      </c>
      <c r="J1999" s="1">
        <f t="shared" si="268"/>
        <v>4</v>
      </c>
    </row>
    <row r="2000" spans="1:10">
      <c r="A2000" s="1">
        <f t="shared" si="274"/>
        <v>14300319</v>
      </c>
      <c r="B2000" s="1">
        <f t="shared" si="265"/>
        <v>14300319</v>
      </c>
      <c r="C2000" s="1">
        <f t="shared" si="275"/>
        <v>143003</v>
      </c>
      <c r="D2000" s="1">
        <f t="shared" si="276"/>
        <v>19</v>
      </c>
      <c r="E2000" s="1">
        <f>_xlfn.XLOOKUP(C2000,[1]配置!$B$5:$B$1000,[1]配置!$N$5:$N$1000)</f>
        <v>1</v>
      </c>
      <c r="F2000" s="1" t="str">
        <f>_xlfn.XLOOKUP(D2000,消耗中转!$D$8:$D$33,消耗中转!$T$8:$T$33)</f>
        <v>[{"ItemId":70003,"Num":25}]</v>
      </c>
      <c r="G2000" s="1" t="str" cm="1">
        <f t="array" ref="G2000">IF(D2000=0,"{}",_xlfn.XLOOKUP(D2000,属性中转!$D$20:$D$44,_xlfn.XLOOKUP($E2000,属性中转!$AG$18:$AX$18,属性中转!$AG$20:$AX$44)))</f>
        <v>{"HpRate":0.4,"AtkRate":0.4608,"AtkSpeed":0.162,"Cri":0.1386,"DefBreak":0.1905}</v>
      </c>
      <c r="H2000" s="1" t="s">
        <v>28</v>
      </c>
      <c r="I2000" s="1">
        <f t="shared" si="269"/>
        <v>4</v>
      </c>
      <c r="J2000" s="1">
        <f t="shared" si="268"/>
        <v>4</v>
      </c>
    </row>
    <row r="2001" spans="1:10">
      <c r="A2001" s="1">
        <f t="shared" si="274"/>
        <v>14300320</v>
      </c>
      <c r="B2001" s="1">
        <f t="shared" si="265"/>
        <v>14300320</v>
      </c>
      <c r="C2001" s="1">
        <f t="shared" si="275"/>
        <v>143003</v>
      </c>
      <c r="D2001" s="1">
        <f t="shared" si="276"/>
        <v>20</v>
      </c>
      <c r="E2001" s="1">
        <f>_xlfn.XLOOKUP(C2001,[1]配置!$B$5:$B$1000,[1]配置!$N$5:$N$1000)</f>
        <v>1</v>
      </c>
      <c r="F2001" s="1" t="str">
        <f>_xlfn.XLOOKUP(D2001,消耗中转!$D$8:$D$33,消耗中转!$T$8:$T$33)</f>
        <v>[{"ItemId":70003,"Num":25}]</v>
      </c>
      <c r="G2001" s="1" t="str" cm="1">
        <f t="array" ref="G2001">IF(D2001=0,"{}",_xlfn.XLOOKUP(D2001,属性中转!$D$20:$D$44,_xlfn.XLOOKUP($E2001,属性中转!$AG$18:$AX$18,属性中转!$AG$20:$AX$44)))</f>
        <v>{"HpRate":0.4187,"AtkRate":0.4824,"AtkSpeed":0.174,"Cri":0.1489,"DefBreak":0.2046}</v>
      </c>
      <c r="H2001" s="1" t="s">
        <v>28</v>
      </c>
      <c r="I2001" s="1">
        <f t="shared" si="269"/>
        <v>4</v>
      </c>
      <c r="J2001" s="1">
        <f t="shared" si="268"/>
        <v>4</v>
      </c>
    </row>
    <row r="2002" spans="1:10">
      <c r="A2002" s="1">
        <f t="shared" ref="A2002:A2006" si="277">B2002</f>
        <v>14300321</v>
      </c>
      <c r="B2002" s="1">
        <f t="shared" ref="B2002:B2006" si="278">C2002*100+D2002</f>
        <v>14300321</v>
      </c>
      <c r="C2002" s="1">
        <f t="shared" si="275"/>
        <v>143003</v>
      </c>
      <c r="D2002" s="1">
        <f t="shared" si="276"/>
        <v>21</v>
      </c>
      <c r="E2002" s="1">
        <f>_xlfn.XLOOKUP(C2002,[1]配置!$B$5:$B$1000,[1]配置!$N$5:$N$1000)</f>
        <v>1</v>
      </c>
      <c r="F2002" s="1" t="str">
        <f>_xlfn.XLOOKUP(D2002,消耗中转!$D$8:$D$33,消耗中转!$T$8:$T$33)</f>
        <v>[{"ItemId":70003,"Num":50}]</v>
      </c>
      <c r="G2002" s="1" t="str" cm="1">
        <f t="array" ref="G2002">IF(D2002=0,"{}",_xlfn.XLOOKUP(D2002,属性中转!$D$20:$D$44,_xlfn.XLOOKUP($E2002,属性中转!$AG$18:$AX$18,属性中转!$AG$20:$AX$44)))</f>
        <v>{"HpRate":0.4375,"AtkRate":0.504,"AtkSpeed":0.186,"Cri":0.1592,"DefBreak":0.2187}</v>
      </c>
      <c r="H2002" s="1" t="s">
        <v>28</v>
      </c>
      <c r="I2002" s="1">
        <f t="shared" si="269"/>
        <v>4</v>
      </c>
      <c r="J2002" s="1">
        <f t="shared" si="268"/>
        <v>4</v>
      </c>
    </row>
    <row r="2003" spans="1:10">
      <c r="A2003" s="1">
        <f t="shared" si="277"/>
        <v>14300322</v>
      </c>
      <c r="B2003" s="1">
        <f t="shared" si="278"/>
        <v>14300322</v>
      </c>
      <c r="C2003" s="1">
        <f t="shared" si="275"/>
        <v>143003</v>
      </c>
      <c r="D2003" s="1">
        <f t="shared" si="276"/>
        <v>22</v>
      </c>
      <c r="E2003" s="1">
        <f>_xlfn.XLOOKUP(C2003,[1]配置!$B$5:$B$1000,[1]配置!$N$5:$N$1000)</f>
        <v>1</v>
      </c>
      <c r="F2003" s="1" t="str">
        <f>_xlfn.XLOOKUP(D2003,消耗中转!$D$8:$D$33,消耗中转!$T$8:$T$33)</f>
        <v>[{"ItemId":70003,"Num":75}]</v>
      </c>
      <c r="G2003" s="1" t="str" cm="1">
        <f t="array" ref="G2003">IF(D2003=0,"{}",_xlfn.XLOOKUP(D2003,属性中转!$D$20:$D$44,_xlfn.XLOOKUP($E2003,属性中转!$AG$18:$AX$18,属性中转!$AG$20:$AX$44)))</f>
        <v>{"HpRate":0.4562,"AtkRate":0.5256,"AtkSpeed":0.198,"Cri":0.1694,"DefBreak":0.2328}</v>
      </c>
      <c r="H2003" s="1" t="s">
        <v>28</v>
      </c>
      <c r="I2003" s="1">
        <f t="shared" si="269"/>
        <v>4</v>
      </c>
      <c r="J2003" s="1">
        <f t="shared" si="268"/>
        <v>4</v>
      </c>
    </row>
    <row r="2004" spans="1:10">
      <c r="A2004" s="1">
        <f t="shared" si="277"/>
        <v>14300323</v>
      </c>
      <c r="B2004" s="1">
        <f t="shared" si="278"/>
        <v>14300323</v>
      </c>
      <c r="C2004" s="1">
        <f t="shared" si="275"/>
        <v>143003</v>
      </c>
      <c r="D2004" s="1">
        <f t="shared" si="276"/>
        <v>23</v>
      </c>
      <c r="E2004" s="1">
        <f>_xlfn.XLOOKUP(C2004,[1]配置!$B$5:$B$1000,[1]配置!$N$5:$N$1000)</f>
        <v>1</v>
      </c>
      <c r="F2004" s="1" t="str">
        <f>_xlfn.XLOOKUP(D2004,消耗中转!$D$8:$D$33,消耗中转!$T$8:$T$33)</f>
        <v>[{"ItemId":70003,"Num":100}]</v>
      </c>
      <c r="G2004" s="1" t="str" cm="1">
        <f t="array" ref="G2004">IF(D2004=0,"{}",_xlfn.XLOOKUP(D2004,属性中转!$D$20:$D$44,_xlfn.XLOOKUP($E2004,属性中转!$AG$18:$AX$18,属性中转!$AG$20:$AX$44)))</f>
        <v>{"HpRate":0.475,"AtkRate":0.5472,"AtkSpeed":0.21,"Cri":0.1797,"DefBreak":0.2469}</v>
      </c>
      <c r="H2004" s="1" t="s">
        <v>28</v>
      </c>
      <c r="I2004" s="1">
        <f t="shared" si="269"/>
        <v>4</v>
      </c>
      <c r="J2004" s="1">
        <f t="shared" si="268"/>
        <v>4</v>
      </c>
    </row>
    <row r="2005" spans="1:10">
      <c r="A2005" s="1">
        <f t="shared" si="277"/>
        <v>14300324</v>
      </c>
      <c r="B2005" s="1">
        <f t="shared" si="278"/>
        <v>14300324</v>
      </c>
      <c r="C2005" s="1">
        <f t="shared" si="275"/>
        <v>143003</v>
      </c>
      <c r="D2005" s="1">
        <f t="shared" si="276"/>
        <v>24</v>
      </c>
      <c r="E2005" s="1">
        <f>_xlfn.XLOOKUP(C2005,[1]配置!$B$5:$B$1000,[1]配置!$N$5:$N$1000)</f>
        <v>1</v>
      </c>
      <c r="F2005" s="1" t="str">
        <f>_xlfn.XLOOKUP(D2005,消耗中转!$D$8:$D$33,消耗中转!$T$8:$T$33)</f>
        <v>[{"ItemId":70003,"Num":125}]</v>
      </c>
      <c r="G2005" s="1" t="str" cm="1">
        <f t="array" ref="G2005">IF(D2005=0,"{}",_xlfn.XLOOKUP(D2005,属性中转!$D$20:$D$44,_xlfn.XLOOKUP($E2005,属性中转!$AG$18:$AX$18,属性中转!$AG$20:$AX$44)))</f>
        <v>{"HpRate":0.4937,"AtkRate":0.5688,"AtkSpeed":0.222,"Cri":0.19,"DefBreak":0.261}</v>
      </c>
      <c r="H2005" s="1" t="s">
        <v>28</v>
      </c>
      <c r="I2005" s="1">
        <f t="shared" si="269"/>
        <v>4</v>
      </c>
      <c r="J2005" s="1">
        <f t="shared" si="268"/>
        <v>4</v>
      </c>
    </row>
    <row r="2006" spans="1:10">
      <c r="A2006" s="1">
        <f t="shared" si="277"/>
        <v>14300325</v>
      </c>
      <c r="B2006" s="1">
        <f t="shared" si="278"/>
        <v>14300325</v>
      </c>
      <c r="C2006" s="1">
        <f t="shared" si="275"/>
        <v>143003</v>
      </c>
      <c r="D2006" s="1">
        <f t="shared" si="276"/>
        <v>25</v>
      </c>
      <c r="E2006" s="1">
        <f>_xlfn.XLOOKUP(C2006,[1]配置!$B$5:$B$1000,[1]配置!$N$5:$N$1000)</f>
        <v>1</v>
      </c>
      <c r="F2006" s="1" t="str">
        <f>_xlfn.XLOOKUP(D2006,消耗中转!$D$8:$D$33,消耗中转!$T$8:$T$33)</f>
        <v>[{"ItemId":70003,"Num":150}]</v>
      </c>
      <c r="G2006" s="1" t="str" cm="1">
        <f t="array" ref="G2006">IF(D2006=0,"{}",_xlfn.XLOOKUP(D2006,属性中转!$D$20:$D$44,_xlfn.XLOOKUP($E2006,属性中转!$AG$18:$AX$18,属性中转!$AG$20:$AX$44)))</f>
        <v>{"HpRate":0.5125,"AtkRate":0.5904,"AtkSpeed":0.234,"Cri":0.2003,"DefBreak":0.2751}</v>
      </c>
      <c r="H2006" s="1" t="s">
        <v>28</v>
      </c>
      <c r="I2006" s="1">
        <f t="shared" si="269"/>
        <v>4</v>
      </c>
      <c r="J2006" s="1">
        <f t="shared" si="268"/>
        <v>4</v>
      </c>
    </row>
    <row r="2007" spans="1:10">
      <c r="A2007" s="1">
        <f t="shared" si="274"/>
        <v>14300400</v>
      </c>
      <c r="B2007" s="1">
        <f t="shared" si="265"/>
        <v>14300400</v>
      </c>
      <c r="C2007" s="1">
        <f>C1981+1</f>
        <v>143004</v>
      </c>
      <c r="D2007" s="1">
        <f t="shared" si="276"/>
        <v>0</v>
      </c>
      <c r="E2007" s="1">
        <f>_xlfn.XLOOKUP(C2007,[1]配置!$B$5:$B$1000,[1]配置!$N$5:$N$1000)</f>
        <v>2</v>
      </c>
      <c r="F2007" s="1" t="str">
        <f>_xlfn.XLOOKUP(D2007,消耗中转!$D$8:$D$33,消耗中转!$T$8:$T$33)</f>
        <v>[]</v>
      </c>
      <c r="G2007" s="1" t="str" cm="1">
        <f t="array" ref="G2007">IF(D2007=0,"{}",_xlfn.XLOOKUP(D2007,属性中转!$D$20:$D$44,_xlfn.XLOOKUP($E2007,属性中转!$AG$18:$AX$18,属性中转!$AG$20:$AX$44)))</f>
        <v>{}</v>
      </c>
      <c r="H2007" s="1" t="s">
        <v>28</v>
      </c>
      <c r="I2007" s="1">
        <f t="shared" si="269"/>
        <v>0</v>
      </c>
      <c r="J2007" s="1">
        <f t="shared" si="268"/>
        <v>0</v>
      </c>
    </row>
    <row r="2008" spans="1:10">
      <c r="A2008" s="1">
        <f t="shared" si="274"/>
        <v>14300401</v>
      </c>
      <c r="B2008" s="1">
        <f t="shared" si="265"/>
        <v>14300401</v>
      </c>
      <c r="C2008" s="1">
        <f>C2007</f>
        <v>143004</v>
      </c>
      <c r="D2008" s="1">
        <f t="shared" si="276"/>
        <v>1</v>
      </c>
      <c r="E2008" s="1">
        <f>_xlfn.XLOOKUP(C2008,[1]配置!$B$5:$B$1000,[1]配置!$N$5:$N$1000)</f>
        <v>2</v>
      </c>
      <c r="F2008" s="1" t="str">
        <f>_xlfn.XLOOKUP(D2008,消耗中转!$D$8:$D$33,消耗中转!$T$8:$T$33)</f>
        <v>[{"ItemId":70001,"Num":10}]</v>
      </c>
      <c r="G2008" s="1" t="str" cm="1">
        <f t="array" ref="G2008">IF(D2008=0,"{}",_xlfn.XLOOKUP(D2008,属性中转!$D$20:$D$44,_xlfn.XLOOKUP($E2008,属性中转!$AG$18:$AX$18,属性中转!$AG$20:$AX$44)))</f>
        <v>{"HpRate":0.11,"AtkRate":0.0585,"PhysDefRate":0.045,"MagicDefRate":0.04,"OnHealInc":0.051}</v>
      </c>
      <c r="H2008" s="1" t="s">
        <v>28</v>
      </c>
      <c r="I2008" s="1">
        <f t="shared" si="269"/>
        <v>1</v>
      </c>
      <c r="J2008" s="1">
        <f t="shared" si="268"/>
        <v>1</v>
      </c>
    </row>
    <row r="2009" spans="1:10">
      <c r="A2009" s="1">
        <f t="shared" si="274"/>
        <v>14300402</v>
      </c>
      <c r="B2009" s="1">
        <f t="shared" si="265"/>
        <v>14300402</v>
      </c>
      <c r="C2009" s="1">
        <f t="shared" ref="C2009:C2032" si="279">C2008</f>
        <v>143004</v>
      </c>
      <c r="D2009" s="1">
        <f t="shared" si="276"/>
        <v>2</v>
      </c>
      <c r="E2009" s="1">
        <f>_xlfn.XLOOKUP(C2009,[1]配置!$B$5:$B$1000,[1]配置!$N$5:$N$1000)</f>
        <v>2</v>
      </c>
      <c r="F2009" s="1" t="str">
        <f>_xlfn.XLOOKUP(D2009,消耗中转!$D$8:$D$33,消耗中转!$T$8:$T$33)</f>
        <v>[{"ItemId":70001,"Num":20}]</v>
      </c>
      <c r="G2009" s="1" t="str" cm="1">
        <f t="array" ref="G2009">IF(D2009=0,"{}",_xlfn.XLOOKUP(D2009,属性中转!$D$20:$D$44,_xlfn.XLOOKUP($E2009,属性中转!$AG$18:$AX$18,属性中转!$AG$20:$AX$44)))</f>
        <v>{"HpRate":0.143,"AtkRate":0.076,"PhysDefRate":0.0585,"MagicDefRate":0.052,"OnHealInc":0.0714}</v>
      </c>
      <c r="H2009" s="1" t="s">
        <v>28</v>
      </c>
      <c r="I2009" s="1">
        <f t="shared" si="269"/>
        <v>1</v>
      </c>
      <c r="J2009" s="1">
        <f t="shared" si="268"/>
        <v>1</v>
      </c>
    </row>
    <row r="2010" spans="1:10">
      <c r="A2010" s="1">
        <f t="shared" si="274"/>
        <v>14300403</v>
      </c>
      <c r="B2010" s="1">
        <f t="shared" si="265"/>
        <v>14300403</v>
      </c>
      <c r="C2010" s="1">
        <f t="shared" si="279"/>
        <v>143004</v>
      </c>
      <c r="D2010" s="1">
        <f t="shared" si="276"/>
        <v>3</v>
      </c>
      <c r="E2010" s="1">
        <f>_xlfn.XLOOKUP(C2010,[1]配置!$B$5:$B$1000,[1]配置!$N$5:$N$1000)</f>
        <v>2</v>
      </c>
      <c r="F2010" s="1" t="str">
        <f>_xlfn.XLOOKUP(D2010,消耗中转!$D$8:$D$33,消耗中转!$T$8:$T$33)</f>
        <v>[{"ItemId":70001,"Num":30}]</v>
      </c>
      <c r="G2010" s="1" t="str" cm="1">
        <f t="array" ref="G2010">IF(D2010=0,"{}",_xlfn.XLOOKUP(D2010,属性中转!$D$20:$D$44,_xlfn.XLOOKUP($E2010,属性中转!$AG$18:$AX$18,属性中转!$AG$20:$AX$44)))</f>
        <v>{"HpRate":0.176,"AtkRate":0.0936,"PhysDefRate":0.072,"MagicDefRate":0.064,"OnHealInc":0.0918}</v>
      </c>
      <c r="H2010" s="1" t="s">
        <v>28</v>
      </c>
      <c r="I2010" s="1">
        <f t="shared" si="269"/>
        <v>1</v>
      </c>
      <c r="J2010" s="1">
        <f t="shared" si="268"/>
        <v>1</v>
      </c>
    </row>
    <row r="2011" spans="1:10">
      <c r="A2011" s="1">
        <f t="shared" si="274"/>
        <v>14300404</v>
      </c>
      <c r="B2011" s="1">
        <f t="shared" si="265"/>
        <v>14300404</v>
      </c>
      <c r="C2011" s="1">
        <f t="shared" si="279"/>
        <v>143004</v>
      </c>
      <c r="D2011" s="1">
        <f t="shared" si="276"/>
        <v>4</v>
      </c>
      <c r="E2011" s="1">
        <f>_xlfn.XLOOKUP(C2011,[1]配置!$B$5:$B$1000,[1]配置!$N$5:$N$1000)</f>
        <v>2</v>
      </c>
      <c r="F2011" s="1" t="str">
        <f>_xlfn.XLOOKUP(D2011,消耗中转!$D$8:$D$33,消耗中转!$T$8:$T$33)</f>
        <v>[{"ItemId":70001,"Num":40}]</v>
      </c>
      <c r="G2011" s="1" t="str" cm="1">
        <f t="array" ref="G2011">IF(D2011=0,"{}",_xlfn.XLOOKUP(D2011,属性中转!$D$20:$D$44,_xlfn.XLOOKUP($E2011,属性中转!$AG$18:$AX$18,属性中转!$AG$20:$AX$44)))</f>
        <v>{"HpRate":0.209,"AtkRate":0.1111,"PhysDefRate":0.0855,"MagicDefRate":0.076,"OnHealInc":0.1122}</v>
      </c>
      <c r="H2011" s="1" t="s">
        <v>28</v>
      </c>
      <c r="I2011" s="1">
        <f t="shared" si="269"/>
        <v>1</v>
      </c>
      <c r="J2011" s="1">
        <f t="shared" si="268"/>
        <v>1</v>
      </c>
    </row>
    <row r="2012" spans="1:10">
      <c r="A2012" s="1">
        <f t="shared" si="274"/>
        <v>14300405</v>
      </c>
      <c r="B2012" s="1">
        <f t="shared" si="265"/>
        <v>14300405</v>
      </c>
      <c r="C2012" s="1">
        <f t="shared" si="279"/>
        <v>143004</v>
      </c>
      <c r="D2012" s="1">
        <f t="shared" si="276"/>
        <v>5</v>
      </c>
      <c r="E2012" s="1">
        <f>_xlfn.XLOOKUP(C2012,[1]配置!$B$5:$B$1000,[1]配置!$N$5:$N$1000)</f>
        <v>2</v>
      </c>
      <c r="F2012" s="1" t="str">
        <f>_xlfn.XLOOKUP(D2012,消耗中转!$D$8:$D$33,消耗中转!$T$8:$T$33)</f>
        <v>[{"ItemId":70001,"Num":50}]</v>
      </c>
      <c r="G2012" s="1" t="str" cm="1">
        <f t="array" ref="G2012">IF(D2012=0,"{}",_xlfn.XLOOKUP(D2012,属性中转!$D$20:$D$44,_xlfn.XLOOKUP($E2012,属性中转!$AG$18:$AX$18,属性中转!$AG$20:$AX$44)))</f>
        <v>{"HpRate":0.242,"AtkRate":0.1287,"PhysDefRate":0.099,"MagicDefRate":0.088,"OnHealInc":0.1326}</v>
      </c>
      <c r="H2012" s="1" t="s">
        <v>28</v>
      </c>
      <c r="I2012" s="1">
        <f t="shared" si="269"/>
        <v>2</v>
      </c>
      <c r="J2012" s="1">
        <f t="shared" si="268"/>
        <v>2</v>
      </c>
    </row>
    <row r="2013" spans="1:10">
      <c r="A2013" s="1">
        <f t="shared" si="274"/>
        <v>14300406</v>
      </c>
      <c r="B2013" s="1">
        <f t="shared" si="265"/>
        <v>14300406</v>
      </c>
      <c r="C2013" s="1">
        <f t="shared" si="279"/>
        <v>143004</v>
      </c>
      <c r="D2013" s="1">
        <f t="shared" si="276"/>
        <v>6</v>
      </c>
      <c r="E2013" s="1">
        <f>_xlfn.XLOOKUP(C2013,[1]配置!$B$5:$B$1000,[1]配置!$N$5:$N$1000)</f>
        <v>2</v>
      </c>
      <c r="F2013" s="1" t="str">
        <f>_xlfn.XLOOKUP(D2013,消耗中转!$D$8:$D$33,消耗中转!$T$8:$T$33)</f>
        <v>[{"ItemId":70002,"Num":5}]</v>
      </c>
      <c r="G2013" s="1" t="str" cm="1">
        <f t="array" ref="G2013">IF(D2013=0,"{}",_xlfn.XLOOKUP(D2013,属性中转!$D$20:$D$44,_xlfn.XLOOKUP($E2013,属性中转!$AG$18:$AX$18,属性中转!$AG$20:$AX$44)))</f>
        <v>{"HpRate":0.275,"AtkRate":0.1462,"PhysDefRate":0.1125,"MagicDefRate":0.1,"OnHealInc":0.153}</v>
      </c>
      <c r="H2013" s="1" t="s">
        <v>28</v>
      </c>
      <c r="I2013" s="1">
        <f t="shared" si="269"/>
        <v>2</v>
      </c>
      <c r="J2013" s="1">
        <f t="shared" si="268"/>
        <v>2</v>
      </c>
    </row>
    <row r="2014" spans="1:10">
      <c r="A2014" s="1">
        <f t="shared" si="274"/>
        <v>14300407</v>
      </c>
      <c r="B2014" s="1">
        <f t="shared" si="265"/>
        <v>14300407</v>
      </c>
      <c r="C2014" s="1">
        <f t="shared" si="279"/>
        <v>143004</v>
      </c>
      <c r="D2014" s="1">
        <f t="shared" si="276"/>
        <v>7</v>
      </c>
      <c r="E2014" s="1">
        <f>_xlfn.XLOOKUP(C2014,[1]配置!$B$5:$B$1000,[1]配置!$N$5:$N$1000)</f>
        <v>2</v>
      </c>
      <c r="F2014" s="1" t="str">
        <f>_xlfn.XLOOKUP(D2014,消耗中转!$D$8:$D$33,消耗中转!$T$8:$T$33)</f>
        <v>[{"ItemId":70002,"Num":10}]</v>
      </c>
      <c r="G2014" s="1" t="str" cm="1">
        <f t="array" ref="G2014">IF(D2014=0,"{}",_xlfn.XLOOKUP(D2014,属性中转!$D$20:$D$44,_xlfn.XLOOKUP($E2014,属性中转!$AG$18:$AX$18,属性中转!$AG$20:$AX$44)))</f>
        <v>{"HpRate":0.308,"AtkRate":0.1638,"PhysDefRate":0.126,"MagicDefRate":0.112,"OnHealInc":0.1734}</v>
      </c>
      <c r="H2014" s="1" t="s">
        <v>28</v>
      </c>
      <c r="I2014" s="1">
        <f t="shared" si="269"/>
        <v>2</v>
      </c>
      <c r="J2014" s="1">
        <f t="shared" si="268"/>
        <v>2</v>
      </c>
    </row>
    <row r="2015" spans="1:10">
      <c r="A2015" s="1">
        <f t="shared" si="274"/>
        <v>14300408</v>
      </c>
      <c r="B2015" s="1">
        <f t="shared" si="265"/>
        <v>14300408</v>
      </c>
      <c r="C2015" s="1">
        <f t="shared" si="279"/>
        <v>143004</v>
      </c>
      <c r="D2015" s="1">
        <f t="shared" si="276"/>
        <v>8</v>
      </c>
      <c r="E2015" s="1">
        <f>_xlfn.XLOOKUP(C2015,[1]配置!$B$5:$B$1000,[1]配置!$N$5:$N$1000)</f>
        <v>2</v>
      </c>
      <c r="F2015" s="1" t="str">
        <f>_xlfn.XLOOKUP(D2015,消耗中转!$D$8:$D$33,消耗中转!$T$8:$T$33)</f>
        <v>[{"ItemId":70002,"Num":15}]</v>
      </c>
      <c r="G2015" s="1" t="str" cm="1">
        <f t="array" ref="G2015">IF(D2015=0,"{}",_xlfn.XLOOKUP(D2015,属性中转!$D$20:$D$44,_xlfn.XLOOKUP($E2015,属性中转!$AG$18:$AX$18,属性中转!$AG$20:$AX$44)))</f>
        <v>{"HpRate":0.341,"AtkRate":0.1813,"PhysDefRate":0.1395,"MagicDefRate":0.124,"OnHealInc":0.1938}</v>
      </c>
      <c r="H2015" s="1" t="s">
        <v>28</v>
      </c>
      <c r="I2015" s="1">
        <f t="shared" si="269"/>
        <v>2</v>
      </c>
      <c r="J2015" s="1">
        <f t="shared" ref="J2015:J2058" si="280">J1989</f>
        <v>2</v>
      </c>
    </row>
    <row r="2016" spans="1:10">
      <c r="A2016" s="1">
        <f t="shared" si="274"/>
        <v>14300409</v>
      </c>
      <c r="B2016" s="1">
        <f t="shared" si="265"/>
        <v>14300409</v>
      </c>
      <c r="C2016" s="1">
        <f t="shared" si="279"/>
        <v>143004</v>
      </c>
      <c r="D2016" s="1">
        <f t="shared" si="276"/>
        <v>9</v>
      </c>
      <c r="E2016" s="1">
        <f>_xlfn.XLOOKUP(C2016,[1]配置!$B$5:$B$1000,[1]配置!$N$5:$N$1000)</f>
        <v>2</v>
      </c>
      <c r="F2016" s="1" t="str">
        <f>_xlfn.XLOOKUP(D2016,消耗中转!$D$8:$D$33,消耗中转!$T$8:$T$33)</f>
        <v>[{"ItemId":70002,"Num":20}]</v>
      </c>
      <c r="G2016" s="1" t="str" cm="1">
        <f t="array" ref="G2016">IF(D2016=0,"{}",_xlfn.XLOOKUP(D2016,属性中转!$D$20:$D$44,_xlfn.XLOOKUP($E2016,属性中转!$AG$18:$AX$18,属性中转!$AG$20:$AX$44)))</f>
        <v>{"HpRate":0.374,"AtkRate":0.1989,"PhysDefRate":0.153,"MagicDefRate":0.136,"OnHealInc":0.1938}</v>
      </c>
      <c r="H2016" s="1" t="s">
        <v>28</v>
      </c>
      <c r="I2016" s="1">
        <f t="shared" ref="I2016:I2058" si="281">I1990</f>
        <v>2</v>
      </c>
      <c r="J2016" s="1">
        <f t="shared" si="280"/>
        <v>2</v>
      </c>
    </row>
    <row r="2017" spans="1:10">
      <c r="A2017" s="1">
        <f t="shared" si="274"/>
        <v>14300410</v>
      </c>
      <c r="B2017" s="1">
        <f t="shared" ref="B2017:B2058" si="282">C2017*100+D2017</f>
        <v>14300410</v>
      </c>
      <c r="C2017" s="1">
        <f t="shared" si="279"/>
        <v>143004</v>
      </c>
      <c r="D2017" s="1">
        <f t="shared" si="276"/>
        <v>10</v>
      </c>
      <c r="E2017" s="1">
        <f>_xlfn.XLOOKUP(C2017,[1]配置!$B$5:$B$1000,[1]配置!$N$5:$N$1000)</f>
        <v>2</v>
      </c>
      <c r="F2017" s="1" t="str">
        <f>_xlfn.XLOOKUP(D2017,消耗中转!$D$8:$D$33,消耗中转!$T$8:$T$33)</f>
        <v>[{"ItemId":70002,"Num":25}]</v>
      </c>
      <c r="G2017" s="1" t="str" cm="1">
        <f t="array" ref="G2017">IF(D2017=0,"{}",_xlfn.XLOOKUP(D2017,属性中转!$D$20:$D$44,_xlfn.XLOOKUP($E2017,属性中转!$AG$18:$AX$18,属性中转!$AG$20:$AX$44)))</f>
        <v>{"HpRate":0.407,"AtkRate":0.2164,"PhysDefRate":0.1665,"MagicDefRate":0.148,"OnHealInc":0.1938}</v>
      </c>
      <c r="H2017" s="1" t="s">
        <v>28</v>
      </c>
      <c r="I2017" s="1">
        <f t="shared" si="281"/>
        <v>3</v>
      </c>
      <c r="J2017" s="1">
        <f t="shared" si="280"/>
        <v>3</v>
      </c>
    </row>
    <row r="2018" spans="1:10">
      <c r="A2018" s="1">
        <f t="shared" si="274"/>
        <v>14300411</v>
      </c>
      <c r="B2018" s="1">
        <f t="shared" si="282"/>
        <v>14300411</v>
      </c>
      <c r="C2018" s="1">
        <f t="shared" si="279"/>
        <v>143004</v>
      </c>
      <c r="D2018" s="1">
        <f t="shared" si="276"/>
        <v>11</v>
      </c>
      <c r="E2018" s="1">
        <f>_xlfn.XLOOKUP(C2018,[1]配置!$B$5:$B$1000,[1]配置!$N$5:$N$1000)</f>
        <v>2</v>
      </c>
      <c r="F2018" s="1" t="str">
        <f>_xlfn.XLOOKUP(D2018,消耗中转!$D$8:$D$33,消耗中转!$T$8:$T$33)</f>
        <v>[{"ItemId":70002,"Num":30}]</v>
      </c>
      <c r="G2018" s="1" t="str" cm="1">
        <f t="array" ref="G2018">IF(D2018=0,"{}",_xlfn.XLOOKUP(D2018,属性中转!$D$20:$D$44,_xlfn.XLOOKUP($E2018,属性中转!$AG$18:$AX$18,属性中转!$AG$20:$AX$44)))</f>
        <v>{"HpRate":0.44,"AtkRate":0.234,"PhysDefRate":0.18,"MagicDefRate":0.16,"OnHealInc":0.1938}</v>
      </c>
      <c r="H2018" s="1" t="s">
        <v>28</v>
      </c>
      <c r="I2018" s="1">
        <f t="shared" si="281"/>
        <v>3</v>
      </c>
      <c r="J2018" s="1">
        <f t="shared" si="280"/>
        <v>3</v>
      </c>
    </row>
    <row r="2019" spans="1:10">
      <c r="A2019" s="1">
        <f t="shared" si="274"/>
        <v>14300412</v>
      </c>
      <c r="B2019" s="1">
        <f t="shared" si="282"/>
        <v>14300412</v>
      </c>
      <c r="C2019" s="1">
        <f t="shared" si="279"/>
        <v>143004</v>
      </c>
      <c r="D2019" s="1">
        <f t="shared" si="276"/>
        <v>12</v>
      </c>
      <c r="E2019" s="1">
        <f>_xlfn.XLOOKUP(C2019,[1]配置!$B$5:$B$1000,[1]配置!$N$5:$N$1000)</f>
        <v>2</v>
      </c>
      <c r="F2019" s="1" t="str">
        <f>_xlfn.XLOOKUP(D2019,消耗中转!$D$8:$D$33,消耗中转!$T$8:$T$33)</f>
        <v>[{"ItemId":70002,"Num":35}]</v>
      </c>
      <c r="G2019" s="1" t="str" cm="1">
        <f t="array" ref="G2019">IF(D2019=0,"{}",_xlfn.XLOOKUP(D2019,属性中转!$D$20:$D$44,_xlfn.XLOOKUP($E2019,属性中转!$AG$18:$AX$18,属性中转!$AG$20:$AX$44)))</f>
        <v>{"HpRate":0.473,"AtkRate":0.2515,"PhysDefRate":0.1935,"MagicDefRate":0.172,"OnHealInc":0.1938}</v>
      </c>
      <c r="H2019" s="1" t="s">
        <v>28</v>
      </c>
      <c r="I2019" s="1">
        <f t="shared" si="281"/>
        <v>3</v>
      </c>
      <c r="J2019" s="1">
        <f t="shared" si="280"/>
        <v>3</v>
      </c>
    </row>
    <row r="2020" spans="1:10">
      <c r="A2020" s="1">
        <f t="shared" si="274"/>
        <v>14300413</v>
      </c>
      <c r="B2020" s="1">
        <f t="shared" si="282"/>
        <v>14300413</v>
      </c>
      <c r="C2020" s="1">
        <f t="shared" si="279"/>
        <v>143004</v>
      </c>
      <c r="D2020" s="1">
        <f t="shared" si="276"/>
        <v>13</v>
      </c>
      <c r="E2020" s="1">
        <f>_xlfn.XLOOKUP(C2020,[1]配置!$B$5:$B$1000,[1]配置!$N$5:$N$1000)</f>
        <v>2</v>
      </c>
      <c r="F2020" s="1" t="str">
        <f>_xlfn.XLOOKUP(D2020,消耗中转!$D$8:$D$33,消耗中转!$T$8:$T$33)</f>
        <v>[{"ItemId":70002,"Num":40}]</v>
      </c>
      <c r="G2020" s="1" t="str" cm="1">
        <f t="array" ref="G2020">IF(D2020=0,"{}",_xlfn.XLOOKUP(D2020,属性中转!$D$20:$D$44,_xlfn.XLOOKUP($E2020,属性中转!$AG$18:$AX$18,属性中转!$AG$20:$AX$44)))</f>
        <v>{"HpRate":0.506,"AtkRate":0.2691,"PhysDefRate":0.207,"MagicDefRate":0.184,"OnHealInc":0.1938}</v>
      </c>
      <c r="H2020" s="1" t="s">
        <v>28</v>
      </c>
      <c r="I2020" s="1">
        <f t="shared" si="281"/>
        <v>3</v>
      </c>
      <c r="J2020" s="1">
        <f t="shared" si="280"/>
        <v>3</v>
      </c>
    </row>
    <row r="2021" spans="1:10">
      <c r="A2021" s="1">
        <f t="shared" si="274"/>
        <v>14300414</v>
      </c>
      <c r="B2021" s="1">
        <f t="shared" si="282"/>
        <v>14300414</v>
      </c>
      <c r="C2021" s="1">
        <f t="shared" si="279"/>
        <v>143004</v>
      </c>
      <c r="D2021" s="1">
        <f t="shared" si="276"/>
        <v>14</v>
      </c>
      <c r="E2021" s="1">
        <f>_xlfn.XLOOKUP(C2021,[1]配置!$B$5:$B$1000,[1]配置!$N$5:$N$1000)</f>
        <v>2</v>
      </c>
      <c r="F2021" s="1" t="str">
        <f>_xlfn.XLOOKUP(D2021,消耗中转!$D$8:$D$33,消耗中转!$T$8:$T$33)</f>
        <v>[{"ItemId":70002,"Num":45}]</v>
      </c>
      <c r="G2021" s="1" t="str" cm="1">
        <f t="array" ref="G2021">IF(D2021=0,"{}",_xlfn.XLOOKUP(D2021,属性中转!$D$20:$D$44,_xlfn.XLOOKUP($E2021,属性中转!$AG$18:$AX$18,属性中转!$AG$20:$AX$44)))</f>
        <v>{"HpRate":0.539,"AtkRate":0.2866,"PhysDefRate":0.2205,"MagicDefRate":0.196,"OnHealInc":0.1938}</v>
      </c>
      <c r="H2021" s="1" t="s">
        <v>28</v>
      </c>
      <c r="I2021" s="1">
        <f t="shared" si="281"/>
        <v>3</v>
      </c>
      <c r="J2021" s="1">
        <f t="shared" si="280"/>
        <v>3</v>
      </c>
    </row>
    <row r="2022" spans="1:10">
      <c r="A2022" s="1">
        <f t="shared" si="274"/>
        <v>14300415</v>
      </c>
      <c r="B2022" s="1">
        <f t="shared" si="282"/>
        <v>14300415</v>
      </c>
      <c r="C2022" s="1">
        <f t="shared" si="279"/>
        <v>143004</v>
      </c>
      <c r="D2022" s="1">
        <f t="shared" si="276"/>
        <v>15</v>
      </c>
      <c r="E2022" s="1">
        <f>_xlfn.XLOOKUP(C2022,[1]配置!$B$5:$B$1000,[1]配置!$N$5:$N$1000)</f>
        <v>2</v>
      </c>
      <c r="F2022" s="1" t="str">
        <f>_xlfn.XLOOKUP(D2022,消耗中转!$D$8:$D$33,消耗中转!$T$8:$T$33)</f>
        <v>[{"ItemId":70002,"Num":50}]</v>
      </c>
      <c r="G2022" s="1" t="str" cm="1">
        <f t="array" ref="G2022">IF(D2022=0,"{}",_xlfn.XLOOKUP(D2022,属性中转!$D$20:$D$44,_xlfn.XLOOKUP($E2022,属性中转!$AG$18:$AX$18,属性中转!$AG$20:$AX$44)))</f>
        <v>{"HpRate":0.572,"AtkRate":0.3042,"PhysDefRate":0.234,"MagicDefRate":0.208,"OnHealInc":0.1938}</v>
      </c>
      <c r="H2022" s="1" t="s">
        <v>28</v>
      </c>
      <c r="I2022" s="1">
        <f t="shared" si="281"/>
        <v>4</v>
      </c>
      <c r="J2022" s="1">
        <f t="shared" si="280"/>
        <v>4</v>
      </c>
    </row>
    <row r="2023" spans="1:10">
      <c r="A2023" s="1">
        <f t="shared" si="274"/>
        <v>14300416</v>
      </c>
      <c r="B2023" s="1">
        <f t="shared" si="282"/>
        <v>14300416</v>
      </c>
      <c r="C2023" s="1">
        <f t="shared" si="279"/>
        <v>143004</v>
      </c>
      <c r="D2023" s="1">
        <f t="shared" si="276"/>
        <v>16</v>
      </c>
      <c r="E2023" s="1">
        <f>_xlfn.XLOOKUP(C2023,[1]配置!$B$5:$B$1000,[1]配置!$N$5:$N$1000)</f>
        <v>2</v>
      </c>
      <c r="F2023" s="1" t="str">
        <f>_xlfn.XLOOKUP(D2023,消耗中转!$D$8:$D$33,消耗中转!$T$8:$T$33)</f>
        <v>[{"ItemId":70003,"Num":25}]</v>
      </c>
      <c r="G2023" s="1" t="str" cm="1">
        <f t="array" ref="G2023">IF(D2023=0,"{}",_xlfn.XLOOKUP(D2023,属性中转!$D$20:$D$44,_xlfn.XLOOKUP($E2023,属性中转!$AG$18:$AX$18,属性中转!$AG$20:$AX$44)))</f>
        <v>{"HpRate":0.605,"AtkRate":0.3217,"PhysDefRate":0.2475,"MagicDefRate":0.22,"OnHealInc":0.2142}</v>
      </c>
      <c r="H2023" s="1" t="s">
        <v>28</v>
      </c>
      <c r="I2023" s="1">
        <f t="shared" si="281"/>
        <v>4</v>
      </c>
      <c r="J2023" s="1">
        <f t="shared" si="280"/>
        <v>4</v>
      </c>
    </row>
    <row r="2024" spans="1:10">
      <c r="A2024" s="1">
        <f t="shared" si="274"/>
        <v>14300417</v>
      </c>
      <c r="B2024" s="1">
        <f t="shared" si="282"/>
        <v>14300417</v>
      </c>
      <c r="C2024" s="1">
        <f t="shared" si="279"/>
        <v>143004</v>
      </c>
      <c r="D2024" s="1">
        <f t="shared" si="276"/>
        <v>17</v>
      </c>
      <c r="E2024" s="1">
        <f>_xlfn.XLOOKUP(C2024,[1]配置!$B$5:$B$1000,[1]配置!$N$5:$N$1000)</f>
        <v>2</v>
      </c>
      <c r="F2024" s="1" t="str">
        <f>_xlfn.XLOOKUP(D2024,消耗中转!$D$8:$D$33,消耗中转!$T$8:$T$33)</f>
        <v>[{"ItemId":70003,"Num":25}]</v>
      </c>
      <c r="G2024" s="1" t="str" cm="1">
        <f t="array" ref="G2024">IF(D2024=0,"{}",_xlfn.XLOOKUP(D2024,属性中转!$D$20:$D$44,_xlfn.XLOOKUP($E2024,属性中转!$AG$18:$AX$18,属性中转!$AG$20:$AX$44)))</f>
        <v>{"HpRate":0.638,"AtkRate":0.3393,"PhysDefRate":0.261,"MagicDefRate":0.232,"OnHealInc":0.2346}</v>
      </c>
      <c r="H2024" s="1" t="s">
        <v>28</v>
      </c>
      <c r="I2024" s="1">
        <f t="shared" si="281"/>
        <v>4</v>
      </c>
      <c r="J2024" s="1">
        <f t="shared" si="280"/>
        <v>4</v>
      </c>
    </row>
    <row r="2025" spans="1:10">
      <c r="A2025" s="1">
        <f t="shared" si="274"/>
        <v>14300418</v>
      </c>
      <c r="B2025" s="1">
        <f t="shared" si="282"/>
        <v>14300418</v>
      </c>
      <c r="C2025" s="1">
        <f t="shared" si="279"/>
        <v>143004</v>
      </c>
      <c r="D2025" s="1">
        <f t="shared" si="276"/>
        <v>18</v>
      </c>
      <c r="E2025" s="1">
        <f>_xlfn.XLOOKUP(C2025,[1]配置!$B$5:$B$1000,[1]配置!$N$5:$N$1000)</f>
        <v>2</v>
      </c>
      <c r="F2025" s="1" t="str">
        <f>_xlfn.XLOOKUP(D2025,消耗中转!$D$8:$D$33,消耗中转!$T$8:$T$33)</f>
        <v>[{"ItemId":70003,"Num":25}]</v>
      </c>
      <c r="G2025" s="1" t="str" cm="1">
        <f t="array" ref="G2025">IF(D2025=0,"{}",_xlfn.XLOOKUP(D2025,属性中转!$D$20:$D$44,_xlfn.XLOOKUP($E2025,属性中转!$AG$18:$AX$18,属性中转!$AG$20:$AX$44)))</f>
        <v>{"HpRate":0.671,"AtkRate":0.3568,"PhysDefRate":0.2745,"MagicDefRate":0.244,"OnHealInc":0.255}</v>
      </c>
      <c r="H2025" s="1" t="s">
        <v>28</v>
      </c>
      <c r="I2025" s="1">
        <f t="shared" si="281"/>
        <v>4</v>
      </c>
      <c r="J2025" s="1">
        <f t="shared" si="280"/>
        <v>4</v>
      </c>
    </row>
    <row r="2026" spans="1:10">
      <c r="A2026" s="1">
        <f t="shared" si="274"/>
        <v>14300419</v>
      </c>
      <c r="B2026" s="1">
        <f t="shared" si="282"/>
        <v>14300419</v>
      </c>
      <c r="C2026" s="1">
        <f t="shared" si="279"/>
        <v>143004</v>
      </c>
      <c r="D2026" s="1">
        <f t="shared" si="276"/>
        <v>19</v>
      </c>
      <c r="E2026" s="1">
        <f>_xlfn.XLOOKUP(C2026,[1]配置!$B$5:$B$1000,[1]配置!$N$5:$N$1000)</f>
        <v>2</v>
      </c>
      <c r="F2026" s="1" t="str">
        <f>_xlfn.XLOOKUP(D2026,消耗中转!$D$8:$D$33,消耗中转!$T$8:$T$33)</f>
        <v>[{"ItemId":70003,"Num":25}]</v>
      </c>
      <c r="G2026" s="1" t="str" cm="1">
        <f t="array" ref="G2026">IF(D2026=0,"{}",_xlfn.XLOOKUP(D2026,属性中转!$D$20:$D$44,_xlfn.XLOOKUP($E2026,属性中转!$AG$18:$AX$18,属性中转!$AG$20:$AX$44)))</f>
        <v>{"HpRate":0.704,"AtkRate":0.3744,"PhysDefRate":0.288,"MagicDefRate":0.256,"OnHealInc":0.2754}</v>
      </c>
      <c r="H2026" s="1" t="s">
        <v>28</v>
      </c>
      <c r="I2026" s="1">
        <f t="shared" si="281"/>
        <v>4</v>
      </c>
      <c r="J2026" s="1">
        <f t="shared" si="280"/>
        <v>4</v>
      </c>
    </row>
    <row r="2027" spans="1:10">
      <c r="A2027" s="1">
        <f t="shared" si="274"/>
        <v>14300420</v>
      </c>
      <c r="B2027" s="1">
        <f t="shared" si="282"/>
        <v>14300420</v>
      </c>
      <c r="C2027" s="1">
        <f t="shared" si="279"/>
        <v>143004</v>
      </c>
      <c r="D2027" s="1">
        <f t="shared" si="276"/>
        <v>20</v>
      </c>
      <c r="E2027" s="1">
        <f>_xlfn.XLOOKUP(C2027,[1]配置!$B$5:$B$1000,[1]配置!$N$5:$N$1000)</f>
        <v>2</v>
      </c>
      <c r="F2027" s="1" t="str">
        <f>_xlfn.XLOOKUP(D2027,消耗中转!$D$8:$D$33,消耗中转!$T$8:$T$33)</f>
        <v>[{"ItemId":70003,"Num":25}]</v>
      </c>
      <c r="G2027" s="1" t="str" cm="1">
        <f t="array" ref="G2027">IF(D2027=0,"{}",_xlfn.XLOOKUP(D2027,属性中转!$D$20:$D$44,_xlfn.XLOOKUP($E2027,属性中转!$AG$18:$AX$18,属性中转!$AG$20:$AX$44)))</f>
        <v>{"HpRate":0.737,"AtkRate":0.3919,"PhysDefRate":0.3015,"MagicDefRate":0.268,"OnHealInc":0.2958}</v>
      </c>
      <c r="H2027" s="1" t="s">
        <v>28</v>
      </c>
      <c r="I2027" s="1">
        <f t="shared" si="281"/>
        <v>4</v>
      </c>
      <c r="J2027" s="1">
        <f t="shared" si="280"/>
        <v>4</v>
      </c>
    </row>
    <row r="2028" spans="1:10">
      <c r="A2028" s="1">
        <f t="shared" ref="A2028:A2032" si="283">B2028</f>
        <v>14300421</v>
      </c>
      <c r="B2028" s="1">
        <f t="shared" ref="B2028:B2032" si="284">C2028*100+D2028</f>
        <v>14300421</v>
      </c>
      <c r="C2028" s="1">
        <f t="shared" si="279"/>
        <v>143004</v>
      </c>
      <c r="D2028" s="1">
        <f t="shared" si="276"/>
        <v>21</v>
      </c>
      <c r="E2028" s="1">
        <f>_xlfn.XLOOKUP(C2028,[1]配置!$B$5:$B$1000,[1]配置!$N$5:$N$1000)</f>
        <v>2</v>
      </c>
      <c r="F2028" s="1" t="str">
        <f>_xlfn.XLOOKUP(D2028,消耗中转!$D$8:$D$33,消耗中转!$T$8:$T$33)</f>
        <v>[{"ItemId":70003,"Num":50}]</v>
      </c>
      <c r="G2028" s="1" t="str" cm="1">
        <f t="array" ref="G2028">IF(D2028=0,"{}",_xlfn.XLOOKUP(D2028,属性中转!$D$20:$D$44,_xlfn.XLOOKUP($E2028,属性中转!$AG$18:$AX$18,属性中转!$AG$20:$AX$44)))</f>
        <v>{"HpRate":0.77,"AtkRate":0.4095,"PhysDefRate":0.315,"MagicDefRate":0.28,"OnHealInc":0.3162}</v>
      </c>
      <c r="H2028" s="1" t="s">
        <v>28</v>
      </c>
      <c r="I2028" s="1">
        <f t="shared" si="281"/>
        <v>4</v>
      </c>
      <c r="J2028" s="1">
        <f t="shared" si="280"/>
        <v>4</v>
      </c>
    </row>
    <row r="2029" spans="1:10">
      <c r="A2029" s="1">
        <f t="shared" si="283"/>
        <v>14300422</v>
      </c>
      <c r="B2029" s="1">
        <f t="shared" si="284"/>
        <v>14300422</v>
      </c>
      <c r="C2029" s="1">
        <f t="shared" si="279"/>
        <v>143004</v>
      </c>
      <c r="D2029" s="1">
        <f t="shared" si="276"/>
        <v>22</v>
      </c>
      <c r="E2029" s="1">
        <f>_xlfn.XLOOKUP(C2029,[1]配置!$B$5:$B$1000,[1]配置!$N$5:$N$1000)</f>
        <v>2</v>
      </c>
      <c r="F2029" s="1" t="str">
        <f>_xlfn.XLOOKUP(D2029,消耗中转!$D$8:$D$33,消耗中转!$T$8:$T$33)</f>
        <v>[{"ItemId":70003,"Num":75}]</v>
      </c>
      <c r="G2029" s="1" t="str" cm="1">
        <f t="array" ref="G2029">IF(D2029=0,"{}",_xlfn.XLOOKUP(D2029,属性中转!$D$20:$D$44,_xlfn.XLOOKUP($E2029,属性中转!$AG$18:$AX$18,属性中转!$AG$20:$AX$44)))</f>
        <v>{"HpRate":0.803,"AtkRate":0.427,"PhysDefRate":0.3285,"MagicDefRate":0.292,"OnHealInc":0.3366}</v>
      </c>
      <c r="H2029" s="1" t="s">
        <v>28</v>
      </c>
      <c r="I2029" s="1">
        <f t="shared" si="281"/>
        <v>4</v>
      </c>
      <c r="J2029" s="1">
        <f t="shared" si="280"/>
        <v>4</v>
      </c>
    </row>
    <row r="2030" spans="1:10">
      <c r="A2030" s="1">
        <f t="shared" si="283"/>
        <v>14300423</v>
      </c>
      <c r="B2030" s="1">
        <f t="shared" si="284"/>
        <v>14300423</v>
      </c>
      <c r="C2030" s="1">
        <f t="shared" si="279"/>
        <v>143004</v>
      </c>
      <c r="D2030" s="1">
        <f t="shared" si="276"/>
        <v>23</v>
      </c>
      <c r="E2030" s="1">
        <f>_xlfn.XLOOKUP(C2030,[1]配置!$B$5:$B$1000,[1]配置!$N$5:$N$1000)</f>
        <v>2</v>
      </c>
      <c r="F2030" s="1" t="str">
        <f>_xlfn.XLOOKUP(D2030,消耗中转!$D$8:$D$33,消耗中转!$T$8:$T$33)</f>
        <v>[{"ItemId":70003,"Num":100}]</v>
      </c>
      <c r="G2030" s="1" t="str" cm="1">
        <f t="array" ref="G2030">IF(D2030=0,"{}",_xlfn.XLOOKUP(D2030,属性中转!$D$20:$D$44,_xlfn.XLOOKUP($E2030,属性中转!$AG$18:$AX$18,属性中转!$AG$20:$AX$44)))</f>
        <v>{"HpRate":0.836,"AtkRate":0.4446,"PhysDefRate":0.342,"MagicDefRate":0.304,"OnHealInc":0.357}</v>
      </c>
      <c r="H2030" s="1" t="s">
        <v>28</v>
      </c>
      <c r="I2030" s="1">
        <f t="shared" si="281"/>
        <v>4</v>
      </c>
      <c r="J2030" s="1">
        <f t="shared" si="280"/>
        <v>4</v>
      </c>
    </row>
    <row r="2031" spans="1:10">
      <c r="A2031" s="1">
        <f t="shared" si="283"/>
        <v>14300424</v>
      </c>
      <c r="B2031" s="1">
        <f t="shared" si="284"/>
        <v>14300424</v>
      </c>
      <c r="C2031" s="1">
        <f t="shared" si="279"/>
        <v>143004</v>
      </c>
      <c r="D2031" s="1">
        <f t="shared" si="276"/>
        <v>24</v>
      </c>
      <c r="E2031" s="1">
        <f>_xlfn.XLOOKUP(C2031,[1]配置!$B$5:$B$1000,[1]配置!$N$5:$N$1000)</f>
        <v>2</v>
      </c>
      <c r="F2031" s="1" t="str">
        <f>_xlfn.XLOOKUP(D2031,消耗中转!$D$8:$D$33,消耗中转!$T$8:$T$33)</f>
        <v>[{"ItemId":70003,"Num":125}]</v>
      </c>
      <c r="G2031" s="1" t="str" cm="1">
        <f t="array" ref="G2031">IF(D2031=0,"{}",_xlfn.XLOOKUP(D2031,属性中转!$D$20:$D$44,_xlfn.XLOOKUP($E2031,属性中转!$AG$18:$AX$18,属性中转!$AG$20:$AX$44)))</f>
        <v>{"HpRate":0.869,"AtkRate":0.4621,"PhysDefRate":0.3555,"MagicDefRate":0.316,"OnHealInc":0.3774}</v>
      </c>
      <c r="H2031" s="1" t="s">
        <v>28</v>
      </c>
      <c r="I2031" s="1">
        <f t="shared" si="281"/>
        <v>4</v>
      </c>
      <c r="J2031" s="1">
        <f t="shared" si="280"/>
        <v>4</v>
      </c>
    </row>
    <row r="2032" spans="1:10">
      <c r="A2032" s="1">
        <f t="shared" si="283"/>
        <v>14300425</v>
      </c>
      <c r="B2032" s="1">
        <f t="shared" si="284"/>
        <v>14300425</v>
      </c>
      <c r="C2032" s="1">
        <f t="shared" si="279"/>
        <v>143004</v>
      </c>
      <c r="D2032" s="1">
        <f t="shared" si="276"/>
        <v>25</v>
      </c>
      <c r="E2032" s="1">
        <f>_xlfn.XLOOKUP(C2032,[1]配置!$B$5:$B$1000,[1]配置!$N$5:$N$1000)</f>
        <v>2</v>
      </c>
      <c r="F2032" s="1" t="str">
        <f>_xlfn.XLOOKUP(D2032,消耗中转!$D$8:$D$33,消耗中转!$T$8:$T$33)</f>
        <v>[{"ItemId":70003,"Num":150}]</v>
      </c>
      <c r="G2032" s="1" t="str" cm="1">
        <f t="array" ref="G2032">IF(D2032=0,"{}",_xlfn.XLOOKUP(D2032,属性中转!$D$20:$D$44,_xlfn.XLOOKUP($E2032,属性中转!$AG$18:$AX$18,属性中转!$AG$20:$AX$44)))</f>
        <v>{"HpRate":0.902,"AtkRate":0.4797,"PhysDefRate":0.369,"MagicDefRate":0.328,"OnHealInc":0.3978}</v>
      </c>
      <c r="H2032" s="1" t="s">
        <v>28</v>
      </c>
      <c r="I2032" s="1">
        <f t="shared" si="281"/>
        <v>4</v>
      </c>
      <c r="J2032" s="1">
        <f t="shared" si="280"/>
        <v>4</v>
      </c>
    </row>
    <row r="2033" spans="1:10">
      <c r="A2033" s="1">
        <f t="shared" si="274"/>
        <v>14300500</v>
      </c>
      <c r="B2033" s="1">
        <f t="shared" si="282"/>
        <v>14300500</v>
      </c>
      <c r="C2033" s="1">
        <f>C2007+1</f>
        <v>143005</v>
      </c>
      <c r="D2033" s="1">
        <f t="shared" si="276"/>
        <v>0</v>
      </c>
      <c r="E2033" s="1">
        <f>_xlfn.XLOOKUP(C2033,[1]配置!$B$5:$B$1000,[1]配置!$N$5:$N$1000)</f>
        <v>3</v>
      </c>
      <c r="F2033" s="1" t="str">
        <f>_xlfn.XLOOKUP(D2033,消耗中转!$D$8:$D$33,消耗中转!$T$8:$T$33)</f>
        <v>[]</v>
      </c>
      <c r="G2033" s="1" t="str" cm="1">
        <f t="array" ref="G2033">IF(D2033=0,"{}",_xlfn.XLOOKUP(D2033,属性中转!$D$20:$D$44,_xlfn.XLOOKUP($E2033,属性中转!$AG$18:$AX$18,属性中转!$AG$20:$AX$44)))</f>
        <v>{}</v>
      </c>
      <c r="H2033" s="1" t="s">
        <v>28</v>
      </c>
      <c r="I2033" s="1">
        <f t="shared" si="281"/>
        <v>0</v>
      </c>
      <c r="J2033" s="1">
        <f t="shared" si="280"/>
        <v>0</v>
      </c>
    </row>
    <row r="2034" spans="1:10">
      <c r="A2034" s="1">
        <f t="shared" si="274"/>
        <v>14300501</v>
      </c>
      <c r="B2034" s="1">
        <f t="shared" si="282"/>
        <v>14300501</v>
      </c>
      <c r="C2034" s="1">
        <f>C2033</f>
        <v>143005</v>
      </c>
      <c r="D2034" s="1">
        <f t="shared" si="276"/>
        <v>1</v>
      </c>
      <c r="E2034" s="1">
        <f>_xlfn.XLOOKUP(C2034,[1]配置!$B$5:$B$1000,[1]配置!$N$5:$N$1000)</f>
        <v>3</v>
      </c>
      <c r="F2034" s="1" t="str">
        <f>_xlfn.XLOOKUP(D2034,消耗中转!$D$8:$D$33,消耗中转!$T$8:$T$33)</f>
        <v>[{"ItemId":70001,"Num":10}]</v>
      </c>
      <c r="G2034" s="1" t="str" cm="1">
        <f t="array" ref="G2034">IF(D2034=0,"{}",_xlfn.XLOOKUP(D2034,属性中转!$D$20:$D$44,_xlfn.XLOOKUP($E2034,属性中转!$AG$18:$AX$18,属性中转!$AG$20:$AX$44)))</f>
        <v>{"HpRate":0.065,"AtkRate":0.0652,"PhysDefRate":0.0325,"MagicDefRate":0.0475,"HealInc":0.0535}</v>
      </c>
      <c r="H2034" s="1" t="s">
        <v>28</v>
      </c>
      <c r="I2034" s="1">
        <f t="shared" si="281"/>
        <v>1</v>
      </c>
      <c r="J2034" s="1">
        <f t="shared" si="280"/>
        <v>1</v>
      </c>
    </row>
    <row r="2035" spans="1:10">
      <c r="A2035" s="1">
        <f t="shared" si="274"/>
        <v>14300502</v>
      </c>
      <c r="B2035" s="1">
        <f t="shared" si="282"/>
        <v>14300502</v>
      </c>
      <c r="C2035" s="1">
        <f t="shared" ref="C2035:C2058" si="285">C2034</f>
        <v>143005</v>
      </c>
      <c r="D2035" s="1">
        <f t="shared" si="276"/>
        <v>2</v>
      </c>
      <c r="E2035" s="1">
        <f>_xlfn.XLOOKUP(C2035,[1]配置!$B$5:$B$1000,[1]配置!$N$5:$N$1000)</f>
        <v>3</v>
      </c>
      <c r="F2035" s="1" t="str">
        <f>_xlfn.XLOOKUP(D2035,消耗中转!$D$8:$D$33,消耗中转!$T$8:$T$33)</f>
        <v>[{"ItemId":70001,"Num":20}]</v>
      </c>
      <c r="G2035" s="1" t="str" cm="1">
        <f t="array" ref="G2035">IF(D2035=0,"{}",_xlfn.XLOOKUP(D2035,属性中转!$D$20:$D$44,_xlfn.XLOOKUP($E2035,属性中转!$AG$18:$AX$18,属性中转!$AG$20:$AX$44)))</f>
        <v>{"HpRate":0.0845,"AtkRate":0.0848,"PhysDefRate":0.0422,"MagicDefRate":0.0617,"HealInc":0.0749}</v>
      </c>
      <c r="H2035" s="1" t="s">
        <v>28</v>
      </c>
      <c r="I2035" s="1">
        <f t="shared" si="281"/>
        <v>1</v>
      </c>
      <c r="J2035" s="1">
        <f t="shared" si="280"/>
        <v>1</v>
      </c>
    </row>
    <row r="2036" spans="1:10">
      <c r="A2036" s="1">
        <f t="shared" si="274"/>
        <v>14300503</v>
      </c>
      <c r="B2036" s="1">
        <f t="shared" si="282"/>
        <v>14300503</v>
      </c>
      <c r="C2036" s="1">
        <f t="shared" si="285"/>
        <v>143005</v>
      </c>
      <c r="D2036" s="1">
        <f t="shared" si="276"/>
        <v>3</v>
      </c>
      <c r="E2036" s="1">
        <f>_xlfn.XLOOKUP(C2036,[1]配置!$B$5:$B$1000,[1]配置!$N$5:$N$1000)</f>
        <v>3</v>
      </c>
      <c r="F2036" s="1" t="str">
        <f>_xlfn.XLOOKUP(D2036,消耗中转!$D$8:$D$33,消耗中转!$T$8:$T$33)</f>
        <v>[{"ItemId":70001,"Num":30}]</v>
      </c>
      <c r="G2036" s="1" t="str" cm="1">
        <f t="array" ref="G2036">IF(D2036=0,"{}",_xlfn.XLOOKUP(D2036,属性中转!$D$20:$D$44,_xlfn.XLOOKUP($E2036,属性中转!$AG$18:$AX$18,属性中转!$AG$20:$AX$44)))</f>
        <v>{"HpRate":0.104,"AtkRate":0.1044,"PhysDefRate":0.052,"MagicDefRate":0.076,"HealInc":0.0963}</v>
      </c>
      <c r="H2036" s="1" t="s">
        <v>28</v>
      </c>
      <c r="I2036" s="1">
        <f t="shared" si="281"/>
        <v>1</v>
      </c>
      <c r="J2036" s="1">
        <f t="shared" si="280"/>
        <v>1</v>
      </c>
    </row>
    <row r="2037" spans="1:10">
      <c r="A2037" s="1">
        <f t="shared" si="274"/>
        <v>14300504</v>
      </c>
      <c r="B2037" s="1">
        <f t="shared" si="282"/>
        <v>14300504</v>
      </c>
      <c r="C2037" s="1">
        <f t="shared" si="285"/>
        <v>143005</v>
      </c>
      <c r="D2037" s="1">
        <f t="shared" si="276"/>
        <v>4</v>
      </c>
      <c r="E2037" s="1">
        <f>_xlfn.XLOOKUP(C2037,[1]配置!$B$5:$B$1000,[1]配置!$N$5:$N$1000)</f>
        <v>3</v>
      </c>
      <c r="F2037" s="1" t="str">
        <f>_xlfn.XLOOKUP(D2037,消耗中转!$D$8:$D$33,消耗中转!$T$8:$T$33)</f>
        <v>[{"ItemId":70001,"Num":40}]</v>
      </c>
      <c r="G2037" s="1" t="str" cm="1">
        <f t="array" ref="G2037">IF(D2037=0,"{}",_xlfn.XLOOKUP(D2037,属性中转!$D$20:$D$44,_xlfn.XLOOKUP($E2037,属性中转!$AG$18:$AX$18,属性中转!$AG$20:$AX$44)))</f>
        <v>{"HpRate":0.1235,"AtkRate":0.1239,"PhysDefRate":0.0617,"MagicDefRate":0.0902,"HealInc":0.1178}</v>
      </c>
      <c r="H2037" s="1" t="s">
        <v>28</v>
      </c>
      <c r="I2037" s="1">
        <f t="shared" si="281"/>
        <v>1</v>
      </c>
      <c r="J2037" s="1">
        <f t="shared" si="280"/>
        <v>1</v>
      </c>
    </row>
    <row r="2038" spans="1:10">
      <c r="A2038" s="1">
        <f t="shared" si="274"/>
        <v>14300505</v>
      </c>
      <c r="B2038" s="1">
        <f t="shared" si="282"/>
        <v>14300505</v>
      </c>
      <c r="C2038" s="1">
        <f t="shared" si="285"/>
        <v>143005</v>
      </c>
      <c r="D2038" s="1">
        <f t="shared" si="276"/>
        <v>5</v>
      </c>
      <c r="E2038" s="1">
        <f>_xlfn.XLOOKUP(C2038,[1]配置!$B$5:$B$1000,[1]配置!$N$5:$N$1000)</f>
        <v>3</v>
      </c>
      <c r="F2038" s="1" t="str">
        <f>_xlfn.XLOOKUP(D2038,消耗中转!$D$8:$D$33,消耗中转!$T$8:$T$33)</f>
        <v>[{"ItemId":70001,"Num":50}]</v>
      </c>
      <c r="G2038" s="1" t="str" cm="1">
        <f t="array" ref="G2038">IF(D2038=0,"{}",_xlfn.XLOOKUP(D2038,属性中转!$D$20:$D$44,_xlfn.XLOOKUP($E2038,属性中转!$AG$18:$AX$18,属性中转!$AG$20:$AX$44)))</f>
        <v>{"HpRate":0.143,"AtkRate":0.1435,"PhysDefRate":0.0715,"MagicDefRate":0.1045,"HealInc":0.1392}</v>
      </c>
      <c r="H2038" s="1" t="s">
        <v>28</v>
      </c>
      <c r="I2038" s="1">
        <f t="shared" si="281"/>
        <v>2</v>
      </c>
      <c r="J2038" s="1">
        <f t="shared" si="280"/>
        <v>2</v>
      </c>
    </row>
    <row r="2039" spans="1:10">
      <c r="A2039" s="1">
        <f t="shared" si="274"/>
        <v>14300506</v>
      </c>
      <c r="B2039" s="1">
        <f t="shared" si="282"/>
        <v>14300506</v>
      </c>
      <c r="C2039" s="1">
        <f t="shared" si="285"/>
        <v>143005</v>
      </c>
      <c r="D2039" s="1">
        <f t="shared" si="276"/>
        <v>6</v>
      </c>
      <c r="E2039" s="1">
        <f>_xlfn.XLOOKUP(C2039,[1]配置!$B$5:$B$1000,[1]配置!$N$5:$N$1000)</f>
        <v>3</v>
      </c>
      <c r="F2039" s="1" t="str">
        <f>_xlfn.XLOOKUP(D2039,消耗中转!$D$8:$D$33,消耗中转!$T$8:$T$33)</f>
        <v>[{"ItemId":70002,"Num":5}]</v>
      </c>
      <c r="G2039" s="1" t="str" cm="1">
        <f t="array" ref="G2039">IF(D2039=0,"{}",_xlfn.XLOOKUP(D2039,属性中转!$D$20:$D$44,_xlfn.XLOOKUP($E2039,属性中转!$AG$18:$AX$18,属性中转!$AG$20:$AX$44)))</f>
        <v>{"HpRate":0.1625,"AtkRate":0.1631,"PhysDefRate":0.0812,"MagicDefRate":0.1187,"HealInc":0.1606}</v>
      </c>
      <c r="H2039" s="1" t="s">
        <v>28</v>
      </c>
      <c r="I2039" s="1">
        <f t="shared" si="281"/>
        <v>2</v>
      </c>
      <c r="J2039" s="1">
        <f t="shared" si="280"/>
        <v>2</v>
      </c>
    </row>
    <row r="2040" spans="1:10">
      <c r="A2040" s="1">
        <f t="shared" si="274"/>
        <v>14300507</v>
      </c>
      <c r="B2040" s="1">
        <f t="shared" si="282"/>
        <v>14300507</v>
      </c>
      <c r="C2040" s="1">
        <f t="shared" si="285"/>
        <v>143005</v>
      </c>
      <c r="D2040" s="1">
        <f t="shared" si="276"/>
        <v>7</v>
      </c>
      <c r="E2040" s="1">
        <f>_xlfn.XLOOKUP(C2040,[1]配置!$B$5:$B$1000,[1]配置!$N$5:$N$1000)</f>
        <v>3</v>
      </c>
      <c r="F2040" s="1" t="str">
        <f>_xlfn.XLOOKUP(D2040,消耗中转!$D$8:$D$33,消耗中转!$T$8:$T$33)</f>
        <v>[{"ItemId":70002,"Num":10}]</v>
      </c>
      <c r="G2040" s="1" t="str" cm="1">
        <f t="array" ref="G2040">IF(D2040=0,"{}",_xlfn.XLOOKUP(D2040,属性中转!$D$20:$D$44,_xlfn.XLOOKUP($E2040,属性中转!$AG$18:$AX$18,属性中转!$AG$20:$AX$44)))</f>
        <v>{"HpRate":0.182,"AtkRate":0.1827,"PhysDefRate":0.091,"MagicDefRate":0.133,"HealInc":0.182}</v>
      </c>
      <c r="H2040" s="1" t="s">
        <v>28</v>
      </c>
      <c r="I2040" s="1">
        <f t="shared" si="281"/>
        <v>2</v>
      </c>
      <c r="J2040" s="1">
        <f t="shared" si="280"/>
        <v>2</v>
      </c>
    </row>
    <row r="2041" spans="1:10">
      <c r="A2041" s="1">
        <f t="shared" si="274"/>
        <v>14300508</v>
      </c>
      <c r="B2041" s="1">
        <f t="shared" si="282"/>
        <v>14300508</v>
      </c>
      <c r="C2041" s="1">
        <f t="shared" si="285"/>
        <v>143005</v>
      </c>
      <c r="D2041" s="1">
        <f t="shared" si="276"/>
        <v>8</v>
      </c>
      <c r="E2041" s="1">
        <f>_xlfn.XLOOKUP(C2041,[1]配置!$B$5:$B$1000,[1]配置!$N$5:$N$1000)</f>
        <v>3</v>
      </c>
      <c r="F2041" s="1" t="str">
        <f>_xlfn.XLOOKUP(D2041,消耗中转!$D$8:$D$33,消耗中转!$T$8:$T$33)</f>
        <v>[{"ItemId":70002,"Num":15}]</v>
      </c>
      <c r="G2041" s="1" t="str" cm="1">
        <f t="array" ref="G2041">IF(D2041=0,"{}",_xlfn.XLOOKUP(D2041,属性中转!$D$20:$D$44,_xlfn.XLOOKUP($E2041,属性中转!$AG$18:$AX$18,属性中转!$AG$20:$AX$44)))</f>
        <v>{"HpRate":0.2015,"AtkRate":0.2022,"PhysDefRate":0.1007,"MagicDefRate":0.1472,"HealInc":0.2034}</v>
      </c>
      <c r="H2041" s="1" t="s">
        <v>28</v>
      </c>
      <c r="I2041" s="1">
        <f t="shared" si="281"/>
        <v>2</v>
      </c>
      <c r="J2041" s="1">
        <f t="shared" si="280"/>
        <v>2</v>
      </c>
    </row>
    <row r="2042" spans="1:10">
      <c r="A2042" s="1">
        <f t="shared" si="274"/>
        <v>14300509</v>
      </c>
      <c r="B2042" s="1">
        <f t="shared" si="282"/>
        <v>14300509</v>
      </c>
      <c r="C2042" s="1">
        <f t="shared" si="285"/>
        <v>143005</v>
      </c>
      <c r="D2042" s="1">
        <f t="shared" si="276"/>
        <v>9</v>
      </c>
      <c r="E2042" s="1">
        <f>_xlfn.XLOOKUP(C2042,[1]配置!$B$5:$B$1000,[1]配置!$N$5:$N$1000)</f>
        <v>3</v>
      </c>
      <c r="F2042" s="1" t="str">
        <f>_xlfn.XLOOKUP(D2042,消耗中转!$D$8:$D$33,消耗中转!$T$8:$T$33)</f>
        <v>[{"ItemId":70002,"Num":20}]</v>
      </c>
      <c r="G2042" s="1" t="str" cm="1">
        <f t="array" ref="G2042">IF(D2042=0,"{}",_xlfn.XLOOKUP(D2042,属性中转!$D$20:$D$44,_xlfn.XLOOKUP($E2042,属性中转!$AG$18:$AX$18,属性中转!$AG$20:$AX$44)))</f>
        <v>{"HpRate":0.221,"AtkRate":0.2218,"PhysDefRate":0.1105,"MagicDefRate":0.1615,"HealInc":0.2034}</v>
      </c>
      <c r="H2042" s="1" t="s">
        <v>28</v>
      </c>
      <c r="I2042" s="1">
        <f t="shared" si="281"/>
        <v>2</v>
      </c>
      <c r="J2042" s="1">
        <f t="shared" si="280"/>
        <v>2</v>
      </c>
    </row>
    <row r="2043" spans="1:10">
      <c r="A2043" s="1">
        <f t="shared" si="274"/>
        <v>14300510</v>
      </c>
      <c r="B2043" s="1">
        <f t="shared" si="282"/>
        <v>14300510</v>
      </c>
      <c r="C2043" s="1">
        <f t="shared" si="285"/>
        <v>143005</v>
      </c>
      <c r="D2043" s="1">
        <f t="shared" si="276"/>
        <v>10</v>
      </c>
      <c r="E2043" s="1">
        <f>_xlfn.XLOOKUP(C2043,[1]配置!$B$5:$B$1000,[1]配置!$N$5:$N$1000)</f>
        <v>3</v>
      </c>
      <c r="F2043" s="1" t="str">
        <f>_xlfn.XLOOKUP(D2043,消耗中转!$D$8:$D$33,消耗中转!$T$8:$T$33)</f>
        <v>[{"ItemId":70002,"Num":25}]</v>
      </c>
      <c r="G2043" s="1" t="str" cm="1">
        <f t="array" ref="G2043">IF(D2043=0,"{}",_xlfn.XLOOKUP(D2043,属性中转!$D$20:$D$44,_xlfn.XLOOKUP($E2043,属性中转!$AG$18:$AX$18,属性中转!$AG$20:$AX$44)))</f>
        <v>{"HpRate":0.2405,"AtkRate":0.2414,"PhysDefRate":0.1202,"MagicDefRate":0.1757,"HealInc":0.2034}</v>
      </c>
      <c r="H2043" s="1" t="s">
        <v>28</v>
      </c>
      <c r="I2043" s="1">
        <f t="shared" si="281"/>
        <v>3</v>
      </c>
      <c r="J2043" s="1">
        <f t="shared" si="280"/>
        <v>3</v>
      </c>
    </row>
    <row r="2044" spans="1:10">
      <c r="A2044" s="1">
        <f t="shared" si="274"/>
        <v>14300511</v>
      </c>
      <c r="B2044" s="1">
        <f t="shared" si="282"/>
        <v>14300511</v>
      </c>
      <c r="C2044" s="1">
        <f t="shared" si="285"/>
        <v>143005</v>
      </c>
      <c r="D2044" s="1">
        <f t="shared" si="276"/>
        <v>11</v>
      </c>
      <c r="E2044" s="1">
        <f>_xlfn.XLOOKUP(C2044,[1]配置!$B$5:$B$1000,[1]配置!$N$5:$N$1000)</f>
        <v>3</v>
      </c>
      <c r="F2044" s="1" t="str">
        <f>_xlfn.XLOOKUP(D2044,消耗中转!$D$8:$D$33,消耗中转!$T$8:$T$33)</f>
        <v>[{"ItemId":70002,"Num":30}]</v>
      </c>
      <c r="G2044" s="1" t="str" cm="1">
        <f t="array" ref="G2044">IF(D2044=0,"{}",_xlfn.XLOOKUP(D2044,属性中转!$D$20:$D$44,_xlfn.XLOOKUP($E2044,属性中转!$AG$18:$AX$18,属性中转!$AG$20:$AX$44)))</f>
        <v>{"HpRate":0.26,"AtkRate":0.261,"PhysDefRate":0.13,"MagicDefRate":0.19,"HealInc":0.2034}</v>
      </c>
      <c r="H2044" s="1" t="s">
        <v>28</v>
      </c>
      <c r="I2044" s="1">
        <f t="shared" si="281"/>
        <v>3</v>
      </c>
      <c r="J2044" s="1">
        <f t="shared" si="280"/>
        <v>3</v>
      </c>
    </row>
    <row r="2045" spans="1:10">
      <c r="A2045" s="1">
        <f t="shared" si="274"/>
        <v>14300512</v>
      </c>
      <c r="B2045" s="1">
        <f t="shared" si="282"/>
        <v>14300512</v>
      </c>
      <c r="C2045" s="1">
        <f t="shared" si="285"/>
        <v>143005</v>
      </c>
      <c r="D2045" s="1">
        <f t="shared" si="276"/>
        <v>12</v>
      </c>
      <c r="E2045" s="1">
        <f>_xlfn.XLOOKUP(C2045,[1]配置!$B$5:$B$1000,[1]配置!$N$5:$N$1000)</f>
        <v>3</v>
      </c>
      <c r="F2045" s="1" t="str">
        <f>_xlfn.XLOOKUP(D2045,消耗中转!$D$8:$D$33,消耗中转!$T$8:$T$33)</f>
        <v>[{"ItemId":70002,"Num":35}]</v>
      </c>
      <c r="G2045" s="1" t="str" cm="1">
        <f t="array" ref="G2045">IF(D2045=0,"{}",_xlfn.XLOOKUP(D2045,属性中转!$D$20:$D$44,_xlfn.XLOOKUP($E2045,属性中转!$AG$18:$AX$18,属性中转!$AG$20:$AX$44)))</f>
        <v>{"HpRate":0.2795,"AtkRate":0.2805,"PhysDefRate":0.1397,"MagicDefRate":0.2042,"HealInc":0.2034}</v>
      </c>
      <c r="H2045" s="1" t="s">
        <v>28</v>
      </c>
      <c r="I2045" s="1">
        <f t="shared" si="281"/>
        <v>3</v>
      </c>
      <c r="J2045" s="1">
        <f t="shared" si="280"/>
        <v>3</v>
      </c>
    </row>
    <row r="2046" spans="1:10">
      <c r="A2046" s="1">
        <f t="shared" si="274"/>
        <v>14300513</v>
      </c>
      <c r="B2046" s="1">
        <f t="shared" si="282"/>
        <v>14300513</v>
      </c>
      <c r="C2046" s="1">
        <f t="shared" si="285"/>
        <v>143005</v>
      </c>
      <c r="D2046" s="1">
        <f t="shared" si="276"/>
        <v>13</v>
      </c>
      <c r="E2046" s="1">
        <f>_xlfn.XLOOKUP(C2046,[1]配置!$B$5:$B$1000,[1]配置!$N$5:$N$1000)</f>
        <v>3</v>
      </c>
      <c r="F2046" s="1" t="str">
        <f>_xlfn.XLOOKUP(D2046,消耗中转!$D$8:$D$33,消耗中转!$T$8:$T$33)</f>
        <v>[{"ItemId":70002,"Num":40}]</v>
      </c>
      <c r="G2046" s="1" t="str" cm="1">
        <f t="array" ref="G2046">IF(D2046=0,"{}",_xlfn.XLOOKUP(D2046,属性中转!$D$20:$D$44,_xlfn.XLOOKUP($E2046,属性中转!$AG$18:$AX$18,属性中转!$AG$20:$AX$44)))</f>
        <v>{"HpRate":0.299,"AtkRate":0.3001,"PhysDefRate":0.1495,"MagicDefRate":0.2185,"HealInc":0.2034}</v>
      </c>
      <c r="H2046" s="1" t="s">
        <v>28</v>
      </c>
      <c r="I2046" s="1">
        <f t="shared" si="281"/>
        <v>3</v>
      </c>
      <c r="J2046" s="1">
        <f t="shared" si="280"/>
        <v>3</v>
      </c>
    </row>
    <row r="2047" spans="1:10">
      <c r="A2047" s="1">
        <f t="shared" si="274"/>
        <v>14300514</v>
      </c>
      <c r="B2047" s="1">
        <f t="shared" si="282"/>
        <v>14300514</v>
      </c>
      <c r="C2047" s="1">
        <f t="shared" si="285"/>
        <v>143005</v>
      </c>
      <c r="D2047" s="1">
        <f t="shared" si="276"/>
        <v>14</v>
      </c>
      <c r="E2047" s="1">
        <f>_xlfn.XLOOKUP(C2047,[1]配置!$B$5:$B$1000,[1]配置!$N$5:$N$1000)</f>
        <v>3</v>
      </c>
      <c r="F2047" s="1" t="str">
        <f>_xlfn.XLOOKUP(D2047,消耗中转!$D$8:$D$33,消耗中转!$T$8:$T$33)</f>
        <v>[{"ItemId":70002,"Num":45}]</v>
      </c>
      <c r="G2047" s="1" t="str" cm="1">
        <f t="array" ref="G2047">IF(D2047=0,"{}",_xlfn.XLOOKUP(D2047,属性中转!$D$20:$D$44,_xlfn.XLOOKUP($E2047,属性中转!$AG$18:$AX$18,属性中转!$AG$20:$AX$44)))</f>
        <v>{"HpRate":0.3185,"AtkRate":0.3197,"PhysDefRate":0.1592,"MagicDefRate":0.2327,"HealInc":0.2034}</v>
      </c>
      <c r="H2047" s="1" t="s">
        <v>28</v>
      </c>
      <c r="I2047" s="1">
        <f t="shared" si="281"/>
        <v>3</v>
      </c>
      <c r="J2047" s="1">
        <f t="shared" si="280"/>
        <v>3</v>
      </c>
    </row>
    <row r="2048" spans="1:10">
      <c r="A2048" s="1">
        <f t="shared" si="274"/>
        <v>14300515</v>
      </c>
      <c r="B2048" s="1">
        <f t="shared" si="282"/>
        <v>14300515</v>
      </c>
      <c r="C2048" s="1">
        <f t="shared" si="285"/>
        <v>143005</v>
      </c>
      <c r="D2048" s="1">
        <f t="shared" si="276"/>
        <v>15</v>
      </c>
      <c r="E2048" s="1">
        <f>_xlfn.XLOOKUP(C2048,[1]配置!$B$5:$B$1000,[1]配置!$N$5:$N$1000)</f>
        <v>3</v>
      </c>
      <c r="F2048" s="1" t="str">
        <f>_xlfn.XLOOKUP(D2048,消耗中转!$D$8:$D$33,消耗中转!$T$8:$T$33)</f>
        <v>[{"ItemId":70002,"Num":50}]</v>
      </c>
      <c r="G2048" s="1" t="str" cm="1">
        <f t="array" ref="G2048">IF(D2048=0,"{}",_xlfn.XLOOKUP(D2048,属性中转!$D$20:$D$44,_xlfn.XLOOKUP($E2048,属性中转!$AG$18:$AX$18,属性中转!$AG$20:$AX$44)))</f>
        <v>{"HpRate":0.338,"AtkRate":0.3393,"PhysDefRate":0.169,"MagicDefRate":0.247,"HealInc":0.2034}</v>
      </c>
      <c r="H2048" s="1" t="s">
        <v>28</v>
      </c>
      <c r="I2048" s="1">
        <f t="shared" si="281"/>
        <v>4</v>
      </c>
      <c r="J2048" s="1">
        <f t="shared" si="280"/>
        <v>4</v>
      </c>
    </row>
    <row r="2049" spans="1:10">
      <c r="A2049" s="1">
        <f t="shared" si="274"/>
        <v>14300516</v>
      </c>
      <c r="B2049" s="1">
        <f t="shared" si="282"/>
        <v>14300516</v>
      </c>
      <c r="C2049" s="1">
        <f t="shared" si="285"/>
        <v>143005</v>
      </c>
      <c r="D2049" s="1">
        <f t="shared" si="276"/>
        <v>16</v>
      </c>
      <c r="E2049" s="1">
        <f>_xlfn.XLOOKUP(C2049,[1]配置!$B$5:$B$1000,[1]配置!$N$5:$N$1000)</f>
        <v>3</v>
      </c>
      <c r="F2049" s="1" t="str">
        <f>_xlfn.XLOOKUP(D2049,消耗中转!$D$8:$D$33,消耗中转!$T$8:$T$33)</f>
        <v>[{"ItemId":70003,"Num":25}]</v>
      </c>
      <c r="G2049" s="1" t="str" cm="1">
        <f t="array" ref="G2049">IF(D2049=0,"{}",_xlfn.XLOOKUP(D2049,属性中转!$D$20:$D$44,_xlfn.XLOOKUP($E2049,属性中转!$AG$18:$AX$18,属性中转!$AG$20:$AX$44)))</f>
        <v>{"HpRate":0.3575,"AtkRate":0.3588,"PhysDefRate":0.1787,"MagicDefRate":0.2612,"HealInc":0.2249}</v>
      </c>
      <c r="H2049" s="1" t="s">
        <v>28</v>
      </c>
      <c r="I2049" s="1">
        <f t="shared" si="281"/>
        <v>4</v>
      </c>
      <c r="J2049" s="1">
        <f t="shared" si="280"/>
        <v>4</v>
      </c>
    </row>
    <row r="2050" spans="1:10">
      <c r="A2050" s="1">
        <f t="shared" si="274"/>
        <v>14300517</v>
      </c>
      <c r="B2050" s="1">
        <f t="shared" si="282"/>
        <v>14300517</v>
      </c>
      <c r="C2050" s="1">
        <f t="shared" si="285"/>
        <v>143005</v>
      </c>
      <c r="D2050" s="1">
        <f t="shared" si="276"/>
        <v>17</v>
      </c>
      <c r="E2050" s="1">
        <f>_xlfn.XLOOKUP(C2050,[1]配置!$B$5:$B$1000,[1]配置!$N$5:$N$1000)</f>
        <v>3</v>
      </c>
      <c r="F2050" s="1" t="str">
        <f>_xlfn.XLOOKUP(D2050,消耗中转!$D$8:$D$33,消耗中转!$T$8:$T$33)</f>
        <v>[{"ItemId":70003,"Num":25}]</v>
      </c>
      <c r="G2050" s="1" t="str" cm="1">
        <f t="array" ref="G2050">IF(D2050=0,"{}",_xlfn.XLOOKUP(D2050,属性中转!$D$20:$D$44,_xlfn.XLOOKUP($E2050,属性中转!$AG$18:$AX$18,属性中转!$AG$20:$AX$44)))</f>
        <v>{"HpRate":0.377,"AtkRate":0.3784,"PhysDefRate":0.1885,"MagicDefRate":0.2755,"HealInc":0.2463}</v>
      </c>
      <c r="H2050" s="1" t="s">
        <v>28</v>
      </c>
      <c r="I2050" s="1">
        <f t="shared" si="281"/>
        <v>4</v>
      </c>
      <c r="J2050" s="1">
        <f t="shared" si="280"/>
        <v>4</v>
      </c>
    </row>
    <row r="2051" spans="1:10">
      <c r="A2051" s="1">
        <f t="shared" si="274"/>
        <v>14300518</v>
      </c>
      <c r="B2051" s="1">
        <f t="shared" si="282"/>
        <v>14300518</v>
      </c>
      <c r="C2051" s="1">
        <f t="shared" si="285"/>
        <v>143005</v>
      </c>
      <c r="D2051" s="1">
        <f t="shared" si="276"/>
        <v>18</v>
      </c>
      <c r="E2051" s="1">
        <f>_xlfn.XLOOKUP(C2051,[1]配置!$B$5:$B$1000,[1]配置!$N$5:$N$1000)</f>
        <v>3</v>
      </c>
      <c r="F2051" s="1" t="str">
        <f>_xlfn.XLOOKUP(D2051,消耗中转!$D$8:$D$33,消耗中转!$T$8:$T$33)</f>
        <v>[{"ItemId":70003,"Num":25}]</v>
      </c>
      <c r="G2051" s="1" t="str" cm="1">
        <f t="array" ref="G2051">IF(D2051=0,"{}",_xlfn.XLOOKUP(D2051,属性中转!$D$20:$D$44,_xlfn.XLOOKUP($E2051,属性中转!$AG$18:$AX$18,属性中转!$AG$20:$AX$44)))</f>
        <v>{"HpRate":0.3965,"AtkRate":0.398,"PhysDefRate":0.1982,"MagicDefRate":0.2897,"HealInc":0.2677}</v>
      </c>
      <c r="H2051" s="1" t="s">
        <v>28</v>
      </c>
      <c r="I2051" s="1">
        <f t="shared" si="281"/>
        <v>4</v>
      </c>
      <c r="J2051" s="1">
        <f t="shared" si="280"/>
        <v>4</v>
      </c>
    </row>
    <row r="2052" spans="1:10">
      <c r="A2052" s="1">
        <f t="shared" si="274"/>
        <v>14300519</v>
      </c>
      <c r="B2052" s="1">
        <f t="shared" si="282"/>
        <v>14300519</v>
      </c>
      <c r="C2052" s="1">
        <f t="shared" si="285"/>
        <v>143005</v>
      </c>
      <c r="D2052" s="1">
        <f t="shared" si="276"/>
        <v>19</v>
      </c>
      <c r="E2052" s="1">
        <f>_xlfn.XLOOKUP(C2052,[1]配置!$B$5:$B$1000,[1]配置!$N$5:$N$1000)</f>
        <v>3</v>
      </c>
      <c r="F2052" s="1" t="str">
        <f>_xlfn.XLOOKUP(D2052,消耗中转!$D$8:$D$33,消耗中转!$T$8:$T$33)</f>
        <v>[{"ItemId":70003,"Num":25}]</v>
      </c>
      <c r="G2052" s="1" t="str" cm="1">
        <f t="array" ref="G2052">IF(D2052=0,"{}",_xlfn.XLOOKUP(D2052,属性中转!$D$20:$D$44,_xlfn.XLOOKUP($E2052,属性中转!$AG$18:$AX$18,属性中转!$AG$20:$AX$44)))</f>
        <v>{"HpRate":0.416,"AtkRate":0.4176,"PhysDefRate":0.208,"MagicDefRate":0.304,"HealInc":0.2891}</v>
      </c>
      <c r="H2052" s="1" t="s">
        <v>28</v>
      </c>
      <c r="I2052" s="1">
        <f t="shared" si="281"/>
        <v>4</v>
      </c>
      <c r="J2052" s="1">
        <f t="shared" si="280"/>
        <v>4</v>
      </c>
    </row>
    <row r="2053" spans="1:10">
      <c r="A2053" s="1">
        <f t="shared" si="274"/>
        <v>14300520</v>
      </c>
      <c r="B2053" s="1">
        <f t="shared" si="282"/>
        <v>14300520</v>
      </c>
      <c r="C2053" s="1">
        <f t="shared" si="285"/>
        <v>143005</v>
      </c>
      <c r="D2053" s="1">
        <f t="shared" si="276"/>
        <v>20</v>
      </c>
      <c r="E2053" s="1">
        <f>_xlfn.XLOOKUP(C2053,[1]配置!$B$5:$B$1000,[1]配置!$N$5:$N$1000)</f>
        <v>3</v>
      </c>
      <c r="F2053" s="1" t="str">
        <f>_xlfn.XLOOKUP(D2053,消耗中转!$D$8:$D$33,消耗中转!$T$8:$T$33)</f>
        <v>[{"ItemId":70003,"Num":25}]</v>
      </c>
      <c r="G2053" s="1" t="str" cm="1">
        <f t="array" ref="G2053">IF(D2053=0,"{}",_xlfn.XLOOKUP(D2053,属性中转!$D$20:$D$44,_xlfn.XLOOKUP($E2053,属性中转!$AG$18:$AX$18,属性中转!$AG$20:$AX$44)))</f>
        <v>{"HpRate":0.4355,"AtkRate":0.4371,"PhysDefRate":0.2177,"MagicDefRate":0.3182,"HealInc":0.3105}</v>
      </c>
      <c r="H2053" s="1" t="s">
        <v>28</v>
      </c>
      <c r="I2053" s="1">
        <f t="shared" si="281"/>
        <v>4</v>
      </c>
      <c r="J2053" s="1">
        <f t="shared" si="280"/>
        <v>4</v>
      </c>
    </row>
    <row r="2054" spans="1:10">
      <c r="A2054" s="1">
        <f t="shared" ref="A2054:A2058" si="286">B2054</f>
        <v>14300521</v>
      </c>
      <c r="B2054" s="1">
        <f t="shared" si="282"/>
        <v>14300521</v>
      </c>
      <c r="C2054" s="1">
        <f t="shared" si="285"/>
        <v>143005</v>
      </c>
      <c r="D2054" s="1">
        <f t="shared" si="276"/>
        <v>21</v>
      </c>
      <c r="E2054" s="1">
        <f>_xlfn.XLOOKUP(C2054,[1]配置!$B$5:$B$1000,[1]配置!$N$5:$N$1000)</f>
        <v>3</v>
      </c>
      <c r="F2054" s="1" t="str">
        <f>_xlfn.XLOOKUP(D2054,消耗中转!$D$8:$D$33,消耗中转!$T$8:$T$33)</f>
        <v>[{"ItemId":70003,"Num":50}]</v>
      </c>
      <c r="G2054" s="1" t="str" cm="1">
        <f t="array" ref="G2054">IF(D2054=0,"{}",_xlfn.XLOOKUP(D2054,属性中转!$D$20:$D$44,_xlfn.XLOOKUP($E2054,属性中转!$AG$18:$AX$18,属性中转!$AG$20:$AX$44)))</f>
        <v>{"HpRate":0.455,"AtkRate":0.4567,"PhysDefRate":0.2275,"MagicDefRate":0.3325,"HealInc":0.332}</v>
      </c>
      <c r="H2054" s="1" t="s">
        <v>28</v>
      </c>
      <c r="I2054" s="1">
        <f t="shared" si="281"/>
        <v>4</v>
      </c>
      <c r="J2054" s="1">
        <f t="shared" si="280"/>
        <v>4</v>
      </c>
    </row>
    <row r="2055" spans="1:10">
      <c r="A2055" s="1">
        <f t="shared" si="286"/>
        <v>14300522</v>
      </c>
      <c r="B2055" s="1">
        <f t="shared" si="282"/>
        <v>14300522</v>
      </c>
      <c r="C2055" s="1">
        <f t="shared" si="285"/>
        <v>143005</v>
      </c>
      <c r="D2055" s="1">
        <f t="shared" si="276"/>
        <v>22</v>
      </c>
      <c r="E2055" s="1">
        <f>_xlfn.XLOOKUP(C2055,[1]配置!$B$5:$B$1000,[1]配置!$N$5:$N$1000)</f>
        <v>3</v>
      </c>
      <c r="F2055" s="1" t="str">
        <f>_xlfn.XLOOKUP(D2055,消耗中转!$D$8:$D$33,消耗中转!$T$8:$T$33)</f>
        <v>[{"ItemId":70003,"Num":75}]</v>
      </c>
      <c r="G2055" s="1" t="str" cm="1">
        <f t="array" ref="G2055">IF(D2055=0,"{}",_xlfn.XLOOKUP(D2055,属性中转!$D$20:$D$44,_xlfn.XLOOKUP($E2055,属性中转!$AG$18:$AX$18,属性中转!$AG$20:$AX$44)))</f>
        <v>{"HpRate":0.4745,"AtkRate":0.4763,"PhysDefRate":0.2372,"MagicDefRate":0.3467,"HealInc":0.3534}</v>
      </c>
      <c r="H2055" s="1" t="s">
        <v>28</v>
      </c>
      <c r="I2055" s="1">
        <f t="shared" si="281"/>
        <v>4</v>
      </c>
      <c r="J2055" s="1">
        <f t="shared" si="280"/>
        <v>4</v>
      </c>
    </row>
    <row r="2056" spans="1:10">
      <c r="A2056" s="1">
        <f t="shared" si="286"/>
        <v>14300523</v>
      </c>
      <c r="B2056" s="1">
        <f t="shared" si="282"/>
        <v>14300523</v>
      </c>
      <c r="C2056" s="1">
        <f t="shared" si="285"/>
        <v>143005</v>
      </c>
      <c r="D2056" s="1">
        <f t="shared" si="276"/>
        <v>23</v>
      </c>
      <c r="E2056" s="1">
        <f>_xlfn.XLOOKUP(C2056,[1]配置!$B$5:$B$1000,[1]配置!$N$5:$N$1000)</f>
        <v>3</v>
      </c>
      <c r="F2056" s="1" t="str">
        <f>_xlfn.XLOOKUP(D2056,消耗中转!$D$8:$D$33,消耗中转!$T$8:$T$33)</f>
        <v>[{"ItemId":70003,"Num":100}]</v>
      </c>
      <c r="G2056" s="1" t="str" cm="1">
        <f t="array" ref="G2056">IF(D2056=0,"{}",_xlfn.XLOOKUP(D2056,属性中转!$D$20:$D$44,_xlfn.XLOOKUP($E2056,属性中转!$AG$18:$AX$18,属性中转!$AG$20:$AX$44)))</f>
        <v>{"HpRate":0.494,"AtkRate":0.4959,"PhysDefRate":0.247,"MagicDefRate":0.361,"HealInc":0.3748}</v>
      </c>
      <c r="H2056" s="1" t="s">
        <v>28</v>
      </c>
      <c r="I2056" s="1">
        <f t="shared" si="281"/>
        <v>4</v>
      </c>
      <c r="J2056" s="1">
        <f t="shared" si="280"/>
        <v>4</v>
      </c>
    </row>
    <row r="2057" spans="1:10">
      <c r="A2057" s="1">
        <f t="shared" si="286"/>
        <v>14300524</v>
      </c>
      <c r="B2057" s="1">
        <f t="shared" si="282"/>
        <v>14300524</v>
      </c>
      <c r="C2057" s="1">
        <f t="shared" si="285"/>
        <v>143005</v>
      </c>
      <c r="D2057" s="1">
        <f t="shared" si="276"/>
        <v>24</v>
      </c>
      <c r="E2057" s="1">
        <f>_xlfn.XLOOKUP(C2057,[1]配置!$B$5:$B$1000,[1]配置!$N$5:$N$1000)</f>
        <v>3</v>
      </c>
      <c r="F2057" s="1" t="str">
        <f>_xlfn.XLOOKUP(D2057,消耗中转!$D$8:$D$33,消耗中转!$T$8:$T$33)</f>
        <v>[{"ItemId":70003,"Num":125}]</v>
      </c>
      <c r="G2057" s="1" t="str" cm="1">
        <f t="array" ref="G2057">IF(D2057=0,"{}",_xlfn.XLOOKUP(D2057,属性中转!$D$20:$D$44,_xlfn.XLOOKUP($E2057,属性中转!$AG$18:$AX$18,属性中转!$AG$20:$AX$44)))</f>
        <v>{"HpRate":0.5135,"AtkRate":0.5154,"PhysDefRate":0.2567,"MagicDefRate":0.3752,"HealInc":0.3962}</v>
      </c>
      <c r="H2057" s="1" t="s">
        <v>28</v>
      </c>
      <c r="I2057" s="1">
        <f t="shared" si="281"/>
        <v>4</v>
      </c>
      <c r="J2057" s="1">
        <f t="shared" si="280"/>
        <v>4</v>
      </c>
    </row>
    <row r="2058" spans="1:10">
      <c r="A2058" s="1">
        <f t="shared" si="286"/>
        <v>14300525</v>
      </c>
      <c r="B2058" s="1">
        <f t="shared" si="282"/>
        <v>14300525</v>
      </c>
      <c r="C2058" s="1">
        <f t="shared" si="285"/>
        <v>143005</v>
      </c>
      <c r="D2058" s="1">
        <f>D2032</f>
        <v>25</v>
      </c>
      <c r="E2058" s="1">
        <f>_xlfn.XLOOKUP(C2058,[1]配置!$B$5:$B$1000,[1]配置!$N$5:$N$1000)</f>
        <v>3</v>
      </c>
      <c r="F2058" s="1" t="str">
        <f>_xlfn.XLOOKUP(D2058,消耗中转!$D$8:$D$33,消耗中转!$T$8:$T$33)</f>
        <v>[{"ItemId":70003,"Num":150}]</v>
      </c>
      <c r="G2058" s="1" t="str" cm="1">
        <f t="array" ref="G2058">IF(D2058=0,"{}",_xlfn.XLOOKUP(D2058,属性中转!$D$20:$D$44,_xlfn.XLOOKUP($E2058,属性中转!$AG$18:$AX$18,属性中转!$AG$20:$AX$44)))</f>
        <v>{"HpRate":0.533,"AtkRate":0.535,"PhysDefRate":0.2665,"MagicDefRate":0.3895,"HealInc":0.4176}</v>
      </c>
      <c r="H2058" s="1" t="s">
        <v>28</v>
      </c>
      <c r="I2058" s="1">
        <f t="shared" si="281"/>
        <v>4</v>
      </c>
      <c r="J2058" s="1">
        <f t="shared" si="280"/>
        <v>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4"/>
  <sheetViews>
    <sheetView zoomScale="55" zoomScaleNormal="55" workbookViewId="0">
      <pane xSplit="3" ySplit="4" topLeftCell="D5" activePane="bottomRight" state="frozen"/>
      <selection/>
      <selection pane="topRight"/>
      <selection pane="bottomLeft"/>
      <selection pane="bottomRight" activeCell="E24" sqref="E24"/>
    </sheetView>
  </sheetViews>
  <sheetFormatPr defaultColWidth="9" defaultRowHeight="13.5"/>
  <cols>
    <col min="1" max="8" width="9" style="1"/>
    <col min="9" max="9" width="12.75" style="1" customWidth="1"/>
    <col min="10" max="10" width="13.875" style="1" customWidth="1"/>
    <col min="11" max="27" width="9" style="1"/>
    <col min="28" max="28" width="13.875" style="1" customWidth="1"/>
    <col min="29" max="29" width="16.125" style="1" customWidth="1"/>
    <col min="30" max="30" width="20.5" style="1" customWidth="1"/>
    <col min="31" max="31" width="21.625" style="1" customWidth="1"/>
    <col min="32" max="32" width="18.375" style="1" customWidth="1"/>
    <col min="33" max="35" width="9" style="1"/>
    <col min="36" max="40" width="9.25" style="1" customWidth="1"/>
    <col min="41" max="47" width="9" style="1"/>
    <col min="48" max="49" width="9" style="1" customWidth="1"/>
    <col min="50" max="16384" width="9" style="1"/>
  </cols>
  <sheetData>
    <row r="1" spans="1:3">
      <c r="A1" s="1" t="s">
        <v>29</v>
      </c>
      <c r="B1" s="1" t="s">
        <v>30</v>
      </c>
      <c r="C1" s="1" t="s">
        <v>31</v>
      </c>
    </row>
    <row r="2" spans="1:2">
      <c r="A2" s="1" t="s">
        <v>32</v>
      </c>
      <c r="B2" s="1" t="s">
        <v>33</v>
      </c>
    </row>
    <row r="3" spans="1:1">
      <c r="A3" s="1" t="s">
        <v>34</v>
      </c>
    </row>
    <row r="4" spans="1:22">
      <c r="A4" s="1" t="s">
        <v>35</v>
      </c>
      <c r="L4" s="1">
        <v>2</v>
      </c>
      <c r="Q4" s="1">
        <v>1</v>
      </c>
      <c r="V4" s="1">
        <v>3</v>
      </c>
    </row>
    <row r="5" spans="4:26">
      <c r="D5" s="3"/>
      <c r="E5" s="3"/>
      <c r="F5" s="3"/>
      <c r="G5" s="4" t="s">
        <v>18</v>
      </c>
      <c r="H5" s="4" t="s">
        <v>36</v>
      </c>
      <c r="I5" s="4" t="s">
        <v>37</v>
      </c>
      <c r="J5" s="4" t="s">
        <v>38</v>
      </c>
      <c r="K5" s="3"/>
      <c r="L5" s="4" t="s">
        <v>39</v>
      </c>
      <c r="M5" s="4" t="s">
        <v>36</v>
      </c>
      <c r="N5" s="4" t="s">
        <v>37</v>
      </c>
      <c r="O5" s="17">
        <v>6047609.88720946</v>
      </c>
      <c r="P5" s="3"/>
      <c r="Q5" s="4" t="s">
        <v>40</v>
      </c>
      <c r="R5" s="4" t="s">
        <v>36</v>
      </c>
      <c r="S5" s="4" t="s">
        <v>37</v>
      </c>
      <c r="T5" s="17">
        <v>5957567.03517886</v>
      </c>
      <c r="U5" s="3"/>
      <c r="V5" s="4" t="s">
        <v>41</v>
      </c>
      <c r="W5" s="4" t="s">
        <v>36</v>
      </c>
      <c r="X5" s="4" t="s">
        <v>37</v>
      </c>
      <c r="Y5" s="17">
        <v>5937429.7617793</v>
      </c>
      <c r="Z5" s="3"/>
    </row>
    <row r="6" ht="16.5" spans="4:26">
      <c r="D6" s="3"/>
      <c r="E6" s="3"/>
      <c r="F6" s="3"/>
      <c r="G6" s="4" t="s">
        <v>42</v>
      </c>
      <c r="H6" s="12">
        <v>1</v>
      </c>
      <c r="I6" s="16">
        <v>4100</v>
      </c>
      <c r="J6" s="17">
        <v>1522223.50709134</v>
      </c>
      <c r="K6" s="3"/>
      <c r="L6" s="4" t="s">
        <v>42</v>
      </c>
      <c r="M6" s="12">
        <v>2.2</v>
      </c>
      <c r="N6" s="16">
        <v>7370</v>
      </c>
      <c r="O6" s="17">
        <v>3348891.71560095</v>
      </c>
      <c r="P6" s="3"/>
      <c r="Q6" s="4" t="s">
        <v>42</v>
      </c>
      <c r="R6" s="12">
        <v>1.25</v>
      </c>
      <c r="S6" s="16">
        <v>4187.5</v>
      </c>
      <c r="T6" s="17">
        <v>1902779.38386417</v>
      </c>
      <c r="U6" s="3"/>
      <c r="V6" s="4" t="s">
        <v>42</v>
      </c>
      <c r="W6" s="12">
        <v>1.3</v>
      </c>
      <c r="X6" s="16">
        <v>4355</v>
      </c>
      <c r="Y6" s="17">
        <v>1978890.55921874</v>
      </c>
      <c r="Z6" s="3"/>
    </row>
    <row r="7" ht="16.5" spans="4:26">
      <c r="D7" s="3"/>
      <c r="E7" s="3"/>
      <c r="F7" s="3"/>
      <c r="G7" s="4" t="s">
        <v>43</v>
      </c>
      <c r="H7" s="12">
        <v>0.9</v>
      </c>
      <c r="I7" s="16">
        <v>3690</v>
      </c>
      <c r="J7" s="17">
        <v>1517927.63945133</v>
      </c>
      <c r="K7" s="18"/>
      <c r="L7" s="4" t="s">
        <v>43</v>
      </c>
      <c r="M7" s="12">
        <v>1.3</v>
      </c>
      <c r="N7" s="16">
        <v>3919.5</v>
      </c>
      <c r="O7" s="17">
        <v>1973305.93128674</v>
      </c>
      <c r="P7" s="3"/>
      <c r="Q7" s="4" t="s">
        <v>43</v>
      </c>
      <c r="R7" s="12">
        <v>1.6</v>
      </c>
      <c r="S7" s="16">
        <v>4824</v>
      </c>
      <c r="T7" s="17">
        <v>2428684.22312214</v>
      </c>
      <c r="U7" s="3"/>
      <c r="V7" s="4" t="s">
        <v>43</v>
      </c>
      <c r="W7" s="12">
        <v>1.45</v>
      </c>
      <c r="X7" s="16">
        <v>4371.75</v>
      </c>
      <c r="Y7" s="17">
        <v>2200995.07720444</v>
      </c>
      <c r="Z7" s="3"/>
    </row>
    <row r="8" ht="16.5" spans="4:26">
      <c r="D8" s="3"/>
      <c r="E8" s="3"/>
      <c r="F8" s="3"/>
      <c r="G8" s="4" t="s">
        <v>44</v>
      </c>
      <c r="H8" s="12">
        <v>1</v>
      </c>
      <c r="I8" s="16">
        <v>4100</v>
      </c>
      <c r="J8" s="17">
        <v>200522.565951074</v>
      </c>
      <c r="K8" s="3"/>
      <c r="L8" s="4" t="s">
        <v>44</v>
      </c>
      <c r="M8" s="12">
        <v>0.9</v>
      </c>
      <c r="N8" s="16">
        <v>3015</v>
      </c>
      <c r="O8" s="17">
        <v>180470.309355967</v>
      </c>
      <c r="P8" s="3"/>
      <c r="Q8" s="4" t="s">
        <v>45</v>
      </c>
      <c r="R8" s="12">
        <v>1</v>
      </c>
      <c r="S8" s="16">
        <v>1740</v>
      </c>
      <c r="T8" s="17">
        <v>1219189.53454474</v>
      </c>
      <c r="U8" s="3"/>
      <c r="V8" s="4" t="s">
        <v>44</v>
      </c>
      <c r="W8" s="12">
        <v>0.65</v>
      </c>
      <c r="X8" s="16">
        <v>2177.5</v>
      </c>
      <c r="Y8" s="17">
        <v>130339.667868198</v>
      </c>
      <c r="Z8" s="3"/>
    </row>
    <row r="9" ht="17.25" spans="4:26">
      <c r="D9" s="2" t="s">
        <v>46</v>
      </c>
      <c r="E9" s="3" t="s">
        <v>47</v>
      </c>
      <c r="F9" s="3"/>
      <c r="G9" s="4" t="s">
        <v>48</v>
      </c>
      <c r="H9" s="12">
        <v>1</v>
      </c>
      <c r="I9" s="16">
        <v>4100</v>
      </c>
      <c r="J9" s="17">
        <v>200522.565951074</v>
      </c>
      <c r="K9" s="3"/>
      <c r="L9" s="4" t="s">
        <v>48</v>
      </c>
      <c r="M9" s="12">
        <v>0.8</v>
      </c>
      <c r="N9" s="16">
        <v>2680</v>
      </c>
      <c r="O9" s="17">
        <v>160418.052760859</v>
      </c>
      <c r="P9" s="3"/>
      <c r="Q9" s="4" t="s">
        <v>49</v>
      </c>
      <c r="R9" s="12">
        <v>0.8</v>
      </c>
      <c r="S9" s="16">
        <v>1489.44</v>
      </c>
      <c r="T9" s="17">
        <v>216733.538653559</v>
      </c>
      <c r="U9" s="3"/>
      <c r="V9" s="4" t="s">
        <v>48</v>
      </c>
      <c r="W9" s="12">
        <v>0.95</v>
      </c>
      <c r="X9" s="16">
        <v>3182.5</v>
      </c>
      <c r="Y9" s="17">
        <v>190496.43765352</v>
      </c>
      <c r="Z9" s="3"/>
    </row>
    <row r="10" ht="16.5" spans="4:26">
      <c r="D10" s="3"/>
      <c r="E10" s="3"/>
      <c r="F10" s="3"/>
      <c r="G10" s="4" t="s">
        <v>45</v>
      </c>
      <c r="H10" s="12">
        <v>1</v>
      </c>
      <c r="I10" s="16">
        <v>2340</v>
      </c>
      <c r="J10" s="17">
        <v>1219189.53454474</v>
      </c>
      <c r="K10" s="3"/>
      <c r="L10" s="4" t="s">
        <v>50</v>
      </c>
      <c r="M10" s="12">
        <v>2</v>
      </c>
      <c r="N10" s="16">
        <v>2958</v>
      </c>
      <c r="O10" s="17">
        <v>544941.930965809</v>
      </c>
      <c r="P10" s="3"/>
      <c r="Q10" s="4" t="s">
        <v>51</v>
      </c>
      <c r="R10" s="12">
        <v>0.7</v>
      </c>
      <c r="S10" s="16">
        <v>2046.24</v>
      </c>
      <c r="T10" s="17">
        <v>190180.354994249</v>
      </c>
      <c r="U10" s="3"/>
      <c r="V10" s="4" t="s">
        <v>52</v>
      </c>
      <c r="W10" s="12">
        <v>2.1</v>
      </c>
      <c r="X10" s="16">
        <v>3105.9</v>
      </c>
      <c r="Y10" s="17">
        <v>572189.027514099</v>
      </c>
      <c r="Z10" s="3"/>
    </row>
    <row r="11" ht="16.5" spans="4:26">
      <c r="D11" s="4" t="s">
        <v>53</v>
      </c>
      <c r="E11" s="4" t="s">
        <v>36</v>
      </c>
      <c r="F11" s="3"/>
      <c r="G11" s="4" t="s">
        <v>54</v>
      </c>
      <c r="H11" s="12">
        <v>0.8</v>
      </c>
      <c r="I11" s="16">
        <v>1872</v>
      </c>
      <c r="J11" s="17">
        <v>1243573.32523564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4" t="s">
        <v>54</v>
      </c>
      <c r="W11" s="12">
        <v>0.8</v>
      </c>
      <c r="X11" s="16">
        <v>1113.6</v>
      </c>
      <c r="Y11" s="17">
        <v>994858.66018851</v>
      </c>
      <c r="Z11" s="3"/>
    </row>
    <row r="12" ht="16.5" spans="4:26">
      <c r="D12" s="13" t="s">
        <v>55</v>
      </c>
      <c r="E12" s="14">
        <v>1</v>
      </c>
      <c r="F12" s="3"/>
      <c r="G12" s="4" t="s">
        <v>52</v>
      </c>
      <c r="H12" s="12">
        <v>0.85</v>
      </c>
      <c r="I12" s="16">
        <v>1989</v>
      </c>
      <c r="J12" s="17">
        <v>272470.965482904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spans="4:26">
      <c r="D13" s="6" t="s">
        <v>56</v>
      </c>
      <c r="E13" s="14">
        <v>1</v>
      </c>
      <c r="F13" s="3"/>
      <c r="G13" s="4" t="s">
        <v>50</v>
      </c>
      <c r="H13" s="12">
        <v>0.85</v>
      </c>
      <c r="I13" s="16">
        <v>1989</v>
      </c>
      <c r="J13" s="17">
        <v>272470.965482904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spans="4:26">
      <c r="D14" s="8" t="s">
        <v>57</v>
      </c>
      <c r="E14" s="14">
        <v>1</v>
      </c>
      <c r="F14" s="3"/>
      <c r="G14" s="4" t="s">
        <v>49</v>
      </c>
      <c r="H14" s="12">
        <v>1.07</v>
      </c>
      <c r="I14" s="16">
        <v>2503.8</v>
      </c>
      <c r="J14" s="17">
        <v>270916.923316949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spans="4:26">
      <c r="D15" s="8" t="s">
        <v>58</v>
      </c>
      <c r="E15" s="14">
        <v>1</v>
      </c>
      <c r="F15" s="3"/>
      <c r="G15" s="4" t="s">
        <v>51</v>
      </c>
      <c r="H15" s="12">
        <v>1.68</v>
      </c>
      <c r="I15" s="16">
        <v>3931.2</v>
      </c>
      <c r="J15" s="17">
        <v>271686.221420355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4:26">
      <c r="D16" s="3"/>
      <c r="E16" s="3"/>
      <c r="F16" s="3"/>
      <c r="G16" s="3" t="s">
        <v>59</v>
      </c>
      <c r="H16" s="3" t="s">
        <v>60</v>
      </c>
      <c r="I16" s="3" t="s">
        <v>61</v>
      </c>
      <c r="J16" s="3" t="s">
        <v>62</v>
      </c>
      <c r="K16" s="3" t="s">
        <v>63</v>
      </c>
      <c r="L16" s="3" t="s">
        <v>64</v>
      </c>
      <c r="M16" s="3" t="s">
        <v>65</v>
      </c>
      <c r="N16" s="3" t="s">
        <v>66</v>
      </c>
      <c r="O16" s="3" t="s">
        <v>67</v>
      </c>
      <c r="P16" s="3" t="s">
        <v>68</v>
      </c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4:26">
      <c r="D17" s="4"/>
      <c r="E17" s="4" t="s">
        <v>69</v>
      </c>
      <c r="F17" s="4" t="s">
        <v>70</v>
      </c>
      <c r="G17" s="4" t="s">
        <v>69</v>
      </c>
      <c r="H17" s="4" t="s">
        <v>69</v>
      </c>
      <c r="I17" s="4" t="s">
        <v>69</v>
      </c>
      <c r="J17" s="4" t="s">
        <v>69</v>
      </c>
      <c r="K17" s="4" t="s">
        <v>70</v>
      </c>
      <c r="L17" s="4" t="s">
        <v>70</v>
      </c>
      <c r="M17" s="4" t="s">
        <v>70</v>
      </c>
      <c r="N17" s="4" t="s">
        <v>70</v>
      </c>
      <c r="O17" s="4" t="s">
        <v>71</v>
      </c>
      <c r="P17" s="4" t="s">
        <v>71</v>
      </c>
      <c r="Q17" s="4" t="s">
        <v>69</v>
      </c>
      <c r="R17" s="4" t="s">
        <v>69</v>
      </c>
      <c r="S17" s="4" t="s">
        <v>69</v>
      </c>
      <c r="T17" s="4" t="s">
        <v>69</v>
      </c>
      <c r="U17" s="4" t="s">
        <v>70</v>
      </c>
      <c r="V17" s="4" t="s">
        <v>70</v>
      </c>
      <c r="W17" s="4" t="s">
        <v>70</v>
      </c>
      <c r="X17" s="4" t="s">
        <v>70</v>
      </c>
      <c r="Y17" s="4" t="s">
        <v>70</v>
      </c>
      <c r="Z17" s="4" t="s">
        <v>70</v>
      </c>
    </row>
    <row r="18" spans="4:50">
      <c r="D18" s="4" t="s">
        <v>15</v>
      </c>
      <c r="E18" s="4" t="s">
        <v>72</v>
      </c>
      <c r="F18" s="4" t="s">
        <v>72</v>
      </c>
      <c r="G18" s="4" t="s">
        <v>42</v>
      </c>
      <c r="H18" s="4" t="s">
        <v>43</v>
      </c>
      <c r="I18" s="4" t="s">
        <v>44</v>
      </c>
      <c r="J18" s="4" t="s">
        <v>48</v>
      </c>
      <c r="K18" s="4" t="s">
        <v>45</v>
      </c>
      <c r="L18" s="4" t="s">
        <v>54</v>
      </c>
      <c r="M18" s="4" t="s">
        <v>52</v>
      </c>
      <c r="N18" s="4" t="s">
        <v>50</v>
      </c>
      <c r="O18" s="4" t="s">
        <v>49</v>
      </c>
      <c r="P18" s="4" t="s">
        <v>51</v>
      </c>
      <c r="Q18" s="4" t="s">
        <v>42</v>
      </c>
      <c r="R18" s="4" t="s">
        <v>43</v>
      </c>
      <c r="S18" s="4" t="s">
        <v>44</v>
      </c>
      <c r="T18" s="4" t="s">
        <v>48</v>
      </c>
      <c r="U18" s="4" t="s">
        <v>45</v>
      </c>
      <c r="V18" s="4" t="s">
        <v>54</v>
      </c>
      <c r="W18" s="4" t="s">
        <v>52</v>
      </c>
      <c r="X18" s="4" t="s">
        <v>50</v>
      </c>
      <c r="Y18" s="4" t="s">
        <v>49</v>
      </c>
      <c r="Z18" s="4" t="s">
        <v>51</v>
      </c>
      <c r="AG18" s="1">
        <v>2</v>
      </c>
      <c r="AO18" s="1">
        <v>1</v>
      </c>
      <c r="AX18" s="1">
        <v>3</v>
      </c>
    </row>
    <row r="19" spans="4:49"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 t="s">
        <v>73</v>
      </c>
      <c r="R19" s="4" t="s">
        <v>73</v>
      </c>
      <c r="S19" s="4" t="s">
        <v>73</v>
      </c>
      <c r="T19" s="4" t="s">
        <v>73</v>
      </c>
      <c r="U19" s="4" t="s">
        <v>73</v>
      </c>
      <c r="V19" s="4" t="s">
        <v>73</v>
      </c>
      <c r="W19" s="4" t="s">
        <v>73</v>
      </c>
      <c r="X19" s="4" t="s">
        <v>73</v>
      </c>
      <c r="Y19" s="4" t="s">
        <v>73</v>
      </c>
      <c r="Z19" s="4" t="s">
        <v>73</v>
      </c>
      <c r="AB19" s="4" t="s">
        <v>42</v>
      </c>
      <c r="AC19" s="4" t="s">
        <v>43</v>
      </c>
      <c r="AD19" s="4" t="s">
        <v>44</v>
      </c>
      <c r="AE19" s="4" t="s">
        <v>48</v>
      </c>
      <c r="AF19" s="4" t="s">
        <v>50</v>
      </c>
      <c r="AJ19" s="4" t="s">
        <v>42</v>
      </c>
      <c r="AK19" s="4" t="s">
        <v>43</v>
      </c>
      <c r="AL19" s="4" t="s">
        <v>45</v>
      </c>
      <c r="AM19" s="4" t="s">
        <v>49</v>
      </c>
      <c r="AN19" s="4" t="s">
        <v>51</v>
      </c>
      <c r="AR19" s="4" t="s">
        <v>42</v>
      </c>
      <c r="AS19" s="4" t="s">
        <v>43</v>
      </c>
      <c r="AT19" s="4" t="s">
        <v>44</v>
      </c>
      <c r="AU19" s="4" t="s">
        <v>48</v>
      </c>
      <c r="AV19" s="4" t="s">
        <v>52</v>
      </c>
      <c r="AW19" s="4" t="s">
        <v>54</v>
      </c>
    </row>
    <row r="20" ht="16.5" spans="4:50">
      <c r="D20" s="6">
        <v>1</v>
      </c>
      <c r="E20" s="12">
        <v>500</v>
      </c>
      <c r="F20" s="15">
        <v>300</v>
      </c>
      <c r="G20" s="16">
        <v>500</v>
      </c>
      <c r="H20" s="16">
        <v>450</v>
      </c>
      <c r="I20" s="16">
        <v>500</v>
      </c>
      <c r="J20" s="16">
        <v>500</v>
      </c>
      <c r="K20" s="16">
        <v>300</v>
      </c>
      <c r="L20" s="16">
        <v>240</v>
      </c>
      <c r="M20" s="16">
        <v>255</v>
      </c>
      <c r="N20" s="16">
        <v>255</v>
      </c>
      <c r="O20" s="16">
        <v>321</v>
      </c>
      <c r="P20" s="16">
        <v>504</v>
      </c>
      <c r="Q20" s="16">
        <v>500</v>
      </c>
      <c r="R20" s="16">
        <v>450</v>
      </c>
      <c r="S20" s="16">
        <v>500</v>
      </c>
      <c r="T20" s="16">
        <v>500</v>
      </c>
      <c r="U20" s="16">
        <v>300</v>
      </c>
      <c r="V20" s="16">
        <v>240</v>
      </c>
      <c r="W20" s="16">
        <v>255</v>
      </c>
      <c r="X20" s="16">
        <v>255</v>
      </c>
      <c r="Y20" s="16">
        <v>321</v>
      </c>
      <c r="Z20" s="16">
        <v>504</v>
      </c>
      <c r="AB20" s="1" t="str" cm="1">
        <f t="array" ref="AB20">$B$2&amp;_xlfn.XLOOKUP(AB$19,$G$18:$P$18,$G$16:$P$16)&amp;$B$2&amp;$B$1&amp;INT(_xlfn.XLOOKUP($D20,$D$20:$D$44,_xlfn.XLOOKUP(AB$19,$Q$18:$Z$18,$Q$20:$Z$44))*_xlfn.XLOOKUP(AB$19,$L$6:$L$10,$M$6:$M$10))/10000</f>
        <v>"HpRate":0.11</v>
      </c>
      <c r="AC20" s="1" t="str" cm="1">
        <f t="array" ref="AC20">$B$2&amp;_xlfn.XLOOKUP(AC$19,$G$18:$P$18,$G$16:$P$16)&amp;$B$2&amp;$B$1&amp;INT(_xlfn.XLOOKUP($D20,$D$20:$D$44,_xlfn.XLOOKUP(AC$19,$Q$18:$Z$18,$Q$20:$Z$44))*_xlfn.XLOOKUP(AC$19,$L$6:$L$10,$M$6:$M$10))/10000</f>
        <v>"AtkRate":0.0585</v>
      </c>
      <c r="AD20" s="1" t="str" cm="1">
        <f t="array" ref="AD20">$B$2&amp;_xlfn.XLOOKUP(AD$19,$G$18:$P$18,$G$16:$P$16)&amp;$B$2&amp;$B$1&amp;INT(_xlfn.XLOOKUP($D20,$D$20:$D$44,_xlfn.XLOOKUP(AD$19,$Q$18:$Z$18,$Q$20:$Z$44))*_xlfn.XLOOKUP(AD$19,$L$6:$L$10,$M$6:$M$10))/10000</f>
        <v>"PhysDefRate":0.045</v>
      </c>
      <c r="AE20" s="1" t="str" cm="1">
        <f t="array" ref="AE20">$B$2&amp;_xlfn.XLOOKUP(AE$19,$G$18:$P$18,$G$16:$P$16)&amp;$B$2&amp;$B$1&amp;INT(_xlfn.XLOOKUP($D20,$D$20:$D$44,_xlfn.XLOOKUP(AE$19,$Q$18:$Z$18,$Q$20:$Z$44))*_xlfn.XLOOKUP(AE$19,$L$6:$L$10,$M$6:$M$10))/10000</f>
        <v>"MagicDefRate":0.04</v>
      </c>
      <c r="AF20" s="1" t="str" cm="1">
        <f t="array" ref="AF20">$B$2&amp;_xlfn.XLOOKUP(AF$19,$G$18:$P$18,$G$16:$P$16)&amp;$B$2&amp;$B$1&amp;INT(_xlfn.XLOOKUP($D20,$D$20:$D$44,_xlfn.XLOOKUP(AF$19,$Q$18:$Z$18,$Q$20:$Z$44))*_xlfn.XLOOKUP(AF$19,$L$6:$L$10,$M$6:$M$10))/10000</f>
        <v>"OnHealInc":0.051</v>
      </c>
      <c r="AG20" s="19" t="str">
        <f>$A$3&amp;_xlfn.TEXTJOIN($C$1,1,AB20:AF20)&amp;$A$4</f>
        <v>{"HpRate":0.11,"AtkRate":0.0585,"PhysDefRate":0.045,"MagicDefRate":0.04,"OnHealInc":0.051}</v>
      </c>
      <c r="AJ20" s="1" t="str" cm="1">
        <f t="array" ref="AJ20">$B$2&amp;_xlfn.XLOOKUP(AJ$19,$G$18:$P$18,$G$16:$P$16)&amp;$B$2&amp;$B$1&amp;INT(_xlfn.XLOOKUP($D20,$D$20:$D$44,_xlfn.XLOOKUP(AJ$19,$Q$18:$Z$18,$Q$20:$Z$44))*_xlfn.XLOOKUP(AJ$19,$Q$6:$Q$10,$R$6:$R$10))/10000</f>
        <v>"HpRate":0.0625</v>
      </c>
      <c r="AK20" s="1" t="str" cm="1">
        <f t="array" ref="AK20">$B$2&amp;_xlfn.XLOOKUP(AK$19,$G$18:$P$18,$G$16:$P$16)&amp;$B$2&amp;$B$1&amp;INT(_xlfn.XLOOKUP($D20,$D$20:$D$44,_xlfn.XLOOKUP(AK$19,$Q$18:$Z$18,$Q$20:$Z$44))*_xlfn.XLOOKUP(AK$19,$Q$6:$Q$10,$R$6:$R$10))/10000</f>
        <v>"AtkRate":0.072</v>
      </c>
      <c r="AL20" s="1" t="str" cm="1">
        <f t="array" ref="AL20">$B$2&amp;_xlfn.XLOOKUP(AL$19,$G$18:$P$18,$G$16:$P$16)&amp;$B$2&amp;$B$1&amp;INT(_xlfn.XLOOKUP($D20,$D$20:$D$44,_xlfn.XLOOKUP(AL$19,$Q$18:$Z$18,$Q$20:$Z$44))*_xlfn.XLOOKUP(AL$19,$Q$6:$Q$10,$R$6:$R$10))/10000</f>
        <v>"AtkSpeed":0.03</v>
      </c>
      <c r="AM20" s="1" t="str" cm="1">
        <f t="array" ref="AM20">$B$2&amp;_xlfn.XLOOKUP(AM$19,$G$18:$P$18,$G$16:$P$16)&amp;$B$2&amp;$B$1&amp;INT(_xlfn.XLOOKUP($D20,$D$20:$D$44,_xlfn.XLOOKUP(AM$19,$Q$18:$Z$18,$Q$20:$Z$44))*_xlfn.XLOOKUP(AM$19,$Q$6:$Q$10,$R$6:$R$10))/10000</f>
        <v>"Cri":0.0256</v>
      </c>
      <c r="AN20" s="1" t="str" cm="1">
        <f t="array" ref="AN20">$B$2&amp;_xlfn.XLOOKUP(AN$19,$G$18:$P$18,$G$16:$P$16)&amp;$B$2&amp;$B$1&amp;INT(_xlfn.XLOOKUP($D20,$D$20:$D$44,_xlfn.XLOOKUP(AN$19,$Q$18:$Z$18,$Q$20:$Z$44))*_xlfn.XLOOKUP(AN$19,$Q$6:$Q$10,$R$6:$R$10))/10000</f>
        <v>"DefBreak":0.0352</v>
      </c>
      <c r="AO20" s="19" t="str">
        <f>$A$3&amp;_xlfn.TEXTJOIN($C$1,1,AJ20:AN20)&amp;$A$4</f>
        <v>{"HpRate":0.0625,"AtkRate":0.072,"AtkSpeed":0.03,"Cri":0.0256,"DefBreak":0.0352}</v>
      </c>
      <c r="AR20" s="1" t="str" cm="1">
        <f t="array" ref="AR20">$B$2&amp;_xlfn.XLOOKUP(AR$19,$G$18:$P$18,$G$16:$P$16)&amp;$B$2&amp;$B$1&amp;INT(_xlfn.XLOOKUP($D20,$D$20:$D$44,_xlfn.XLOOKUP(AR$19,$Q$18:$Z$18,$Q$20:$Z$44))*_xlfn.XLOOKUP(AR$19,$V$6:$V$11,$W$6:$W$11))/10000</f>
        <v>"HpRate":0.065</v>
      </c>
      <c r="AS20" s="1" t="str" cm="1">
        <f t="array" ref="AS20">$B$2&amp;_xlfn.XLOOKUP(AS$19,$G$18:$P$18,$G$16:$P$16)&amp;$B$2&amp;$B$1&amp;INT(_xlfn.XLOOKUP($D20,$D$20:$D$44,_xlfn.XLOOKUP(AS$19,$Q$18:$Z$18,$Q$20:$Z$44))*_xlfn.XLOOKUP(AS$19,$V$6:$V$11,$W$6:$W$11))/10000</f>
        <v>"AtkRate":0.0652</v>
      </c>
      <c r="AT20" s="1" t="str" cm="1">
        <f t="array" ref="AT20">$B$2&amp;_xlfn.XLOOKUP(AT$19,$G$18:$P$18,$G$16:$P$16)&amp;$B$2&amp;$B$1&amp;INT(_xlfn.XLOOKUP($D20,$D$20:$D$44,_xlfn.XLOOKUP(AT$19,$Q$18:$Z$18,$Q$20:$Z$44))*_xlfn.XLOOKUP(AT$19,$V$6:$V$11,$W$6:$W$11))/10000</f>
        <v>"PhysDefRate":0.0325</v>
      </c>
      <c r="AU20" s="1" t="str" cm="1">
        <f t="array" ref="AU20">$B$2&amp;_xlfn.XLOOKUP(AU$19,$G$18:$P$18,$G$16:$P$16)&amp;$B$2&amp;$B$1&amp;INT(_xlfn.XLOOKUP($D20,$D$20:$D$44,_xlfn.XLOOKUP(AU$19,$Q$18:$Z$18,$Q$20:$Z$44))*_xlfn.XLOOKUP(AU$19,$V$6:$V$11,$W$6:$W$11))/10000</f>
        <v>"MagicDefRate":0.0475</v>
      </c>
      <c r="AV20" s="1" t="str" cm="1">
        <f t="array" ref="AV20">$B$2&amp;_xlfn.XLOOKUP(AV$19,$G$18:$P$18,$G$16:$P$16)&amp;$B$2&amp;$B$1&amp;INT(_xlfn.XLOOKUP($D20,$D$20:$D$44,_xlfn.XLOOKUP(AV$19,$Q$18:$Z$18,$Q$20:$Z$44))*_xlfn.XLOOKUP(AV$19,$V$6:$V$11,$W$6:$W$11))/10000</f>
        <v>"HealInc":0.0535</v>
      </c>
      <c r="AW20" s="1" t="str" cm="1">
        <f t="array" ref="AW20">$B$2&amp;_xlfn.XLOOKUP(AW$19,$G$18:$P$18,$G$16:$P$16)&amp;$B$2&amp;$B$1&amp;INT(_xlfn.XLOOKUP($D20,$D$20:$D$44,_xlfn.XLOOKUP(AW$19,$Q$18:$Z$18,$Q$20:$Z$44))*_xlfn.XLOOKUP(AW$19,$V$6:$V$11,$W$6:$W$11))/10000</f>
        <v>"SkillSpeed":0.0192</v>
      </c>
      <c r="AX20" s="19" t="str">
        <f>$A$3&amp;_xlfn.TEXTJOIN($C$1,1,AR20:AV20)&amp;$A$4</f>
        <v>{"HpRate":0.065,"AtkRate":0.0652,"PhysDefRate":0.0325,"MagicDefRate":0.0475,"HealInc":0.0535}</v>
      </c>
    </row>
    <row r="21" ht="16.5" spans="4:50">
      <c r="D21" s="6">
        <v>2</v>
      </c>
      <c r="E21" s="12">
        <v>150</v>
      </c>
      <c r="F21" s="12">
        <v>120</v>
      </c>
      <c r="G21" s="16">
        <v>150</v>
      </c>
      <c r="H21" s="16">
        <v>135</v>
      </c>
      <c r="I21" s="16">
        <v>150</v>
      </c>
      <c r="J21" s="16">
        <v>150</v>
      </c>
      <c r="K21" s="16">
        <v>120</v>
      </c>
      <c r="L21" s="16">
        <v>96</v>
      </c>
      <c r="M21" s="16">
        <v>102</v>
      </c>
      <c r="N21" s="16">
        <v>102</v>
      </c>
      <c r="O21" s="16">
        <v>128.4</v>
      </c>
      <c r="P21" s="16">
        <v>201.6</v>
      </c>
      <c r="Q21" s="16">
        <v>650</v>
      </c>
      <c r="R21" s="16">
        <v>585</v>
      </c>
      <c r="S21" s="16">
        <v>650</v>
      </c>
      <c r="T21" s="16">
        <v>650</v>
      </c>
      <c r="U21" s="16">
        <v>420</v>
      </c>
      <c r="V21" s="16">
        <v>336</v>
      </c>
      <c r="W21" s="16">
        <v>357</v>
      </c>
      <c r="X21" s="16">
        <v>357</v>
      </c>
      <c r="Y21" s="16">
        <v>449.4</v>
      </c>
      <c r="Z21" s="16">
        <v>705.6</v>
      </c>
      <c r="AB21" s="1" t="str" cm="1">
        <f t="array" ref="AB21">$B$2&amp;_xlfn.XLOOKUP(AB$19,$G$18:$P$18,$G$16:$P$16)&amp;$B$2&amp;$B$1&amp;INT(_xlfn.XLOOKUP($D21,$D$20:$D$44,_xlfn.XLOOKUP(AB$19,$Q$18:$Z$18,$Q$20:$Z$44))*_xlfn.XLOOKUP(AB$19,$L$6:$L$10,$M$6:$M$10))/10000</f>
        <v>"HpRate":0.143</v>
      </c>
      <c r="AC21" s="1" t="str" cm="1">
        <f t="array" ref="AC21">$B$2&amp;_xlfn.XLOOKUP(AC$19,$G$18:$P$18,$G$16:$P$16)&amp;$B$2&amp;$B$1&amp;INT(_xlfn.XLOOKUP($D21,$D$20:$D$44,_xlfn.XLOOKUP(AC$19,$Q$18:$Z$18,$Q$20:$Z$44))*_xlfn.XLOOKUP(AC$19,$L$6:$L$10,$M$6:$M$10))/10000</f>
        <v>"AtkRate":0.076</v>
      </c>
      <c r="AD21" s="1" t="str" cm="1">
        <f t="array" ref="AD21">$B$2&amp;_xlfn.XLOOKUP(AD$19,$G$18:$P$18,$G$16:$P$16)&amp;$B$2&amp;$B$1&amp;INT(_xlfn.XLOOKUP($D21,$D$20:$D$44,_xlfn.XLOOKUP(AD$19,$Q$18:$Z$18,$Q$20:$Z$44))*_xlfn.XLOOKUP(AD$19,$L$6:$L$10,$M$6:$M$10))/10000</f>
        <v>"PhysDefRate":0.0585</v>
      </c>
      <c r="AE21" s="1" t="str" cm="1">
        <f t="array" ref="AE21">$B$2&amp;_xlfn.XLOOKUP(AE$19,$G$18:$P$18,$G$16:$P$16)&amp;$B$2&amp;$B$1&amp;INT(_xlfn.XLOOKUP($D21,$D$20:$D$44,_xlfn.XLOOKUP(AE$19,$Q$18:$Z$18,$Q$20:$Z$44))*_xlfn.XLOOKUP(AE$19,$L$6:$L$10,$M$6:$M$10))/10000</f>
        <v>"MagicDefRate":0.052</v>
      </c>
      <c r="AF21" s="1" t="str" cm="1">
        <f t="array" ref="AF21">$B$2&amp;_xlfn.XLOOKUP(AF$19,$G$18:$P$18,$G$16:$P$16)&amp;$B$2&amp;$B$1&amp;INT(_xlfn.XLOOKUP($D21,$D$20:$D$44,_xlfn.XLOOKUP(AF$19,$Q$18:$Z$18,$Q$20:$Z$44))*_xlfn.XLOOKUP(AF$19,$L$6:$L$10,$M$6:$M$10))/10000</f>
        <v>"OnHealInc":0.0714</v>
      </c>
      <c r="AG21" s="19" t="str">
        <f t="shared" ref="AG21:AG44" si="0">$A$3&amp;_xlfn.TEXTJOIN($C$1,1,AB21:AF21)&amp;$A$4</f>
        <v>{"HpRate":0.143,"AtkRate":0.076,"PhysDefRate":0.0585,"MagicDefRate":0.052,"OnHealInc":0.0714}</v>
      </c>
      <c r="AJ21" s="1" t="str" cm="1">
        <f t="array" ref="AJ21">$B$2&amp;_xlfn.XLOOKUP(AJ$19,$G$18:$P$18,$G$16:$P$16)&amp;$B$2&amp;$B$1&amp;INT(_xlfn.XLOOKUP($D21,$D$20:$D$44,_xlfn.XLOOKUP(AJ$19,$Q$18:$Z$18,$Q$20:$Z$44))*_xlfn.XLOOKUP(AJ$19,$Q$6:$Q$10,$R$6:$R$10))/10000</f>
        <v>"HpRate":0.0812</v>
      </c>
      <c r="AK21" s="1" t="str" cm="1">
        <f t="array" ref="AK21">$B$2&amp;_xlfn.XLOOKUP(AK$19,$G$18:$P$18,$G$16:$P$16)&amp;$B$2&amp;$B$1&amp;INT(_xlfn.XLOOKUP($D21,$D$20:$D$44,_xlfn.XLOOKUP(AK$19,$Q$18:$Z$18,$Q$20:$Z$44))*_xlfn.XLOOKUP(AK$19,$Q$6:$Q$10,$R$6:$R$10))/10000</f>
        <v>"AtkRate":0.0936</v>
      </c>
      <c r="AL21" s="1" t="str" cm="1">
        <f t="array" ref="AL21">$B$2&amp;_xlfn.XLOOKUP(AL$19,$G$18:$P$18,$G$16:$P$16)&amp;$B$2&amp;$B$1&amp;INT(_xlfn.XLOOKUP($D21,$D$20:$D$44,_xlfn.XLOOKUP(AL$19,$Q$18:$Z$18,$Q$20:$Z$44))*_xlfn.XLOOKUP(AL$19,$Q$6:$Q$10,$R$6:$R$10))/10000</f>
        <v>"AtkSpeed":0.042</v>
      </c>
      <c r="AM21" s="1" t="str" cm="1">
        <f t="array" ref="AM21">$B$2&amp;_xlfn.XLOOKUP(AM$19,$G$18:$P$18,$G$16:$P$16)&amp;$B$2&amp;$B$1&amp;INT(_xlfn.XLOOKUP($D21,$D$20:$D$44,_xlfn.XLOOKUP(AM$19,$Q$18:$Z$18,$Q$20:$Z$44))*_xlfn.XLOOKUP(AM$19,$Q$6:$Q$10,$R$6:$R$10))/10000</f>
        <v>"Cri":0.0359</v>
      </c>
      <c r="AN21" s="1" t="str" cm="1">
        <f t="array" ref="AN21">$B$2&amp;_xlfn.XLOOKUP(AN$19,$G$18:$P$18,$G$16:$P$16)&amp;$B$2&amp;$B$1&amp;INT(_xlfn.XLOOKUP($D21,$D$20:$D$44,_xlfn.XLOOKUP(AN$19,$Q$18:$Z$18,$Q$20:$Z$44))*_xlfn.XLOOKUP(AN$19,$Q$6:$Q$10,$R$6:$R$10))/10000</f>
        <v>"DefBreak":0.0493</v>
      </c>
      <c r="AO21" s="19" t="str">
        <f t="shared" ref="AO21:AO44" si="1">$A$3&amp;_xlfn.TEXTJOIN($C$1,1,AJ21:AN21)&amp;$A$4</f>
        <v>{"HpRate":0.0812,"AtkRate":0.0936,"AtkSpeed":0.042,"Cri":0.0359,"DefBreak":0.0493}</v>
      </c>
      <c r="AR21" s="1" t="str" cm="1">
        <f t="array" ref="AR21">$B$2&amp;_xlfn.XLOOKUP(AR$19,$G$18:$P$18,$G$16:$P$16)&amp;$B$2&amp;$B$1&amp;INT(_xlfn.XLOOKUP($D21,$D$20:$D$44,_xlfn.XLOOKUP(AR$19,$Q$18:$Z$18,$Q$20:$Z$44))*_xlfn.XLOOKUP(AR$19,$V$6:$V$11,$W$6:$W$11))/10000</f>
        <v>"HpRate":0.0845</v>
      </c>
      <c r="AS21" s="1" t="str" cm="1">
        <f t="array" ref="AS21">$B$2&amp;_xlfn.XLOOKUP(AS$19,$G$18:$P$18,$G$16:$P$16)&amp;$B$2&amp;$B$1&amp;INT(_xlfn.XLOOKUP($D21,$D$20:$D$44,_xlfn.XLOOKUP(AS$19,$Q$18:$Z$18,$Q$20:$Z$44))*_xlfn.XLOOKUP(AS$19,$V$6:$V$11,$W$6:$W$11))/10000</f>
        <v>"AtkRate":0.0848</v>
      </c>
      <c r="AT21" s="1" t="str" cm="1">
        <f t="array" ref="AT21">$B$2&amp;_xlfn.XLOOKUP(AT$19,$G$18:$P$18,$G$16:$P$16)&amp;$B$2&amp;$B$1&amp;INT(_xlfn.XLOOKUP($D21,$D$20:$D$44,_xlfn.XLOOKUP(AT$19,$Q$18:$Z$18,$Q$20:$Z$44))*_xlfn.XLOOKUP(AT$19,$V$6:$V$11,$W$6:$W$11))/10000</f>
        <v>"PhysDefRate":0.0422</v>
      </c>
      <c r="AU21" s="1" t="str" cm="1">
        <f t="array" ref="AU21">$B$2&amp;_xlfn.XLOOKUP(AU$19,$G$18:$P$18,$G$16:$P$16)&amp;$B$2&amp;$B$1&amp;INT(_xlfn.XLOOKUP($D21,$D$20:$D$44,_xlfn.XLOOKUP(AU$19,$Q$18:$Z$18,$Q$20:$Z$44))*_xlfn.XLOOKUP(AU$19,$V$6:$V$11,$W$6:$W$11))/10000</f>
        <v>"MagicDefRate":0.0617</v>
      </c>
      <c r="AV21" s="1" t="str" cm="1">
        <f t="array" ref="AV21">$B$2&amp;_xlfn.XLOOKUP(AV$19,$G$18:$P$18,$G$16:$P$16)&amp;$B$2&amp;$B$1&amp;INT(_xlfn.XLOOKUP($D21,$D$20:$D$44,_xlfn.XLOOKUP(AV$19,$Q$18:$Z$18,$Q$20:$Z$44))*_xlfn.XLOOKUP(AV$19,$V$6:$V$11,$W$6:$W$11))/10000</f>
        <v>"HealInc":0.0749</v>
      </c>
      <c r="AW21" s="1" t="str" cm="1">
        <f t="array" ref="AW21">$B$2&amp;_xlfn.XLOOKUP(AW$19,$G$18:$P$18,$G$16:$P$16)&amp;$B$2&amp;$B$1&amp;INT(_xlfn.XLOOKUP($D21,$D$20:$D$44,_xlfn.XLOOKUP(AW$19,$Q$18:$Z$18,$Q$20:$Z$44))*_xlfn.XLOOKUP(AW$19,$V$6:$V$11,$W$6:$W$11))/10000</f>
        <v>"SkillSpeed":0.0268</v>
      </c>
      <c r="AX21" s="19" t="str">
        <f t="shared" ref="AX21:AX44" si="2">$A$3&amp;_xlfn.TEXTJOIN($C$1,1,AR21:AV21)&amp;$A$4</f>
        <v>{"HpRate":0.0845,"AtkRate":0.0848,"PhysDefRate":0.0422,"MagicDefRate":0.0617,"HealInc":0.0749}</v>
      </c>
    </row>
    <row r="22" ht="16.5" spans="4:50">
      <c r="D22" s="6">
        <v>3</v>
      </c>
      <c r="E22" s="12">
        <v>150</v>
      </c>
      <c r="F22" s="12">
        <v>120</v>
      </c>
      <c r="G22" s="16">
        <v>150</v>
      </c>
      <c r="H22" s="16">
        <v>135</v>
      </c>
      <c r="I22" s="16">
        <v>150</v>
      </c>
      <c r="J22" s="16">
        <v>150</v>
      </c>
      <c r="K22" s="16">
        <v>120</v>
      </c>
      <c r="L22" s="16">
        <v>96</v>
      </c>
      <c r="M22" s="16">
        <v>102</v>
      </c>
      <c r="N22" s="16">
        <v>102</v>
      </c>
      <c r="O22" s="16">
        <v>128.4</v>
      </c>
      <c r="P22" s="16">
        <v>201.6</v>
      </c>
      <c r="Q22" s="16">
        <v>800</v>
      </c>
      <c r="R22" s="16">
        <v>720</v>
      </c>
      <c r="S22" s="16">
        <v>800</v>
      </c>
      <c r="T22" s="16">
        <v>800</v>
      </c>
      <c r="U22" s="16">
        <v>540</v>
      </c>
      <c r="V22" s="16">
        <v>432</v>
      </c>
      <c r="W22" s="16">
        <v>459</v>
      </c>
      <c r="X22" s="16">
        <v>459</v>
      </c>
      <c r="Y22" s="16">
        <v>577.8</v>
      </c>
      <c r="Z22" s="16">
        <v>907.2</v>
      </c>
      <c r="AB22" s="1" t="str" cm="1">
        <f t="array" ref="AB22">$B$2&amp;_xlfn.XLOOKUP(AB$19,$G$18:$P$18,$G$16:$P$16)&amp;$B$2&amp;$B$1&amp;INT(_xlfn.XLOOKUP($D22,$D$20:$D$44,_xlfn.XLOOKUP(AB$19,$Q$18:$Z$18,$Q$20:$Z$44))*_xlfn.XLOOKUP(AB$19,$L$6:$L$10,$M$6:$M$10))/10000</f>
        <v>"HpRate":0.176</v>
      </c>
      <c r="AC22" s="1" t="str" cm="1">
        <f t="array" ref="AC22">$B$2&amp;_xlfn.XLOOKUP(AC$19,$G$18:$P$18,$G$16:$P$16)&amp;$B$2&amp;$B$1&amp;INT(_xlfn.XLOOKUP($D22,$D$20:$D$44,_xlfn.XLOOKUP(AC$19,$Q$18:$Z$18,$Q$20:$Z$44))*_xlfn.XLOOKUP(AC$19,$L$6:$L$10,$M$6:$M$10))/10000</f>
        <v>"AtkRate":0.0936</v>
      </c>
      <c r="AD22" s="1" t="str" cm="1">
        <f t="array" ref="AD22">$B$2&amp;_xlfn.XLOOKUP(AD$19,$G$18:$P$18,$G$16:$P$16)&amp;$B$2&amp;$B$1&amp;INT(_xlfn.XLOOKUP($D22,$D$20:$D$44,_xlfn.XLOOKUP(AD$19,$Q$18:$Z$18,$Q$20:$Z$44))*_xlfn.XLOOKUP(AD$19,$L$6:$L$10,$M$6:$M$10))/10000</f>
        <v>"PhysDefRate":0.072</v>
      </c>
      <c r="AE22" s="1" t="str" cm="1">
        <f t="array" ref="AE22">$B$2&amp;_xlfn.XLOOKUP(AE$19,$G$18:$P$18,$G$16:$P$16)&amp;$B$2&amp;$B$1&amp;INT(_xlfn.XLOOKUP($D22,$D$20:$D$44,_xlfn.XLOOKUP(AE$19,$Q$18:$Z$18,$Q$20:$Z$44))*_xlfn.XLOOKUP(AE$19,$L$6:$L$10,$M$6:$M$10))/10000</f>
        <v>"MagicDefRate":0.064</v>
      </c>
      <c r="AF22" s="1" t="str" cm="1">
        <f t="array" ref="AF22">$B$2&amp;_xlfn.XLOOKUP(AF$19,$G$18:$P$18,$G$16:$P$16)&amp;$B$2&amp;$B$1&amp;INT(_xlfn.XLOOKUP($D22,$D$20:$D$44,_xlfn.XLOOKUP(AF$19,$Q$18:$Z$18,$Q$20:$Z$44))*_xlfn.XLOOKUP(AF$19,$L$6:$L$10,$M$6:$M$10))/10000</f>
        <v>"OnHealInc":0.0918</v>
      </c>
      <c r="AG22" s="19" t="str">
        <f t="shared" si="0"/>
        <v>{"HpRate":0.176,"AtkRate":0.0936,"PhysDefRate":0.072,"MagicDefRate":0.064,"OnHealInc":0.0918}</v>
      </c>
      <c r="AJ22" s="1" t="str" cm="1">
        <f t="array" ref="AJ22">$B$2&amp;_xlfn.XLOOKUP(AJ$19,$G$18:$P$18,$G$16:$P$16)&amp;$B$2&amp;$B$1&amp;INT(_xlfn.XLOOKUP($D22,$D$20:$D$44,_xlfn.XLOOKUP(AJ$19,$Q$18:$Z$18,$Q$20:$Z$44))*_xlfn.XLOOKUP(AJ$19,$Q$6:$Q$10,$R$6:$R$10))/10000</f>
        <v>"HpRate":0.1</v>
      </c>
      <c r="AK22" s="1" t="str" cm="1">
        <f t="array" ref="AK22">$B$2&amp;_xlfn.XLOOKUP(AK$19,$G$18:$P$18,$G$16:$P$16)&amp;$B$2&amp;$B$1&amp;INT(_xlfn.XLOOKUP($D22,$D$20:$D$44,_xlfn.XLOOKUP(AK$19,$Q$18:$Z$18,$Q$20:$Z$44))*_xlfn.XLOOKUP(AK$19,$Q$6:$Q$10,$R$6:$R$10))/10000</f>
        <v>"AtkRate":0.1152</v>
      </c>
      <c r="AL22" s="1" t="str" cm="1">
        <f t="array" ref="AL22">$B$2&amp;_xlfn.XLOOKUP(AL$19,$G$18:$P$18,$G$16:$P$16)&amp;$B$2&amp;$B$1&amp;INT(_xlfn.XLOOKUP($D22,$D$20:$D$44,_xlfn.XLOOKUP(AL$19,$Q$18:$Z$18,$Q$20:$Z$44))*_xlfn.XLOOKUP(AL$19,$Q$6:$Q$10,$R$6:$R$10))/10000</f>
        <v>"AtkSpeed":0.054</v>
      </c>
      <c r="AM22" s="1" t="str" cm="1">
        <f t="array" ref="AM22">$B$2&amp;_xlfn.XLOOKUP(AM$19,$G$18:$P$18,$G$16:$P$16)&amp;$B$2&amp;$B$1&amp;INT(_xlfn.XLOOKUP($D22,$D$20:$D$44,_xlfn.XLOOKUP(AM$19,$Q$18:$Z$18,$Q$20:$Z$44))*_xlfn.XLOOKUP(AM$19,$Q$6:$Q$10,$R$6:$R$10))/10000</f>
        <v>"Cri":0.0462</v>
      </c>
      <c r="AN22" s="1" t="str" cm="1">
        <f t="array" ref="AN22">$B$2&amp;_xlfn.XLOOKUP(AN$19,$G$18:$P$18,$G$16:$P$16)&amp;$B$2&amp;$B$1&amp;INT(_xlfn.XLOOKUP($D22,$D$20:$D$44,_xlfn.XLOOKUP(AN$19,$Q$18:$Z$18,$Q$20:$Z$44))*_xlfn.XLOOKUP(AN$19,$Q$6:$Q$10,$R$6:$R$10))/10000</f>
        <v>"DefBreak":0.0635</v>
      </c>
      <c r="AO22" s="19" t="str">
        <f t="shared" si="1"/>
        <v>{"HpRate":0.1,"AtkRate":0.1152,"AtkSpeed":0.054,"Cri":0.0462,"DefBreak":0.0635}</v>
      </c>
      <c r="AR22" s="1" t="str" cm="1">
        <f t="array" ref="AR22">$B$2&amp;_xlfn.XLOOKUP(AR$19,$G$18:$P$18,$G$16:$P$16)&amp;$B$2&amp;$B$1&amp;INT(_xlfn.XLOOKUP($D22,$D$20:$D$44,_xlfn.XLOOKUP(AR$19,$Q$18:$Z$18,$Q$20:$Z$44))*_xlfn.XLOOKUP(AR$19,$V$6:$V$11,$W$6:$W$11))/10000</f>
        <v>"HpRate":0.104</v>
      </c>
      <c r="AS22" s="1" t="str" cm="1">
        <f t="array" ref="AS22">$B$2&amp;_xlfn.XLOOKUP(AS$19,$G$18:$P$18,$G$16:$P$16)&amp;$B$2&amp;$B$1&amp;INT(_xlfn.XLOOKUP($D22,$D$20:$D$44,_xlfn.XLOOKUP(AS$19,$Q$18:$Z$18,$Q$20:$Z$44))*_xlfn.XLOOKUP(AS$19,$V$6:$V$11,$W$6:$W$11))/10000</f>
        <v>"AtkRate":0.1044</v>
      </c>
      <c r="AT22" s="1" t="str" cm="1">
        <f t="array" ref="AT22">$B$2&amp;_xlfn.XLOOKUP(AT$19,$G$18:$P$18,$G$16:$P$16)&amp;$B$2&amp;$B$1&amp;INT(_xlfn.XLOOKUP($D22,$D$20:$D$44,_xlfn.XLOOKUP(AT$19,$Q$18:$Z$18,$Q$20:$Z$44))*_xlfn.XLOOKUP(AT$19,$V$6:$V$11,$W$6:$W$11))/10000</f>
        <v>"PhysDefRate":0.052</v>
      </c>
      <c r="AU22" s="1" t="str" cm="1">
        <f t="array" ref="AU22">$B$2&amp;_xlfn.XLOOKUP(AU$19,$G$18:$P$18,$G$16:$P$16)&amp;$B$2&amp;$B$1&amp;INT(_xlfn.XLOOKUP($D22,$D$20:$D$44,_xlfn.XLOOKUP(AU$19,$Q$18:$Z$18,$Q$20:$Z$44))*_xlfn.XLOOKUP(AU$19,$V$6:$V$11,$W$6:$W$11))/10000</f>
        <v>"MagicDefRate":0.076</v>
      </c>
      <c r="AV22" s="1" t="str" cm="1">
        <f t="array" ref="AV22">$B$2&amp;_xlfn.XLOOKUP(AV$19,$G$18:$P$18,$G$16:$P$16)&amp;$B$2&amp;$B$1&amp;INT(_xlfn.XLOOKUP($D22,$D$20:$D$44,_xlfn.XLOOKUP(AV$19,$Q$18:$Z$18,$Q$20:$Z$44))*_xlfn.XLOOKUP(AV$19,$V$6:$V$11,$W$6:$W$11))/10000</f>
        <v>"HealInc":0.0963</v>
      </c>
      <c r="AW22" s="1" t="str" cm="1">
        <f t="array" ref="AW22">$B$2&amp;_xlfn.XLOOKUP(AW$19,$G$18:$P$18,$G$16:$P$16)&amp;$B$2&amp;$B$1&amp;INT(_xlfn.XLOOKUP($D22,$D$20:$D$44,_xlfn.XLOOKUP(AW$19,$Q$18:$Z$18,$Q$20:$Z$44))*_xlfn.XLOOKUP(AW$19,$V$6:$V$11,$W$6:$W$11))/10000</f>
        <v>"SkillSpeed":0.0345</v>
      </c>
      <c r="AX22" s="19" t="str">
        <f t="shared" si="2"/>
        <v>{"HpRate":0.104,"AtkRate":0.1044,"PhysDefRate":0.052,"MagicDefRate":0.076,"HealInc":0.0963}</v>
      </c>
    </row>
    <row r="23" ht="16.5" spans="4:50">
      <c r="D23" s="6">
        <v>4</v>
      </c>
      <c r="E23" s="12">
        <v>150</v>
      </c>
      <c r="F23" s="12">
        <v>120</v>
      </c>
      <c r="G23" s="16">
        <v>150</v>
      </c>
      <c r="H23" s="16">
        <v>135</v>
      </c>
      <c r="I23" s="16">
        <v>150</v>
      </c>
      <c r="J23" s="16">
        <v>150</v>
      </c>
      <c r="K23" s="16">
        <v>120</v>
      </c>
      <c r="L23" s="16">
        <v>96</v>
      </c>
      <c r="M23" s="16">
        <v>102</v>
      </c>
      <c r="N23" s="16">
        <v>102</v>
      </c>
      <c r="O23" s="16">
        <v>128.4</v>
      </c>
      <c r="P23" s="16">
        <v>201.6</v>
      </c>
      <c r="Q23" s="16">
        <v>950</v>
      </c>
      <c r="R23" s="16">
        <v>855</v>
      </c>
      <c r="S23" s="16">
        <v>950</v>
      </c>
      <c r="T23" s="16">
        <v>950</v>
      </c>
      <c r="U23" s="16">
        <v>660</v>
      </c>
      <c r="V23" s="16">
        <v>528</v>
      </c>
      <c r="W23" s="16">
        <v>561</v>
      </c>
      <c r="X23" s="16">
        <v>561</v>
      </c>
      <c r="Y23" s="16">
        <v>706.2</v>
      </c>
      <c r="Z23" s="16">
        <v>1108.8</v>
      </c>
      <c r="AB23" s="1" t="str" cm="1">
        <f t="array" ref="AB23">$B$2&amp;_xlfn.XLOOKUP(AB$19,$G$18:$P$18,$G$16:$P$16)&amp;$B$2&amp;$B$1&amp;INT(_xlfn.XLOOKUP($D23,$D$20:$D$44,_xlfn.XLOOKUP(AB$19,$Q$18:$Z$18,$Q$20:$Z$44))*_xlfn.XLOOKUP(AB$19,$L$6:$L$10,$M$6:$M$10))/10000</f>
        <v>"HpRate":0.209</v>
      </c>
      <c r="AC23" s="1" t="str" cm="1">
        <f t="array" ref="AC23">$B$2&amp;_xlfn.XLOOKUP(AC$19,$G$18:$P$18,$G$16:$P$16)&amp;$B$2&amp;$B$1&amp;INT(_xlfn.XLOOKUP($D23,$D$20:$D$44,_xlfn.XLOOKUP(AC$19,$Q$18:$Z$18,$Q$20:$Z$44))*_xlfn.XLOOKUP(AC$19,$L$6:$L$10,$M$6:$M$10))/10000</f>
        <v>"AtkRate":0.1111</v>
      </c>
      <c r="AD23" s="1" t="str" cm="1">
        <f t="array" ref="AD23">$B$2&amp;_xlfn.XLOOKUP(AD$19,$G$18:$P$18,$G$16:$P$16)&amp;$B$2&amp;$B$1&amp;INT(_xlfn.XLOOKUP($D23,$D$20:$D$44,_xlfn.XLOOKUP(AD$19,$Q$18:$Z$18,$Q$20:$Z$44))*_xlfn.XLOOKUP(AD$19,$L$6:$L$10,$M$6:$M$10))/10000</f>
        <v>"PhysDefRate":0.0855</v>
      </c>
      <c r="AE23" s="1" t="str" cm="1">
        <f t="array" ref="AE23">$B$2&amp;_xlfn.XLOOKUP(AE$19,$G$18:$P$18,$G$16:$P$16)&amp;$B$2&amp;$B$1&amp;INT(_xlfn.XLOOKUP($D23,$D$20:$D$44,_xlfn.XLOOKUP(AE$19,$Q$18:$Z$18,$Q$20:$Z$44))*_xlfn.XLOOKUP(AE$19,$L$6:$L$10,$M$6:$M$10))/10000</f>
        <v>"MagicDefRate":0.076</v>
      </c>
      <c r="AF23" s="1" t="str" cm="1">
        <f t="array" ref="AF23">$B$2&amp;_xlfn.XLOOKUP(AF$19,$G$18:$P$18,$G$16:$P$16)&amp;$B$2&amp;$B$1&amp;INT(_xlfn.XLOOKUP($D23,$D$20:$D$44,_xlfn.XLOOKUP(AF$19,$Q$18:$Z$18,$Q$20:$Z$44))*_xlfn.XLOOKUP(AF$19,$L$6:$L$10,$M$6:$M$10))/10000</f>
        <v>"OnHealInc":0.1122</v>
      </c>
      <c r="AG23" s="19" t="str">
        <f t="shared" si="0"/>
        <v>{"HpRate":0.209,"AtkRate":0.1111,"PhysDefRate":0.0855,"MagicDefRate":0.076,"OnHealInc":0.1122}</v>
      </c>
      <c r="AJ23" s="1" t="str" cm="1">
        <f t="array" ref="AJ23">$B$2&amp;_xlfn.XLOOKUP(AJ$19,$G$18:$P$18,$G$16:$P$16)&amp;$B$2&amp;$B$1&amp;INT(_xlfn.XLOOKUP($D23,$D$20:$D$44,_xlfn.XLOOKUP(AJ$19,$Q$18:$Z$18,$Q$20:$Z$44))*_xlfn.XLOOKUP(AJ$19,$Q$6:$Q$10,$R$6:$R$10))/10000</f>
        <v>"HpRate":0.1187</v>
      </c>
      <c r="AK23" s="1" t="str" cm="1">
        <f t="array" ref="AK23">$B$2&amp;_xlfn.XLOOKUP(AK$19,$G$18:$P$18,$G$16:$P$16)&amp;$B$2&amp;$B$1&amp;INT(_xlfn.XLOOKUP($D23,$D$20:$D$44,_xlfn.XLOOKUP(AK$19,$Q$18:$Z$18,$Q$20:$Z$44))*_xlfn.XLOOKUP(AK$19,$Q$6:$Q$10,$R$6:$R$10))/10000</f>
        <v>"AtkRate":0.1368</v>
      </c>
      <c r="AL23" s="1" t="str" cm="1">
        <f t="array" ref="AL23">$B$2&amp;_xlfn.XLOOKUP(AL$19,$G$18:$P$18,$G$16:$P$16)&amp;$B$2&amp;$B$1&amp;INT(_xlfn.XLOOKUP($D23,$D$20:$D$44,_xlfn.XLOOKUP(AL$19,$Q$18:$Z$18,$Q$20:$Z$44))*_xlfn.XLOOKUP(AL$19,$Q$6:$Q$10,$R$6:$R$10))/10000</f>
        <v>"AtkSpeed":0.066</v>
      </c>
      <c r="AM23" s="1" t="str" cm="1">
        <f t="array" ref="AM23">$B$2&amp;_xlfn.XLOOKUP(AM$19,$G$18:$P$18,$G$16:$P$16)&amp;$B$2&amp;$B$1&amp;INT(_xlfn.XLOOKUP($D23,$D$20:$D$44,_xlfn.XLOOKUP(AM$19,$Q$18:$Z$18,$Q$20:$Z$44))*_xlfn.XLOOKUP(AM$19,$Q$6:$Q$10,$R$6:$R$10))/10000</f>
        <v>"Cri":0.0564</v>
      </c>
      <c r="AN23" s="1" t="str" cm="1">
        <f t="array" ref="AN23">$B$2&amp;_xlfn.XLOOKUP(AN$19,$G$18:$P$18,$G$16:$P$16)&amp;$B$2&amp;$B$1&amp;INT(_xlfn.XLOOKUP($D23,$D$20:$D$44,_xlfn.XLOOKUP(AN$19,$Q$18:$Z$18,$Q$20:$Z$44))*_xlfn.XLOOKUP(AN$19,$Q$6:$Q$10,$R$6:$R$10))/10000</f>
        <v>"DefBreak":0.0776</v>
      </c>
      <c r="AO23" s="19" t="str">
        <f t="shared" si="1"/>
        <v>{"HpRate":0.1187,"AtkRate":0.1368,"AtkSpeed":0.066,"Cri":0.0564,"DefBreak":0.0776}</v>
      </c>
      <c r="AR23" s="1" t="str" cm="1">
        <f t="array" ref="AR23">$B$2&amp;_xlfn.XLOOKUP(AR$19,$G$18:$P$18,$G$16:$P$16)&amp;$B$2&amp;$B$1&amp;INT(_xlfn.XLOOKUP($D23,$D$20:$D$44,_xlfn.XLOOKUP(AR$19,$Q$18:$Z$18,$Q$20:$Z$44))*_xlfn.XLOOKUP(AR$19,$V$6:$V$11,$W$6:$W$11))/10000</f>
        <v>"HpRate":0.1235</v>
      </c>
      <c r="AS23" s="1" t="str" cm="1">
        <f t="array" ref="AS23">$B$2&amp;_xlfn.XLOOKUP(AS$19,$G$18:$P$18,$G$16:$P$16)&amp;$B$2&amp;$B$1&amp;INT(_xlfn.XLOOKUP($D23,$D$20:$D$44,_xlfn.XLOOKUP(AS$19,$Q$18:$Z$18,$Q$20:$Z$44))*_xlfn.XLOOKUP(AS$19,$V$6:$V$11,$W$6:$W$11))/10000</f>
        <v>"AtkRate":0.1239</v>
      </c>
      <c r="AT23" s="1" t="str" cm="1">
        <f t="array" ref="AT23">$B$2&amp;_xlfn.XLOOKUP(AT$19,$G$18:$P$18,$G$16:$P$16)&amp;$B$2&amp;$B$1&amp;INT(_xlfn.XLOOKUP($D23,$D$20:$D$44,_xlfn.XLOOKUP(AT$19,$Q$18:$Z$18,$Q$20:$Z$44))*_xlfn.XLOOKUP(AT$19,$V$6:$V$11,$W$6:$W$11))/10000</f>
        <v>"PhysDefRate":0.0617</v>
      </c>
      <c r="AU23" s="1" t="str" cm="1">
        <f t="array" ref="AU23">$B$2&amp;_xlfn.XLOOKUP(AU$19,$G$18:$P$18,$G$16:$P$16)&amp;$B$2&amp;$B$1&amp;INT(_xlfn.XLOOKUP($D23,$D$20:$D$44,_xlfn.XLOOKUP(AU$19,$Q$18:$Z$18,$Q$20:$Z$44))*_xlfn.XLOOKUP(AU$19,$V$6:$V$11,$W$6:$W$11))/10000</f>
        <v>"MagicDefRate":0.0902</v>
      </c>
      <c r="AV23" s="1" t="str" cm="1">
        <f t="array" ref="AV23">$B$2&amp;_xlfn.XLOOKUP(AV$19,$G$18:$P$18,$G$16:$P$16)&amp;$B$2&amp;$B$1&amp;INT(_xlfn.XLOOKUP($D23,$D$20:$D$44,_xlfn.XLOOKUP(AV$19,$Q$18:$Z$18,$Q$20:$Z$44))*_xlfn.XLOOKUP(AV$19,$V$6:$V$11,$W$6:$W$11))/10000</f>
        <v>"HealInc":0.1178</v>
      </c>
      <c r="AW23" s="1" t="str" cm="1">
        <f t="array" ref="AW23">$B$2&amp;_xlfn.XLOOKUP(AW$19,$G$18:$P$18,$G$16:$P$16)&amp;$B$2&amp;$B$1&amp;INT(_xlfn.XLOOKUP($D23,$D$20:$D$44,_xlfn.XLOOKUP(AW$19,$Q$18:$Z$18,$Q$20:$Z$44))*_xlfn.XLOOKUP(AW$19,$V$6:$V$11,$W$6:$W$11))/10000</f>
        <v>"SkillSpeed":0.0422</v>
      </c>
      <c r="AX23" s="19" t="str">
        <f t="shared" si="2"/>
        <v>{"HpRate":0.1235,"AtkRate":0.1239,"PhysDefRate":0.0617,"MagicDefRate":0.0902,"HealInc":0.1178}</v>
      </c>
    </row>
    <row r="24" ht="16.5" spans="4:50">
      <c r="D24" s="6">
        <v>5</v>
      </c>
      <c r="E24" s="12">
        <v>150</v>
      </c>
      <c r="F24" s="12">
        <v>120</v>
      </c>
      <c r="G24" s="16">
        <v>150</v>
      </c>
      <c r="H24" s="16">
        <v>135</v>
      </c>
      <c r="I24" s="16">
        <v>150</v>
      </c>
      <c r="J24" s="16">
        <v>150</v>
      </c>
      <c r="K24" s="16">
        <v>120</v>
      </c>
      <c r="L24" s="16">
        <v>96</v>
      </c>
      <c r="M24" s="16">
        <v>102</v>
      </c>
      <c r="N24" s="16">
        <v>102</v>
      </c>
      <c r="O24" s="16">
        <v>128.4</v>
      </c>
      <c r="P24" s="16">
        <v>201.6</v>
      </c>
      <c r="Q24" s="16">
        <v>1100</v>
      </c>
      <c r="R24" s="16">
        <v>990</v>
      </c>
      <c r="S24" s="16">
        <v>1100</v>
      </c>
      <c r="T24" s="16">
        <v>1100</v>
      </c>
      <c r="U24" s="16">
        <v>780</v>
      </c>
      <c r="V24" s="16">
        <v>624</v>
      </c>
      <c r="W24" s="16">
        <v>663</v>
      </c>
      <c r="X24" s="16">
        <v>663</v>
      </c>
      <c r="Y24" s="16">
        <v>834.6</v>
      </c>
      <c r="Z24" s="16">
        <v>1310.4</v>
      </c>
      <c r="AB24" s="1" t="str" cm="1">
        <f t="array" ref="AB24">$B$2&amp;_xlfn.XLOOKUP(AB$19,$G$18:$P$18,$G$16:$P$16)&amp;$B$2&amp;$B$1&amp;INT(_xlfn.XLOOKUP($D24,$D$20:$D$44,_xlfn.XLOOKUP(AB$19,$Q$18:$Z$18,$Q$20:$Z$44))*_xlfn.XLOOKUP(AB$19,$L$6:$L$10,$M$6:$M$10))/10000</f>
        <v>"HpRate":0.242</v>
      </c>
      <c r="AC24" s="1" t="str" cm="1">
        <f t="array" ref="AC24">$B$2&amp;_xlfn.XLOOKUP(AC$19,$G$18:$P$18,$G$16:$P$16)&amp;$B$2&amp;$B$1&amp;INT(_xlfn.XLOOKUP($D24,$D$20:$D$44,_xlfn.XLOOKUP(AC$19,$Q$18:$Z$18,$Q$20:$Z$44))*_xlfn.XLOOKUP(AC$19,$L$6:$L$10,$M$6:$M$10))/10000</f>
        <v>"AtkRate":0.1287</v>
      </c>
      <c r="AD24" s="1" t="str" cm="1">
        <f t="array" ref="AD24">$B$2&amp;_xlfn.XLOOKUP(AD$19,$G$18:$P$18,$G$16:$P$16)&amp;$B$2&amp;$B$1&amp;INT(_xlfn.XLOOKUP($D24,$D$20:$D$44,_xlfn.XLOOKUP(AD$19,$Q$18:$Z$18,$Q$20:$Z$44))*_xlfn.XLOOKUP(AD$19,$L$6:$L$10,$M$6:$M$10))/10000</f>
        <v>"PhysDefRate":0.099</v>
      </c>
      <c r="AE24" s="1" t="str" cm="1">
        <f t="array" ref="AE24">$B$2&amp;_xlfn.XLOOKUP(AE$19,$G$18:$P$18,$G$16:$P$16)&amp;$B$2&amp;$B$1&amp;INT(_xlfn.XLOOKUP($D24,$D$20:$D$44,_xlfn.XLOOKUP(AE$19,$Q$18:$Z$18,$Q$20:$Z$44))*_xlfn.XLOOKUP(AE$19,$L$6:$L$10,$M$6:$M$10))/10000</f>
        <v>"MagicDefRate":0.088</v>
      </c>
      <c r="AF24" s="1" t="str" cm="1">
        <f t="array" ref="AF24">$B$2&amp;_xlfn.XLOOKUP(AF$19,$G$18:$P$18,$G$16:$P$16)&amp;$B$2&amp;$B$1&amp;INT(_xlfn.XLOOKUP($D24,$D$20:$D$44,_xlfn.XLOOKUP(AF$19,$Q$18:$Z$18,$Q$20:$Z$44))*_xlfn.XLOOKUP(AF$19,$L$6:$L$10,$M$6:$M$10))/10000</f>
        <v>"OnHealInc":0.1326</v>
      </c>
      <c r="AG24" s="19" t="str">
        <f t="shared" si="0"/>
        <v>{"HpRate":0.242,"AtkRate":0.1287,"PhysDefRate":0.099,"MagicDefRate":0.088,"OnHealInc":0.1326}</v>
      </c>
      <c r="AJ24" s="1" t="str" cm="1">
        <f t="array" ref="AJ24">$B$2&amp;_xlfn.XLOOKUP(AJ$19,$G$18:$P$18,$G$16:$P$16)&amp;$B$2&amp;$B$1&amp;INT(_xlfn.XLOOKUP($D24,$D$20:$D$44,_xlfn.XLOOKUP(AJ$19,$Q$18:$Z$18,$Q$20:$Z$44))*_xlfn.XLOOKUP(AJ$19,$Q$6:$Q$10,$R$6:$R$10))/10000</f>
        <v>"HpRate":0.1375</v>
      </c>
      <c r="AK24" s="1" t="str" cm="1">
        <f t="array" ref="AK24">$B$2&amp;_xlfn.XLOOKUP(AK$19,$G$18:$P$18,$G$16:$P$16)&amp;$B$2&amp;$B$1&amp;INT(_xlfn.XLOOKUP($D24,$D$20:$D$44,_xlfn.XLOOKUP(AK$19,$Q$18:$Z$18,$Q$20:$Z$44))*_xlfn.XLOOKUP(AK$19,$Q$6:$Q$10,$R$6:$R$10))/10000</f>
        <v>"AtkRate":0.1584</v>
      </c>
      <c r="AL24" s="1" t="str" cm="1">
        <f t="array" ref="AL24">$B$2&amp;_xlfn.XLOOKUP(AL$19,$G$18:$P$18,$G$16:$P$16)&amp;$B$2&amp;$B$1&amp;INT(_xlfn.XLOOKUP($D24,$D$20:$D$44,_xlfn.XLOOKUP(AL$19,$Q$18:$Z$18,$Q$20:$Z$44))*_xlfn.XLOOKUP(AL$19,$Q$6:$Q$10,$R$6:$R$10))/10000</f>
        <v>"AtkSpeed":0.078</v>
      </c>
      <c r="AM24" s="1" t="str" cm="1">
        <f t="array" ref="AM24">$B$2&amp;_xlfn.XLOOKUP(AM$19,$G$18:$P$18,$G$16:$P$16)&amp;$B$2&amp;$B$1&amp;INT(_xlfn.XLOOKUP($D24,$D$20:$D$44,_xlfn.XLOOKUP(AM$19,$Q$18:$Z$18,$Q$20:$Z$44))*_xlfn.XLOOKUP(AM$19,$Q$6:$Q$10,$R$6:$R$10))/10000</f>
        <v>"Cri":0.0667</v>
      </c>
      <c r="AN24" s="1" t="str" cm="1">
        <f t="array" ref="AN24">$B$2&amp;_xlfn.XLOOKUP(AN$19,$G$18:$P$18,$G$16:$P$16)&amp;$B$2&amp;$B$1&amp;INT(_xlfn.XLOOKUP($D24,$D$20:$D$44,_xlfn.XLOOKUP(AN$19,$Q$18:$Z$18,$Q$20:$Z$44))*_xlfn.XLOOKUP(AN$19,$Q$6:$Q$10,$R$6:$R$10))/10000</f>
        <v>"DefBreak":0.0917</v>
      </c>
      <c r="AO24" s="19" t="str">
        <f t="shared" si="1"/>
        <v>{"HpRate":0.1375,"AtkRate":0.1584,"AtkSpeed":0.078,"Cri":0.0667,"DefBreak":0.0917}</v>
      </c>
      <c r="AR24" s="1" t="str" cm="1">
        <f t="array" ref="AR24">$B$2&amp;_xlfn.XLOOKUP(AR$19,$G$18:$P$18,$G$16:$P$16)&amp;$B$2&amp;$B$1&amp;INT(_xlfn.XLOOKUP($D24,$D$20:$D$44,_xlfn.XLOOKUP(AR$19,$Q$18:$Z$18,$Q$20:$Z$44))*_xlfn.XLOOKUP(AR$19,$V$6:$V$11,$W$6:$W$11))/10000</f>
        <v>"HpRate":0.143</v>
      </c>
      <c r="AS24" s="1" t="str" cm="1">
        <f t="array" ref="AS24">$B$2&amp;_xlfn.XLOOKUP(AS$19,$G$18:$P$18,$G$16:$P$16)&amp;$B$2&amp;$B$1&amp;INT(_xlfn.XLOOKUP($D24,$D$20:$D$44,_xlfn.XLOOKUP(AS$19,$Q$18:$Z$18,$Q$20:$Z$44))*_xlfn.XLOOKUP(AS$19,$V$6:$V$11,$W$6:$W$11))/10000</f>
        <v>"AtkRate":0.1435</v>
      </c>
      <c r="AT24" s="1" t="str" cm="1">
        <f t="array" ref="AT24">$B$2&amp;_xlfn.XLOOKUP(AT$19,$G$18:$P$18,$G$16:$P$16)&amp;$B$2&amp;$B$1&amp;INT(_xlfn.XLOOKUP($D24,$D$20:$D$44,_xlfn.XLOOKUP(AT$19,$Q$18:$Z$18,$Q$20:$Z$44))*_xlfn.XLOOKUP(AT$19,$V$6:$V$11,$W$6:$W$11))/10000</f>
        <v>"PhysDefRate":0.0715</v>
      </c>
      <c r="AU24" s="1" t="str" cm="1">
        <f t="array" ref="AU24">$B$2&amp;_xlfn.XLOOKUP(AU$19,$G$18:$P$18,$G$16:$P$16)&amp;$B$2&amp;$B$1&amp;INT(_xlfn.XLOOKUP($D24,$D$20:$D$44,_xlfn.XLOOKUP(AU$19,$Q$18:$Z$18,$Q$20:$Z$44))*_xlfn.XLOOKUP(AU$19,$V$6:$V$11,$W$6:$W$11))/10000</f>
        <v>"MagicDefRate":0.1045</v>
      </c>
      <c r="AV24" s="1" t="str" cm="1">
        <f t="array" ref="AV24">$B$2&amp;_xlfn.XLOOKUP(AV$19,$G$18:$P$18,$G$16:$P$16)&amp;$B$2&amp;$B$1&amp;INT(_xlfn.XLOOKUP($D24,$D$20:$D$44,_xlfn.XLOOKUP(AV$19,$Q$18:$Z$18,$Q$20:$Z$44))*_xlfn.XLOOKUP(AV$19,$V$6:$V$11,$W$6:$W$11))/10000</f>
        <v>"HealInc":0.1392</v>
      </c>
      <c r="AW24" s="1" t="str" cm="1">
        <f t="array" ref="AW24">$B$2&amp;_xlfn.XLOOKUP(AW$19,$G$18:$P$18,$G$16:$P$16)&amp;$B$2&amp;$B$1&amp;INT(_xlfn.XLOOKUP($D24,$D$20:$D$44,_xlfn.XLOOKUP(AW$19,$Q$18:$Z$18,$Q$20:$Z$44))*_xlfn.XLOOKUP(AW$19,$V$6:$V$11,$W$6:$W$11))/10000</f>
        <v>"SkillSpeed":0.0499</v>
      </c>
      <c r="AX24" s="19" t="str">
        <f t="shared" si="2"/>
        <v>{"HpRate":0.143,"AtkRate":0.1435,"PhysDefRate":0.0715,"MagicDefRate":0.1045,"HealInc":0.1392}</v>
      </c>
    </row>
    <row r="25" ht="16.5" spans="4:50">
      <c r="D25" s="8">
        <v>6</v>
      </c>
      <c r="E25" s="12">
        <v>150</v>
      </c>
      <c r="F25" s="12">
        <v>120</v>
      </c>
      <c r="G25" s="16">
        <v>150</v>
      </c>
      <c r="H25" s="16">
        <v>135</v>
      </c>
      <c r="I25" s="16">
        <v>150</v>
      </c>
      <c r="J25" s="16">
        <v>150</v>
      </c>
      <c r="K25" s="16">
        <v>120</v>
      </c>
      <c r="L25" s="16">
        <v>96</v>
      </c>
      <c r="M25" s="16">
        <v>102</v>
      </c>
      <c r="N25" s="16">
        <v>102</v>
      </c>
      <c r="O25" s="16">
        <v>128.4</v>
      </c>
      <c r="P25" s="16">
        <v>201.6</v>
      </c>
      <c r="Q25" s="16">
        <v>1250</v>
      </c>
      <c r="R25" s="16">
        <v>1125</v>
      </c>
      <c r="S25" s="16">
        <v>1250</v>
      </c>
      <c r="T25" s="16">
        <v>1250</v>
      </c>
      <c r="U25" s="16">
        <v>900</v>
      </c>
      <c r="V25" s="16">
        <v>720</v>
      </c>
      <c r="W25" s="16">
        <v>765</v>
      </c>
      <c r="X25" s="16">
        <v>765</v>
      </c>
      <c r="Y25" s="16">
        <v>963</v>
      </c>
      <c r="Z25" s="16">
        <v>1512</v>
      </c>
      <c r="AB25" s="1" t="str" cm="1">
        <f t="array" ref="AB25">$B$2&amp;_xlfn.XLOOKUP(AB$19,$G$18:$P$18,$G$16:$P$16)&amp;$B$2&amp;$B$1&amp;INT(_xlfn.XLOOKUP($D25,$D$20:$D$44,_xlfn.XLOOKUP(AB$19,$Q$18:$Z$18,$Q$20:$Z$44))*_xlfn.XLOOKUP(AB$19,$L$6:$L$10,$M$6:$M$10))/10000</f>
        <v>"HpRate":0.275</v>
      </c>
      <c r="AC25" s="1" t="str" cm="1">
        <f t="array" ref="AC25">$B$2&amp;_xlfn.XLOOKUP(AC$19,$G$18:$P$18,$G$16:$P$16)&amp;$B$2&amp;$B$1&amp;INT(_xlfn.XLOOKUP($D25,$D$20:$D$44,_xlfn.XLOOKUP(AC$19,$Q$18:$Z$18,$Q$20:$Z$44))*_xlfn.XLOOKUP(AC$19,$L$6:$L$10,$M$6:$M$10))/10000</f>
        <v>"AtkRate":0.1462</v>
      </c>
      <c r="AD25" s="1" t="str" cm="1">
        <f t="array" ref="AD25">$B$2&amp;_xlfn.XLOOKUP(AD$19,$G$18:$P$18,$G$16:$P$16)&amp;$B$2&amp;$B$1&amp;INT(_xlfn.XLOOKUP($D25,$D$20:$D$44,_xlfn.XLOOKUP(AD$19,$Q$18:$Z$18,$Q$20:$Z$44))*_xlfn.XLOOKUP(AD$19,$L$6:$L$10,$M$6:$M$10))/10000</f>
        <v>"PhysDefRate":0.1125</v>
      </c>
      <c r="AE25" s="1" t="str" cm="1">
        <f t="array" ref="AE25">$B$2&amp;_xlfn.XLOOKUP(AE$19,$G$18:$P$18,$G$16:$P$16)&amp;$B$2&amp;$B$1&amp;INT(_xlfn.XLOOKUP($D25,$D$20:$D$44,_xlfn.XLOOKUP(AE$19,$Q$18:$Z$18,$Q$20:$Z$44))*_xlfn.XLOOKUP(AE$19,$L$6:$L$10,$M$6:$M$10))/10000</f>
        <v>"MagicDefRate":0.1</v>
      </c>
      <c r="AF25" s="1" t="str" cm="1">
        <f t="array" ref="AF25">$B$2&amp;_xlfn.XLOOKUP(AF$19,$G$18:$P$18,$G$16:$P$16)&amp;$B$2&amp;$B$1&amp;INT(_xlfn.XLOOKUP($D25,$D$20:$D$44,_xlfn.XLOOKUP(AF$19,$Q$18:$Z$18,$Q$20:$Z$44))*_xlfn.XLOOKUP(AF$19,$L$6:$L$10,$M$6:$M$10))/10000</f>
        <v>"OnHealInc":0.153</v>
      </c>
      <c r="AG25" s="19" t="str">
        <f t="shared" si="0"/>
        <v>{"HpRate":0.275,"AtkRate":0.1462,"PhysDefRate":0.1125,"MagicDefRate":0.1,"OnHealInc":0.153}</v>
      </c>
      <c r="AJ25" s="1" t="str" cm="1">
        <f t="array" ref="AJ25">$B$2&amp;_xlfn.XLOOKUP(AJ$19,$G$18:$P$18,$G$16:$P$16)&amp;$B$2&amp;$B$1&amp;INT(_xlfn.XLOOKUP($D25,$D$20:$D$44,_xlfn.XLOOKUP(AJ$19,$Q$18:$Z$18,$Q$20:$Z$44))*_xlfn.XLOOKUP(AJ$19,$Q$6:$Q$10,$R$6:$R$10))/10000</f>
        <v>"HpRate":0.1562</v>
      </c>
      <c r="AK25" s="1" t="str" cm="1">
        <f t="array" ref="AK25">$B$2&amp;_xlfn.XLOOKUP(AK$19,$G$18:$P$18,$G$16:$P$16)&amp;$B$2&amp;$B$1&amp;INT(_xlfn.XLOOKUP($D25,$D$20:$D$44,_xlfn.XLOOKUP(AK$19,$Q$18:$Z$18,$Q$20:$Z$44))*_xlfn.XLOOKUP(AK$19,$Q$6:$Q$10,$R$6:$R$10))/10000</f>
        <v>"AtkRate":0.18</v>
      </c>
      <c r="AL25" s="1" t="str" cm="1">
        <f t="array" ref="AL25">$B$2&amp;_xlfn.XLOOKUP(AL$19,$G$18:$P$18,$G$16:$P$16)&amp;$B$2&amp;$B$1&amp;INT(_xlfn.XLOOKUP($D25,$D$20:$D$44,_xlfn.XLOOKUP(AL$19,$Q$18:$Z$18,$Q$20:$Z$44))*_xlfn.XLOOKUP(AL$19,$Q$6:$Q$10,$R$6:$R$10))/10000</f>
        <v>"AtkSpeed":0.09</v>
      </c>
      <c r="AM25" s="1" t="str" cm="1">
        <f t="array" ref="AM25">$B$2&amp;_xlfn.XLOOKUP(AM$19,$G$18:$P$18,$G$16:$P$16)&amp;$B$2&amp;$B$1&amp;INT(_xlfn.XLOOKUP($D25,$D$20:$D$44,_xlfn.XLOOKUP(AM$19,$Q$18:$Z$18,$Q$20:$Z$44))*_xlfn.XLOOKUP(AM$19,$Q$6:$Q$10,$R$6:$R$10))/10000</f>
        <v>"Cri":0.077</v>
      </c>
      <c r="AN25" s="1" t="str" cm="1">
        <f t="array" ref="AN25">$B$2&amp;_xlfn.XLOOKUP(AN$19,$G$18:$P$18,$G$16:$P$16)&amp;$B$2&amp;$B$1&amp;INT(_xlfn.XLOOKUP($D25,$D$20:$D$44,_xlfn.XLOOKUP(AN$19,$Q$18:$Z$18,$Q$20:$Z$44))*_xlfn.XLOOKUP(AN$19,$Q$6:$Q$10,$R$6:$R$10))/10000</f>
        <v>"DefBreak":0.1058</v>
      </c>
      <c r="AO25" s="19" t="str">
        <f t="shared" si="1"/>
        <v>{"HpRate":0.1562,"AtkRate":0.18,"AtkSpeed":0.09,"Cri":0.077,"DefBreak":0.1058}</v>
      </c>
      <c r="AR25" s="1" t="str" cm="1">
        <f t="array" ref="AR25">$B$2&amp;_xlfn.XLOOKUP(AR$19,$G$18:$P$18,$G$16:$P$16)&amp;$B$2&amp;$B$1&amp;INT(_xlfn.XLOOKUP($D25,$D$20:$D$44,_xlfn.XLOOKUP(AR$19,$Q$18:$Z$18,$Q$20:$Z$44))*_xlfn.XLOOKUP(AR$19,$V$6:$V$11,$W$6:$W$11))/10000</f>
        <v>"HpRate":0.1625</v>
      </c>
      <c r="AS25" s="1" t="str" cm="1">
        <f t="array" ref="AS25">$B$2&amp;_xlfn.XLOOKUP(AS$19,$G$18:$P$18,$G$16:$P$16)&amp;$B$2&amp;$B$1&amp;INT(_xlfn.XLOOKUP($D25,$D$20:$D$44,_xlfn.XLOOKUP(AS$19,$Q$18:$Z$18,$Q$20:$Z$44))*_xlfn.XLOOKUP(AS$19,$V$6:$V$11,$W$6:$W$11))/10000</f>
        <v>"AtkRate":0.1631</v>
      </c>
      <c r="AT25" s="1" t="str" cm="1">
        <f t="array" ref="AT25">$B$2&amp;_xlfn.XLOOKUP(AT$19,$G$18:$P$18,$G$16:$P$16)&amp;$B$2&amp;$B$1&amp;INT(_xlfn.XLOOKUP($D25,$D$20:$D$44,_xlfn.XLOOKUP(AT$19,$Q$18:$Z$18,$Q$20:$Z$44))*_xlfn.XLOOKUP(AT$19,$V$6:$V$11,$W$6:$W$11))/10000</f>
        <v>"PhysDefRate":0.0812</v>
      </c>
      <c r="AU25" s="1" t="str" cm="1">
        <f t="array" ref="AU25">$B$2&amp;_xlfn.XLOOKUP(AU$19,$G$18:$P$18,$G$16:$P$16)&amp;$B$2&amp;$B$1&amp;INT(_xlfn.XLOOKUP($D25,$D$20:$D$44,_xlfn.XLOOKUP(AU$19,$Q$18:$Z$18,$Q$20:$Z$44))*_xlfn.XLOOKUP(AU$19,$V$6:$V$11,$W$6:$W$11))/10000</f>
        <v>"MagicDefRate":0.1187</v>
      </c>
      <c r="AV25" s="1" t="str" cm="1">
        <f t="array" ref="AV25">$B$2&amp;_xlfn.XLOOKUP(AV$19,$G$18:$P$18,$G$16:$P$16)&amp;$B$2&amp;$B$1&amp;INT(_xlfn.XLOOKUP($D25,$D$20:$D$44,_xlfn.XLOOKUP(AV$19,$Q$18:$Z$18,$Q$20:$Z$44))*_xlfn.XLOOKUP(AV$19,$V$6:$V$11,$W$6:$W$11))/10000</f>
        <v>"HealInc":0.1606</v>
      </c>
      <c r="AW25" s="1" t="str" cm="1">
        <f t="array" ref="AW25">$B$2&amp;_xlfn.XLOOKUP(AW$19,$G$18:$P$18,$G$16:$P$16)&amp;$B$2&amp;$B$1&amp;INT(_xlfn.XLOOKUP($D25,$D$20:$D$44,_xlfn.XLOOKUP(AW$19,$Q$18:$Z$18,$Q$20:$Z$44))*_xlfn.XLOOKUP(AW$19,$V$6:$V$11,$W$6:$W$11))/10000</f>
        <v>"SkillSpeed":0.0576</v>
      </c>
      <c r="AX25" s="19" t="str">
        <f t="shared" si="2"/>
        <v>{"HpRate":0.1625,"AtkRate":0.1631,"PhysDefRate":0.0812,"MagicDefRate":0.1187,"HealInc":0.1606}</v>
      </c>
    </row>
    <row r="26" ht="16.5" spans="4:50">
      <c r="D26" s="8">
        <v>7</v>
      </c>
      <c r="E26" s="12">
        <v>150</v>
      </c>
      <c r="F26" s="12">
        <v>120</v>
      </c>
      <c r="G26" s="16">
        <v>150</v>
      </c>
      <c r="H26" s="16">
        <v>135</v>
      </c>
      <c r="I26" s="16">
        <v>150</v>
      </c>
      <c r="J26" s="16">
        <v>150</v>
      </c>
      <c r="K26" s="16">
        <v>120</v>
      </c>
      <c r="L26" s="16">
        <v>96</v>
      </c>
      <c r="M26" s="16">
        <v>102</v>
      </c>
      <c r="N26" s="16">
        <v>102</v>
      </c>
      <c r="O26" s="16">
        <v>128.4</v>
      </c>
      <c r="P26" s="16">
        <v>201.6</v>
      </c>
      <c r="Q26" s="16">
        <v>1400</v>
      </c>
      <c r="R26" s="16">
        <v>1260</v>
      </c>
      <c r="S26" s="16">
        <v>1400</v>
      </c>
      <c r="T26" s="16">
        <v>1400</v>
      </c>
      <c r="U26" s="16">
        <v>1020</v>
      </c>
      <c r="V26" s="16">
        <v>816</v>
      </c>
      <c r="W26" s="16">
        <v>867</v>
      </c>
      <c r="X26" s="16">
        <v>867</v>
      </c>
      <c r="Y26" s="16">
        <v>1091.4</v>
      </c>
      <c r="Z26" s="16">
        <v>1713.6</v>
      </c>
      <c r="AB26" s="1" t="str" cm="1">
        <f t="array" ref="AB26">$B$2&amp;_xlfn.XLOOKUP(AB$19,$G$18:$P$18,$G$16:$P$16)&amp;$B$2&amp;$B$1&amp;INT(_xlfn.XLOOKUP($D26,$D$20:$D$44,_xlfn.XLOOKUP(AB$19,$Q$18:$Z$18,$Q$20:$Z$44))*_xlfn.XLOOKUP(AB$19,$L$6:$L$10,$M$6:$M$10))/10000</f>
        <v>"HpRate":0.308</v>
      </c>
      <c r="AC26" s="1" t="str" cm="1">
        <f t="array" ref="AC26">$B$2&amp;_xlfn.XLOOKUP(AC$19,$G$18:$P$18,$G$16:$P$16)&amp;$B$2&amp;$B$1&amp;INT(_xlfn.XLOOKUP($D26,$D$20:$D$44,_xlfn.XLOOKUP(AC$19,$Q$18:$Z$18,$Q$20:$Z$44))*_xlfn.XLOOKUP(AC$19,$L$6:$L$10,$M$6:$M$10))/10000</f>
        <v>"AtkRate":0.1638</v>
      </c>
      <c r="AD26" s="1" t="str" cm="1">
        <f t="array" ref="AD26">$B$2&amp;_xlfn.XLOOKUP(AD$19,$G$18:$P$18,$G$16:$P$16)&amp;$B$2&amp;$B$1&amp;INT(_xlfn.XLOOKUP($D26,$D$20:$D$44,_xlfn.XLOOKUP(AD$19,$Q$18:$Z$18,$Q$20:$Z$44))*_xlfn.XLOOKUP(AD$19,$L$6:$L$10,$M$6:$M$10))/10000</f>
        <v>"PhysDefRate":0.126</v>
      </c>
      <c r="AE26" s="1" t="str" cm="1">
        <f t="array" ref="AE26">$B$2&amp;_xlfn.XLOOKUP(AE$19,$G$18:$P$18,$G$16:$P$16)&amp;$B$2&amp;$B$1&amp;INT(_xlfn.XLOOKUP($D26,$D$20:$D$44,_xlfn.XLOOKUP(AE$19,$Q$18:$Z$18,$Q$20:$Z$44))*_xlfn.XLOOKUP(AE$19,$L$6:$L$10,$M$6:$M$10))/10000</f>
        <v>"MagicDefRate":0.112</v>
      </c>
      <c r="AF26" s="1" t="str" cm="1">
        <f t="array" ref="AF26">$B$2&amp;_xlfn.XLOOKUP(AF$19,$G$18:$P$18,$G$16:$P$16)&amp;$B$2&amp;$B$1&amp;INT(_xlfn.XLOOKUP($D26,$D$20:$D$44,_xlfn.XLOOKUP(AF$19,$Q$18:$Z$18,$Q$20:$Z$44))*_xlfn.XLOOKUP(AF$19,$L$6:$L$10,$M$6:$M$10))/10000</f>
        <v>"OnHealInc":0.1734</v>
      </c>
      <c r="AG26" s="19" t="str">
        <f t="shared" si="0"/>
        <v>{"HpRate":0.308,"AtkRate":0.1638,"PhysDefRate":0.126,"MagicDefRate":0.112,"OnHealInc":0.1734}</v>
      </c>
      <c r="AJ26" s="1" t="str" cm="1">
        <f t="array" ref="AJ26">$B$2&amp;_xlfn.XLOOKUP(AJ$19,$G$18:$P$18,$G$16:$P$16)&amp;$B$2&amp;$B$1&amp;INT(_xlfn.XLOOKUP($D26,$D$20:$D$44,_xlfn.XLOOKUP(AJ$19,$Q$18:$Z$18,$Q$20:$Z$44))*_xlfn.XLOOKUP(AJ$19,$Q$6:$Q$10,$R$6:$R$10))/10000</f>
        <v>"HpRate":0.175</v>
      </c>
      <c r="AK26" s="1" t="str" cm="1">
        <f t="array" ref="AK26">$B$2&amp;_xlfn.XLOOKUP(AK$19,$G$18:$P$18,$G$16:$P$16)&amp;$B$2&amp;$B$1&amp;INT(_xlfn.XLOOKUP($D26,$D$20:$D$44,_xlfn.XLOOKUP(AK$19,$Q$18:$Z$18,$Q$20:$Z$44))*_xlfn.XLOOKUP(AK$19,$Q$6:$Q$10,$R$6:$R$10))/10000</f>
        <v>"AtkRate":0.2016</v>
      </c>
      <c r="AL26" s="1" t="str" cm="1">
        <f t="array" ref="AL26">$B$2&amp;_xlfn.XLOOKUP(AL$19,$G$18:$P$18,$G$16:$P$16)&amp;$B$2&amp;$B$1&amp;INT(_xlfn.XLOOKUP($D26,$D$20:$D$44,_xlfn.XLOOKUP(AL$19,$Q$18:$Z$18,$Q$20:$Z$44))*_xlfn.XLOOKUP(AL$19,$Q$6:$Q$10,$R$6:$R$10))/10000</f>
        <v>"AtkSpeed":0.102</v>
      </c>
      <c r="AM26" s="1" t="str" cm="1">
        <f t="array" ref="AM26">$B$2&amp;_xlfn.XLOOKUP(AM$19,$G$18:$P$18,$G$16:$P$16)&amp;$B$2&amp;$B$1&amp;INT(_xlfn.XLOOKUP($D26,$D$20:$D$44,_xlfn.XLOOKUP(AM$19,$Q$18:$Z$18,$Q$20:$Z$44))*_xlfn.XLOOKUP(AM$19,$Q$6:$Q$10,$R$6:$R$10))/10000</f>
        <v>"Cri":0.0873</v>
      </c>
      <c r="AN26" s="1" t="str" cm="1">
        <f t="array" ref="AN26">$B$2&amp;_xlfn.XLOOKUP(AN$19,$G$18:$P$18,$G$16:$P$16)&amp;$B$2&amp;$B$1&amp;INT(_xlfn.XLOOKUP($D26,$D$20:$D$44,_xlfn.XLOOKUP(AN$19,$Q$18:$Z$18,$Q$20:$Z$44))*_xlfn.XLOOKUP(AN$19,$Q$6:$Q$10,$R$6:$R$10))/10000</f>
        <v>"DefBreak":0.1199</v>
      </c>
      <c r="AO26" s="19" t="str">
        <f t="shared" si="1"/>
        <v>{"HpRate":0.175,"AtkRate":0.2016,"AtkSpeed":0.102,"Cri":0.0873,"DefBreak":0.1199}</v>
      </c>
      <c r="AR26" s="1" t="str" cm="1">
        <f t="array" ref="AR26">$B$2&amp;_xlfn.XLOOKUP(AR$19,$G$18:$P$18,$G$16:$P$16)&amp;$B$2&amp;$B$1&amp;INT(_xlfn.XLOOKUP($D26,$D$20:$D$44,_xlfn.XLOOKUP(AR$19,$Q$18:$Z$18,$Q$20:$Z$44))*_xlfn.XLOOKUP(AR$19,$V$6:$V$11,$W$6:$W$11))/10000</f>
        <v>"HpRate":0.182</v>
      </c>
      <c r="AS26" s="1" t="str" cm="1">
        <f t="array" ref="AS26">$B$2&amp;_xlfn.XLOOKUP(AS$19,$G$18:$P$18,$G$16:$P$16)&amp;$B$2&amp;$B$1&amp;INT(_xlfn.XLOOKUP($D26,$D$20:$D$44,_xlfn.XLOOKUP(AS$19,$Q$18:$Z$18,$Q$20:$Z$44))*_xlfn.XLOOKUP(AS$19,$V$6:$V$11,$W$6:$W$11))/10000</f>
        <v>"AtkRate":0.1827</v>
      </c>
      <c r="AT26" s="1" t="str" cm="1">
        <f t="array" ref="AT26">$B$2&amp;_xlfn.XLOOKUP(AT$19,$G$18:$P$18,$G$16:$P$16)&amp;$B$2&amp;$B$1&amp;INT(_xlfn.XLOOKUP($D26,$D$20:$D$44,_xlfn.XLOOKUP(AT$19,$Q$18:$Z$18,$Q$20:$Z$44))*_xlfn.XLOOKUP(AT$19,$V$6:$V$11,$W$6:$W$11))/10000</f>
        <v>"PhysDefRate":0.091</v>
      </c>
      <c r="AU26" s="1" t="str" cm="1">
        <f t="array" ref="AU26">$B$2&amp;_xlfn.XLOOKUP(AU$19,$G$18:$P$18,$G$16:$P$16)&amp;$B$2&amp;$B$1&amp;INT(_xlfn.XLOOKUP($D26,$D$20:$D$44,_xlfn.XLOOKUP(AU$19,$Q$18:$Z$18,$Q$20:$Z$44))*_xlfn.XLOOKUP(AU$19,$V$6:$V$11,$W$6:$W$11))/10000</f>
        <v>"MagicDefRate":0.133</v>
      </c>
      <c r="AV26" s="1" t="str" cm="1">
        <f t="array" ref="AV26">$B$2&amp;_xlfn.XLOOKUP(AV$19,$G$18:$P$18,$G$16:$P$16)&amp;$B$2&amp;$B$1&amp;INT(_xlfn.XLOOKUP($D26,$D$20:$D$44,_xlfn.XLOOKUP(AV$19,$Q$18:$Z$18,$Q$20:$Z$44))*_xlfn.XLOOKUP(AV$19,$V$6:$V$11,$W$6:$W$11))/10000</f>
        <v>"HealInc":0.182</v>
      </c>
      <c r="AW26" s="1" t="str" cm="1">
        <f t="array" ref="AW26">$B$2&amp;_xlfn.XLOOKUP(AW$19,$G$18:$P$18,$G$16:$P$16)&amp;$B$2&amp;$B$1&amp;INT(_xlfn.XLOOKUP($D26,$D$20:$D$44,_xlfn.XLOOKUP(AW$19,$Q$18:$Z$18,$Q$20:$Z$44))*_xlfn.XLOOKUP(AW$19,$V$6:$V$11,$W$6:$W$11))/10000</f>
        <v>"SkillSpeed":0.0652</v>
      </c>
      <c r="AX26" s="19" t="str">
        <f t="shared" si="2"/>
        <v>{"HpRate":0.182,"AtkRate":0.1827,"PhysDefRate":0.091,"MagicDefRate":0.133,"HealInc":0.182}</v>
      </c>
    </row>
    <row r="27" ht="16.5" spans="4:50">
      <c r="D27" s="8">
        <v>8</v>
      </c>
      <c r="E27" s="12">
        <v>150</v>
      </c>
      <c r="F27" s="12">
        <v>120</v>
      </c>
      <c r="G27" s="16">
        <v>150</v>
      </c>
      <c r="H27" s="16">
        <v>135</v>
      </c>
      <c r="I27" s="16">
        <v>150</v>
      </c>
      <c r="J27" s="16">
        <v>150</v>
      </c>
      <c r="K27" s="16">
        <v>120</v>
      </c>
      <c r="L27" s="16">
        <v>96</v>
      </c>
      <c r="M27" s="16">
        <v>102</v>
      </c>
      <c r="N27" s="16">
        <v>102</v>
      </c>
      <c r="O27" s="16">
        <v>128.4</v>
      </c>
      <c r="P27" s="16">
        <v>201.6</v>
      </c>
      <c r="Q27" s="16">
        <v>1550</v>
      </c>
      <c r="R27" s="16">
        <v>1395</v>
      </c>
      <c r="S27" s="16">
        <v>1550</v>
      </c>
      <c r="T27" s="16">
        <v>1550</v>
      </c>
      <c r="U27" s="16">
        <v>1140</v>
      </c>
      <c r="V27" s="16">
        <v>912</v>
      </c>
      <c r="W27" s="16">
        <v>969</v>
      </c>
      <c r="X27" s="16">
        <v>969</v>
      </c>
      <c r="Y27" s="16">
        <v>1219.8</v>
      </c>
      <c r="Z27" s="16">
        <v>1915.2</v>
      </c>
      <c r="AB27" s="1" t="str" cm="1">
        <f t="array" ref="AB27">$B$2&amp;_xlfn.XLOOKUP(AB$19,$G$18:$P$18,$G$16:$P$16)&amp;$B$2&amp;$B$1&amp;INT(_xlfn.XLOOKUP($D27,$D$20:$D$44,_xlfn.XLOOKUP(AB$19,$Q$18:$Z$18,$Q$20:$Z$44))*_xlfn.XLOOKUP(AB$19,$L$6:$L$10,$M$6:$M$10))/10000</f>
        <v>"HpRate":0.341</v>
      </c>
      <c r="AC27" s="1" t="str" cm="1">
        <f t="array" ref="AC27">$B$2&amp;_xlfn.XLOOKUP(AC$19,$G$18:$P$18,$G$16:$P$16)&amp;$B$2&amp;$B$1&amp;INT(_xlfn.XLOOKUP($D27,$D$20:$D$44,_xlfn.XLOOKUP(AC$19,$Q$18:$Z$18,$Q$20:$Z$44))*_xlfn.XLOOKUP(AC$19,$L$6:$L$10,$M$6:$M$10))/10000</f>
        <v>"AtkRate":0.1813</v>
      </c>
      <c r="AD27" s="1" t="str" cm="1">
        <f t="array" ref="AD27">$B$2&amp;_xlfn.XLOOKUP(AD$19,$G$18:$P$18,$G$16:$P$16)&amp;$B$2&amp;$B$1&amp;INT(_xlfn.XLOOKUP($D27,$D$20:$D$44,_xlfn.XLOOKUP(AD$19,$Q$18:$Z$18,$Q$20:$Z$44))*_xlfn.XLOOKUP(AD$19,$L$6:$L$10,$M$6:$M$10))/10000</f>
        <v>"PhysDefRate":0.1395</v>
      </c>
      <c r="AE27" s="1" t="str" cm="1">
        <f t="array" ref="AE27">$B$2&amp;_xlfn.XLOOKUP(AE$19,$G$18:$P$18,$G$16:$P$16)&amp;$B$2&amp;$B$1&amp;INT(_xlfn.XLOOKUP($D27,$D$20:$D$44,_xlfn.XLOOKUP(AE$19,$Q$18:$Z$18,$Q$20:$Z$44))*_xlfn.XLOOKUP(AE$19,$L$6:$L$10,$M$6:$M$10))/10000</f>
        <v>"MagicDefRate":0.124</v>
      </c>
      <c r="AF27" s="1" t="str" cm="1">
        <f t="array" ref="AF27">$B$2&amp;_xlfn.XLOOKUP(AF$19,$G$18:$P$18,$G$16:$P$16)&amp;$B$2&amp;$B$1&amp;INT(_xlfn.XLOOKUP($D27,$D$20:$D$44,_xlfn.XLOOKUP(AF$19,$Q$18:$Z$18,$Q$20:$Z$44))*_xlfn.XLOOKUP(AF$19,$L$6:$L$10,$M$6:$M$10))/10000</f>
        <v>"OnHealInc":0.1938</v>
      </c>
      <c r="AG27" s="19" t="str">
        <f t="shared" si="0"/>
        <v>{"HpRate":0.341,"AtkRate":0.1813,"PhysDefRate":0.1395,"MagicDefRate":0.124,"OnHealInc":0.1938}</v>
      </c>
      <c r="AJ27" s="1" t="str" cm="1">
        <f t="array" ref="AJ27">$B$2&amp;_xlfn.XLOOKUP(AJ$19,$G$18:$P$18,$G$16:$P$16)&amp;$B$2&amp;$B$1&amp;INT(_xlfn.XLOOKUP($D27,$D$20:$D$44,_xlfn.XLOOKUP(AJ$19,$Q$18:$Z$18,$Q$20:$Z$44))*_xlfn.XLOOKUP(AJ$19,$Q$6:$Q$10,$R$6:$R$10))/10000</f>
        <v>"HpRate":0.1937</v>
      </c>
      <c r="AK27" s="1" t="str" cm="1">
        <f t="array" ref="AK27">$B$2&amp;_xlfn.XLOOKUP(AK$19,$G$18:$P$18,$G$16:$P$16)&amp;$B$2&amp;$B$1&amp;INT(_xlfn.XLOOKUP($D27,$D$20:$D$44,_xlfn.XLOOKUP(AK$19,$Q$18:$Z$18,$Q$20:$Z$44))*_xlfn.XLOOKUP(AK$19,$Q$6:$Q$10,$R$6:$R$10))/10000</f>
        <v>"AtkRate":0.2232</v>
      </c>
      <c r="AL27" s="1" t="str" cm="1">
        <f t="array" ref="AL27">$B$2&amp;_xlfn.XLOOKUP(AL$19,$G$18:$P$18,$G$16:$P$16)&amp;$B$2&amp;$B$1&amp;INT(_xlfn.XLOOKUP($D27,$D$20:$D$44,_xlfn.XLOOKUP(AL$19,$Q$18:$Z$18,$Q$20:$Z$44))*_xlfn.XLOOKUP(AL$19,$Q$6:$Q$10,$R$6:$R$10))/10000</f>
        <v>"AtkSpeed":0.114</v>
      </c>
      <c r="AM27" s="1" t="str" cm="1">
        <f t="array" ref="AM27">$B$2&amp;_xlfn.XLOOKUP(AM$19,$G$18:$P$18,$G$16:$P$16)&amp;$B$2&amp;$B$1&amp;INT(_xlfn.XLOOKUP($D27,$D$20:$D$44,_xlfn.XLOOKUP(AM$19,$Q$18:$Z$18,$Q$20:$Z$44))*_xlfn.XLOOKUP(AM$19,$Q$6:$Q$10,$R$6:$R$10))/10000</f>
        <v>"Cri":0.0975</v>
      </c>
      <c r="AN27" s="1" t="str" cm="1">
        <f t="array" ref="AN27">$B$2&amp;_xlfn.XLOOKUP(AN$19,$G$18:$P$18,$G$16:$P$16)&amp;$B$2&amp;$B$1&amp;INT(_xlfn.XLOOKUP($D27,$D$20:$D$44,_xlfn.XLOOKUP(AN$19,$Q$18:$Z$18,$Q$20:$Z$44))*_xlfn.XLOOKUP(AN$19,$Q$6:$Q$10,$R$6:$R$10))/10000</f>
        <v>"DefBreak":0.134</v>
      </c>
      <c r="AO27" s="19" t="str">
        <f t="shared" si="1"/>
        <v>{"HpRate":0.1937,"AtkRate":0.2232,"AtkSpeed":0.114,"Cri":0.0975,"DefBreak":0.134}</v>
      </c>
      <c r="AR27" s="1" t="str" cm="1">
        <f t="array" ref="AR27">$B$2&amp;_xlfn.XLOOKUP(AR$19,$G$18:$P$18,$G$16:$P$16)&amp;$B$2&amp;$B$1&amp;INT(_xlfn.XLOOKUP($D27,$D$20:$D$44,_xlfn.XLOOKUP(AR$19,$Q$18:$Z$18,$Q$20:$Z$44))*_xlfn.XLOOKUP(AR$19,$V$6:$V$11,$W$6:$W$11))/10000</f>
        <v>"HpRate":0.2015</v>
      </c>
      <c r="AS27" s="1" t="str" cm="1">
        <f t="array" ref="AS27">$B$2&amp;_xlfn.XLOOKUP(AS$19,$G$18:$P$18,$G$16:$P$16)&amp;$B$2&amp;$B$1&amp;INT(_xlfn.XLOOKUP($D27,$D$20:$D$44,_xlfn.XLOOKUP(AS$19,$Q$18:$Z$18,$Q$20:$Z$44))*_xlfn.XLOOKUP(AS$19,$V$6:$V$11,$W$6:$W$11))/10000</f>
        <v>"AtkRate":0.2022</v>
      </c>
      <c r="AT27" s="1" t="str" cm="1">
        <f t="array" ref="AT27">$B$2&amp;_xlfn.XLOOKUP(AT$19,$G$18:$P$18,$G$16:$P$16)&amp;$B$2&amp;$B$1&amp;INT(_xlfn.XLOOKUP($D27,$D$20:$D$44,_xlfn.XLOOKUP(AT$19,$Q$18:$Z$18,$Q$20:$Z$44))*_xlfn.XLOOKUP(AT$19,$V$6:$V$11,$W$6:$W$11))/10000</f>
        <v>"PhysDefRate":0.1007</v>
      </c>
      <c r="AU27" s="1" t="str" cm="1">
        <f t="array" ref="AU27">$B$2&amp;_xlfn.XLOOKUP(AU$19,$G$18:$P$18,$G$16:$P$16)&amp;$B$2&amp;$B$1&amp;INT(_xlfn.XLOOKUP($D27,$D$20:$D$44,_xlfn.XLOOKUP(AU$19,$Q$18:$Z$18,$Q$20:$Z$44))*_xlfn.XLOOKUP(AU$19,$V$6:$V$11,$W$6:$W$11))/10000</f>
        <v>"MagicDefRate":0.1472</v>
      </c>
      <c r="AV27" s="1" t="str" cm="1">
        <f t="array" ref="AV27">$B$2&amp;_xlfn.XLOOKUP(AV$19,$G$18:$P$18,$G$16:$P$16)&amp;$B$2&amp;$B$1&amp;INT(_xlfn.XLOOKUP($D27,$D$20:$D$44,_xlfn.XLOOKUP(AV$19,$Q$18:$Z$18,$Q$20:$Z$44))*_xlfn.XLOOKUP(AV$19,$V$6:$V$11,$W$6:$W$11))/10000</f>
        <v>"HealInc":0.2034</v>
      </c>
      <c r="AW27" s="1" t="str" cm="1">
        <f t="array" ref="AW27">$B$2&amp;_xlfn.XLOOKUP(AW$19,$G$18:$P$18,$G$16:$P$16)&amp;$B$2&amp;$B$1&amp;INT(_xlfn.XLOOKUP($D27,$D$20:$D$44,_xlfn.XLOOKUP(AW$19,$Q$18:$Z$18,$Q$20:$Z$44))*_xlfn.XLOOKUP(AW$19,$V$6:$V$11,$W$6:$W$11))/10000</f>
        <v>"SkillSpeed":0.0729</v>
      </c>
      <c r="AX27" s="19" t="str">
        <f t="shared" si="2"/>
        <v>{"HpRate":0.2015,"AtkRate":0.2022,"PhysDefRate":0.1007,"MagicDefRate":0.1472,"HealInc":0.2034}</v>
      </c>
    </row>
    <row r="28" ht="16.5" spans="4:50">
      <c r="D28" s="8">
        <v>9</v>
      </c>
      <c r="E28" s="12">
        <v>150</v>
      </c>
      <c r="F28" s="12">
        <v>0</v>
      </c>
      <c r="G28" s="16">
        <v>150</v>
      </c>
      <c r="H28" s="16">
        <v>135</v>
      </c>
      <c r="I28" s="16">
        <v>150</v>
      </c>
      <c r="J28" s="16">
        <v>150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1700</v>
      </c>
      <c r="R28" s="16">
        <v>1530</v>
      </c>
      <c r="S28" s="16">
        <v>1700</v>
      </c>
      <c r="T28" s="16">
        <v>1700</v>
      </c>
      <c r="U28" s="16">
        <v>1140</v>
      </c>
      <c r="V28" s="16">
        <v>912</v>
      </c>
      <c r="W28" s="16">
        <v>969</v>
      </c>
      <c r="X28" s="16">
        <v>969</v>
      </c>
      <c r="Y28" s="16">
        <v>1219.8</v>
      </c>
      <c r="Z28" s="16">
        <v>1915.2</v>
      </c>
      <c r="AB28" s="1" t="str" cm="1">
        <f t="array" ref="AB28">$B$2&amp;_xlfn.XLOOKUP(AB$19,$G$18:$P$18,$G$16:$P$16)&amp;$B$2&amp;$B$1&amp;INT(_xlfn.XLOOKUP($D28,$D$20:$D$44,_xlfn.XLOOKUP(AB$19,$Q$18:$Z$18,$Q$20:$Z$44))*_xlfn.XLOOKUP(AB$19,$L$6:$L$10,$M$6:$M$10))/10000</f>
        <v>"HpRate":0.374</v>
      </c>
      <c r="AC28" s="1" t="str" cm="1">
        <f t="array" ref="AC28">$B$2&amp;_xlfn.XLOOKUP(AC$19,$G$18:$P$18,$G$16:$P$16)&amp;$B$2&amp;$B$1&amp;INT(_xlfn.XLOOKUP($D28,$D$20:$D$44,_xlfn.XLOOKUP(AC$19,$Q$18:$Z$18,$Q$20:$Z$44))*_xlfn.XLOOKUP(AC$19,$L$6:$L$10,$M$6:$M$10))/10000</f>
        <v>"AtkRate":0.1989</v>
      </c>
      <c r="AD28" s="1" t="str" cm="1">
        <f t="array" ref="AD28">$B$2&amp;_xlfn.XLOOKUP(AD$19,$G$18:$P$18,$G$16:$P$16)&amp;$B$2&amp;$B$1&amp;INT(_xlfn.XLOOKUP($D28,$D$20:$D$44,_xlfn.XLOOKUP(AD$19,$Q$18:$Z$18,$Q$20:$Z$44))*_xlfn.XLOOKUP(AD$19,$L$6:$L$10,$M$6:$M$10))/10000</f>
        <v>"PhysDefRate":0.153</v>
      </c>
      <c r="AE28" s="1" t="str" cm="1">
        <f t="array" ref="AE28">$B$2&amp;_xlfn.XLOOKUP(AE$19,$G$18:$P$18,$G$16:$P$16)&amp;$B$2&amp;$B$1&amp;INT(_xlfn.XLOOKUP($D28,$D$20:$D$44,_xlfn.XLOOKUP(AE$19,$Q$18:$Z$18,$Q$20:$Z$44))*_xlfn.XLOOKUP(AE$19,$L$6:$L$10,$M$6:$M$10))/10000</f>
        <v>"MagicDefRate":0.136</v>
      </c>
      <c r="AF28" s="1" t="str" cm="1">
        <f t="array" ref="AF28">$B$2&amp;_xlfn.XLOOKUP(AF$19,$G$18:$P$18,$G$16:$P$16)&amp;$B$2&amp;$B$1&amp;INT(_xlfn.XLOOKUP($D28,$D$20:$D$44,_xlfn.XLOOKUP(AF$19,$Q$18:$Z$18,$Q$20:$Z$44))*_xlfn.XLOOKUP(AF$19,$L$6:$L$10,$M$6:$M$10))/10000</f>
        <v>"OnHealInc":0.1938</v>
      </c>
      <c r="AG28" s="19" t="str">
        <f t="shared" si="0"/>
        <v>{"HpRate":0.374,"AtkRate":0.1989,"PhysDefRate":0.153,"MagicDefRate":0.136,"OnHealInc":0.1938}</v>
      </c>
      <c r="AJ28" s="1" t="str" cm="1">
        <f t="array" ref="AJ28">$B$2&amp;_xlfn.XLOOKUP(AJ$19,$G$18:$P$18,$G$16:$P$16)&amp;$B$2&amp;$B$1&amp;INT(_xlfn.XLOOKUP($D28,$D$20:$D$44,_xlfn.XLOOKUP(AJ$19,$Q$18:$Z$18,$Q$20:$Z$44))*_xlfn.XLOOKUP(AJ$19,$Q$6:$Q$10,$R$6:$R$10))/10000</f>
        <v>"HpRate":0.2125</v>
      </c>
      <c r="AK28" s="1" t="str" cm="1">
        <f t="array" ref="AK28">$B$2&amp;_xlfn.XLOOKUP(AK$19,$G$18:$P$18,$G$16:$P$16)&amp;$B$2&amp;$B$1&amp;INT(_xlfn.XLOOKUP($D28,$D$20:$D$44,_xlfn.XLOOKUP(AK$19,$Q$18:$Z$18,$Q$20:$Z$44))*_xlfn.XLOOKUP(AK$19,$Q$6:$Q$10,$R$6:$R$10))/10000</f>
        <v>"AtkRate":0.2448</v>
      </c>
      <c r="AL28" s="1" t="str" cm="1">
        <f t="array" ref="AL28">$B$2&amp;_xlfn.XLOOKUP(AL$19,$G$18:$P$18,$G$16:$P$16)&amp;$B$2&amp;$B$1&amp;INT(_xlfn.XLOOKUP($D28,$D$20:$D$44,_xlfn.XLOOKUP(AL$19,$Q$18:$Z$18,$Q$20:$Z$44))*_xlfn.XLOOKUP(AL$19,$Q$6:$Q$10,$R$6:$R$10))/10000</f>
        <v>"AtkSpeed":0.114</v>
      </c>
      <c r="AM28" s="1" t="str" cm="1">
        <f t="array" ref="AM28">$B$2&amp;_xlfn.XLOOKUP(AM$19,$G$18:$P$18,$G$16:$P$16)&amp;$B$2&amp;$B$1&amp;INT(_xlfn.XLOOKUP($D28,$D$20:$D$44,_xlfn.XLOOKUP(AM$19,$Q$18:$Z$18,$Q$20:$Z$44))*_xlfn.XLOOKUP(AM$19,$Q$6:$Q$10,$R$6:$R$10))/10000</f>
        <v>"Cri":0.0975</v>
      </c>
      <c r="AN28" s="1" t="str" cm="1">
        <f t="array" ref="AN28">$B$2&amp;_xlfn.XLOOKUP(AN$19,$G$18:$P$18,$G$16:$P$16)&amp;$B$2&amp;$B$1&amp;INT(_xlfn.XLOOKUP($D28,$D$20:$D$44,_xlfn.XLOOKUP(AN$19,$Q$18:$Z$18,$Q$20:$Z$44))*_xlfn.XLOOKUP(AN$19,$Q$6:$Q$10,$R$6:$R$10))/10000</f>
        <v>"DefBreak":0.134</v>
      </c>
      <c r="AO28" s="19" t="str">
        <f t="shared" si="1"/>
        <v>{"HpRate":0.2125,"AtkRate":0.2448,"AtkSpeed":0.114,"Cri":0.0975,"DefBreak":0.134}</v>
      </c>
      <c r="AR28" s="1" t="str" cm="1">
        <f t="array" ref="AR28">$B$2&amp;_xlfn.XLOOKUP(AR$19,$G$18:$P$18,$G$16:$P$16)&amp;$B$2&amp;$B$1&amp;INT(_xlfn.XLOOKUP($D28,$D$20:$D$44,_xlfn.XLOOKUP(AR$19,$Q$18:$Z$18,$Q$20:$Z$44))*_xlfn.XLOOKUP(AR$19,$V$6:$V$11,$W$6:$W$11))/10000</f>
        <v>"HpRate":0.221</v>
      </c>
      <c r="AS28" s="1" t="str" cm="1">
        <f t="array" ref="AS28">$B$2&amp;_xlfn.XLOOKUP(AS$19,$G$18:$P$18,$G$16:$P$16)&amp;$B$2&amp;$B$1&amp;INT(_xlfn.XLOOKUP($D28,$D$20:$D$44,_xlfn.XLOOKUP(AS$19,$Q$18:$Z$18,$Q$20:$Z$44))*_xlfn.XLOOKUP(AS$19,$V$6:$V$11,$W$6:$W$11))/10000</f>
        <v>"AtkRate":0.2218</v>
      </c>
      <c r="AT28" s="1" t="str" cm="1">
        <f t="array" ref="AT28">$B$2&amp;_xlfn.XLOOKUP(AT$19,$G$18:$P$18,$G$16:$P$16)&amp;$B$2&amp;$B$1&amp;INT(_xlfn.XLOOKUP($D28,$D$20:$D$44,_xlfn.XLOOKUP(AT$19,$Q$18:$Z$18,$Q$20:$Z$44))*_xlfn.XLOOKUP(AT$19,$V$6:$V$11,$W$6:$W$11))/10000</f>
        <v>"PhysDefRate":0.1105</v>
      </c>
      <c r="AU28" s="1" t="str" cm="1">
        <f t="array" ref="AU28">$B$2&amp;_xlfn.XLOOKUP(AU$19,$G$18:$P$18,$G$16:$P$16)&amp;$B$2&amp;$B$1&amp;INT(_xlfn.XLOOKUP($D28,$D$20:$D$44,_xlfn.XLOOKUP(AU$19,$Q$18:$Z$18,$Q$20:$Z$44))*_xlfn.XLOOKUP(AU$19,$V$6:$V$11,$W$6:$W$11))/10000</f>
        <v>"MagicDefRate":0.1615</v>
      </c>
      <c r="AV28" s="1" t="str" cm="1">
        <f t="array" ref="AV28">$B$2&amp;_xlfn.XLOOKUP(AV$19,$G$18:$P$18,$G$16:$P$16)&amp;$B$2&amp;$B$1&amp;INT(_xlfn.XLOOKUP($D28,$D$20:$D$44,_xlfn.XLOOKUP(AV$19,$Q$18:$Z$18,$Q$20:$Z$44))*_xlfn.XLOOKUP(AV$19,$V$6:$V$11,$W$6:$W$11))/10000</f>
        <v>"HealInc":0.2034</v>
      </c>
      <c r="AW28" s="1" t="str" cm="1">
        <f t="array" ref="AW28">$B$2&amp;_xlfn.XLOOKUP(AW$19,$G$18:$P$18,$G$16:$P$16)&amp;$B$2&amp;$B$1&amp;INT(_xlfn.XLOOKUP($D28,$D$20:$D$44,_xlfn.XLOOKUP(AW$19,$Q$18:$Z$18,$Q$20:$Z$44))*_xlfn.XLOOKUP(AW$19,$V$6:$V$11,$W$6:$W$11))/10000</f>
        <v>"SkillSpeed":0.0729</v>
      </c>
      <c r="AX28" s="19" t="str">
        <f t="shared" si="2"/>
        <v>{"HpRate":0.221,"AtkRate":0.2218,"PhysDefRate":0.1105,"MagicDefRate":0.1615,"HealInc":0.2034}</v>
      </c>
    </row>
    <row r="29" ht="16.5" spans="4:50">
      <c r="D29" s="8">
        <v>10</v>
      </c>
      <c r="E29" s="12">
        <v>150</v>
      </c>
      <c r="F29" s="12">
        <v>0</v>
      </c>
      <c r="G29" s="16">
        <v>150</v>
      </c>
      <c r="H29" s="16">
        <v>135</v>
      </c>
      <c r="I29" s="16">
        <v>150</v>
      </c>
      <c r="J29" s="16">
        <v>150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1850</v>
      </c>
      <c r="R29" s="16">
        <v>1665</v>
      </c>
      <c r="S29" s="16">
        <v>1850</v>
      </c>
      <c r="T29" s="16">
        <v>1850</v>
      </c>
      <c r="U29" s="16">
        <v>1140</v>
      </c>
      <c r="V29" s="16">
        <v>912</v>
      </c>
      <c r="W29" s="16">
        <v>969</v>
      </c>
      <c r="X29" s="16">
        <v>969</v>
      </c>
      <c r="Y29" s="16">
        <v>1219.8</v>
      </c>
      <c r="Z29" s="16">
        <v>1915.2</v>
      </c>
      <c r="AB29" s="1" t="str" cm="1">
        <f t="array" ref="AB29">$B$2&amp;_xlfn.XLOOKUP(AB$19,$G$18:$P$18,$G$16:$P$16)&amp;$B$2&amp;$B$1&amp;INT(_xlfn.XLOOKUP($D29,$D$20:$D$44,_xlfn.XLOOKUP(AB$19,$Q$18:$Z$18,$Q$20:$Z$44))*_xlfn.XLOOKUP(AB$19,$L$6:$L$10,$M$6:$M$10))/10000</f>
        <v>"HpRate":0.407</v>
      </c>
      <c r="AC29" s="1" t="str" cm="1">
        <f t="array" ref="AC29">$B$2&amp;_xlfn.XLOOKUP(AC$19,$G$18:$P$18,$G$16:$P$16)&amp;$B$2&amp;$B$1&amp;INT(_xlfn.XLOOKUP($D29,$D$20:$D$44,_xlfn.XLOOKUP(AC$19,$Q$18:$Z$18,$Q$20:$Z$44))*_xlfn.XLOOKUP(AC$19,$L$6:$L$10,$M$6:$M$10))/10000</f>
        <v>"AtkRate":0.2164</v>
      </c>
      <c r="AD29" s="1" t="str" cm="1">
        <f t="array" ref="AD29">$B$2&amp;_xlfn.XLOOKUP(AD$19,$G$18:$P$18,$G$16:$P$16)&amp;$B$2&amp;$B$1&amp;INT(_xlfn.XLOOKUP($D29,$D$20:$D$44,_xlfn.XLOOKUP(AD$19,$Q$18:$Z$18,$Q$20:$Z$44))*_xlfn.XLOOKUP(AD$19,$L$6:$L$10,$M$6:$M$10))/10000</f>
        <v>"PhysDefRate":0.1665</v>
      </c>
      <c r="AE29" s="1" t="str" cm="1">
        <f t="array" ref="AE29">$B$2&amp;_xlfn.XLOOKUP(AE$19,$G$18:$P$18,$G$16:$P$16)&amp;$B$2&amp;$B$1&amp;INT(_xlfn.XLOOKUP($D29,$D$20:$D$44,_xlfn.XLOOKUP(AE$19,$Q$18:$Z$18,$Q$20:$Z$44))*_xlfn.XLOOKUP(AE$19,$L$6:$L$10,$M$6:$M$10))/10000</f>
        <v>"MagicDefRate":0.148</v>
      </c>
      <c r="AF29" s="1" t="str" cm="1">
        <f t="array" ref="AF29">$B$2&amp;_xlfn.XLOOKUP(AF$19,$G$18:$P$18,$G$16:$P$16)&amp;$B$2&amp;$B$1&amp;INT(_xlfn.XLOOKUP($D29,$D$20:$D$44,_xlfn.XLOOKUP(AF$19,$Q$18:$Z$18,$Q$20:$Z$44))*_xlfn.XLOOKUP(AF$19,$L$6:$L$10,$M$6:$M$10))/10000</f>
        <v>"OnHealInc":0.1938</v>
      </c>
      <c r="AG29" s="19" t="str">
        <f t="shared" si="0"/>
        <v>{"HpRate":0.407,"AtkRate":0.2164,"PhysDefRate":0.1665,"MagicDefRate":0.148,"OnHealInc":0.1938}</v>
      </c>
      <c r="AJ29" s="1" t="str" cm="1">
        <f t="array" ref="AJ29">$B$2&amp;_xlfn.XLOOKUP(AJ$19,$G$18:$P$18,$G$16:$P$16)&amp;$B$2&amp;$B$1&amp;INT(_xlfn.XLOOKUP($D29,$D$20:$D$44,_xlfn.XLOOKUP(AJ$19,$Q$18:$Z$18,$Q$20:$Z$44))*_xlfn.XLOOKUP(AJ$19,$Q$6:$Q$10,$R$6:$R$10))/10000</f>
        <v>"HpRate":0.2312</v>
      </c>
      <c r="AK29" s="1" t="str" cm="1">
        <f t="array" ref="AK29">$B$2&amp;_xlfn.XLOOKUP(AK$19,$G$18:$P$18,$G$16:$P$16)&amp;$B$2&amp;$B$1&amp;INT(_xlfn.XLOOKUP($D29,$D$20:$D$44,_xlfn.XLOOKUP(AK$19,$Q$18:$Z$18,$Q$20:$Z$44))*_xlfn.XLOOKUP(AK$19,$Q$6:$Q$10,$R$6:$R$10))/10000</f>
        <v>"AtkRate":0.2664</v>
      </c>
      <c r="AL29" s="1" t="str" cm="1">
        <f t="array" ref="AL29">$B$2&amp;_xlfn.XLOOKUP(AL$19,$G$18:$P$18,$G$16:$P$16)&amp;$B$2&amp;$B$1&amp;INT(_xlfn.XLOOKUP($D29,$D$20:$D$44,_xlfn.XLOOKUP(AL$19,$Q$18:$Z$18,$Q$20:$Z$44))*_xlfn.XLOOKUP(AL$19,$Q$6:$Q$10,$R$6:$R$10))/10000</f>
        <v>"AtkSpeed":0.114</v>
      </c>
      <c r="AM29" s="1" t="str" cm="1">
        <f t="array" ref="AM29">$B$2&amp;_xlfn.XLOOKUP(AM$19,$G$18:$P$18,$G$16:$P$16)&amp;$B$2&amp;$B$1&amp;INT(_xlfn.XLOOKUP($D29,$D$20:$D$44,_xlfn.XLOOKUP(AM$19,$Q$18:$Z$18,$Q$20:$Z$44))*_xlfn.XLOOKUP(AM$19,$Q$6:$Q$10,$R$6:$R$10))/10000</f>
        <v>"Cri":0.0975</v>
      </c>
      <c r="AN29" s="1" t="str" cm="1">
        <f t="array" ref="AN29">$B$2&amp;_xlfn.XLOOKUP(AN$19,$G$18:$P$18,$G$16:$P$16)&amp;$B$2&amp;$B$1&amp;INT(_xlfn.XLOOKUP($D29,$D$20:$D$44,_xlfn.XLOOKUP(AN$19,$Q$18:$Z$18,$Q$20:$Z$44))*_xlfn.XLOOKUP(AN$19,$Q$6:$Q$10,$R$6:$R$10))/10000</f>
        <v>"DefBreak":0.134</v>
      </c>
      <c r="AO29" s="19" t="str">
        <f t="shared" si="1"/>
        <v>{"HpRate":0.2312,"AtkRate":0.2664,"AtkSpeed":0.114,"Cri":0.0975,"DefBreak":0.134}</v>
      </c>
      <c r="AR29" s="1" t="str" cm="1">
        <f t="array" ref="AR29">$B$2&amp;_xlfn.XLOOKUP(AR$19,$G$18:$P$18,$G$16:$P$16)&amp;$B$2&amp;$B$1&amp;INT(_xlfn.XLOOKUP($D29,$D$20:$D$44,_xlfn.XLOOKUP(AR$19,$Q$18:$Z$18,$Q$20:$Z$44))*_xlfn.XLOOKUP(AR$19,$V$6:$V$11,$W$6:$W$11))/10000</f>
        <v>"HpRate":0.2405</v>
      </c>
      <c r="AS29" s="1" t="str" cm="1">
        <f t="array" ref="AS29">$B$2&amp;_xlfn.XLOOKUP(AS$19,$G$18:$P$18,$G$16:$P$16)&amp;$B$2&amp;$B$1&amp;INT(_xlfn.XLOOKUP($D29,$D$20:$D$44,_xlfn.XLOOKUP(AS$19,$Q$18:$Z$18,$Q$20:$Z$44))*_xlfn.XLOOKUP(AS$19,$V$6:$V$11,$W$6:$W$11))/10000</f>
        <v>"AtkRate":0.2414</v>
      </c>
      <c r="AT29" s="1" t="str" cm="1">
        <f t="array" ref="AT29">$B$2&amp;_xlfn.XLOOKUP(AT$19,$G$18:$P$18,$G$16:$P$16)&amp;$B$2&amp;$B$1&amp;INT(_xlfn.XLOOKUP($D29,$D$20:$D$44,_xlfn.XLOOKUP(AT$19,$Q$18:$Z$18,$Q$20:$Z$44))*_xlfn.XLOOKUP(AT$19,$V$6:$V$11,$W$6:$W$11))/10000</f>
        <v>"PhysDefRate":0.1202</v>
      </c>
      <c r="AU29" s="1" t="str" cm="1">
        <f t="array" ref="AU29">$B$2&amp;_xlfn.XLOOKUP(AU$19,$G$18:$P$18,$G$16:$P$16)&amp;$B$2&amp;$B$1&amp;INT(_xlfn.XLOOKUP($D29,$D$20:$D$44,_xlfn.XLOOKUP(AU$19,$Q$18:$Z$18,$Q$20:$Z$44))*_xlfn.XLOOKUP(AU$19,$V$6:$V$11,$W$6:$W$11))/10000</f>
        <v>"MagicDefRate":0.1757</v>
      </c>
      <c r="AV29" s="1" t="str" cm="1">
        <f t="array" ref="AV29">$B$2&amp;_xlfn.XLOOKUP(AV$19,$G$18:$P$18,$G$16:$P$16)&amp;$B$2&amp;$B$1&amp;INT(_xlfn.XLOOKUP($D29,$D$20:$D$44,_xlfn.XLOOKUP(AV$19,$Q$18:$Z$18,$Q$20:$Z$44))*_xlfn.XLOOKUP(AV$19,$V$6:$V$11,$W$6:$W$11))/10000</f>
        <v>"HealInc":0.2034</v>
      </c>
      <c r="AW29" s="1" t="str" cm="1">
        <f t="array" ref="AW29">$B$2&amp;_xlfn.XLOOKUP(AW$19,$G$18:$P$18,$G$16:$P$16)&amp;$B$2&amp;$B$1&amp;INT(_xlfn.XLOOKUP($D29,$D$20:$D$44,_xlfn.XLOOKUP(AW$19,$Q$18:$Z$18,$Q$20:$Z$44))*_xlfn.XLOOKUP(AW$19,$V$6:$V$11,$W$6:$W$11))/10000</f>
        <v>"SkillSpeed":0.0729</v>
      </c>
      <c r="AX29" s="19" t="str">
        <f t="shared" si="2"/>
        <v>{"HpRate":0.2405,"AtkRate":0.2414,"PhysDefRate":0.1202,"MagicDefRate":0.1757,"HealInc":0.2034}</v>
      </c>
    </row>
    <row r="30" ht="16.5" spans="4:50">
      <c r="D30" s="8">
        <v>11</v>
      </c>
      <c r="E30" s="12">
        <v>150</v>
      </c>
      <c r="F30" s="12">
        <v>0</v>
      </c>
      <c r="G30" s="16">
        <v>150</v>
      </c>
      <c r="H30" s="16">
        <v>135</v>
      </c>
      <c r="I30" s="16">
        <v>150</v>
      </c>
      <c r="J30" s="16">
        <v>150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2000</v>
      </c>
      <c r="R30" s="16">
        <v>1800</v>
      </c>
      <c r="S30" s="16">
        <v>2000</v>
      </c>
      <c r="T30" s="16">
        <v>2000</v>
      </c>
      <c r="U30" s="16">
        <v>1140</v>
      </c>
      <c r="V30" s="16">
        <v>912</v>
      </c>
      <c r="W30" s="16">
        <v>969</v>
      </c>
      <c r="X30" s="16">
        <v>969</v>
      </c>
      <c r="Y30" s="16">
        <v>1219.8</v>
      </c>
      <c r="Z30" s="16">
        <v>1915.2</v>
      </c>
      <c r="AB30" s="1" t="str" cm="1">
        <f t="array" ref="AB30">$B$2&amp;_xlfn.XLOOKUP(AB$19,$G$18:$P$18,$G$16:$P$16)&amp;$B$2&amp;$B$1&amp;INT(_xlfn.XLOOKUP($D30,$D$20:$D$44,_xlfn.XLOOKUP(AB$19,$Q$18:$Z$18,$Q$20:$Z$44))*_xlfn.XLOOKUP(AB$19,$L$6:$L$10,$M$6:$M$10))/10000</f>
        <v>"HpRate":0.44</v>
      </c>
      <c r="AC30" s="1" t="str" cm="1">
        <f t="array" ref="AC30">$B$2&amp;_xlfn.XLOOKUP(AC$19,$G$18:$P$18,$G$16:$P$16)&amp;$B$2&amp;$B$1&amp;INT(_xlfn.XLOOKUP($D30,$D$20:$D$44,_xlfn.XLOOKUP(AC$19,$Q$18:$Z$18,$Q$20:$Z$44))*_xlfn.XLOOKUP(AC$19,$L$6:$L$10,$M$6:$M$10))/10000</f>
        <v>"AtkRate":0.234</v>
      </c>
      <c r="AD30" s="1" t="str" cm="1">
        <f t="array" ref="AD30">$B$2&amp;_xlfn.XLOOKUP(AD$19,$G$18:$P$18,$G$16:$P$16)&amp;$B$2&amp;$B$1&amp;INT(_xlfn.XLOOKUP($D30,$D$20:$D$44,_xlfn.XLOOKUP(AD$19,$Q$18:$Z$18,$Q$20:$Z$44))*_xlfn.XLOOKUP(AD$19,$L$6:$L$10,$M$6:$M$10))/10000</f>
        <v>"PhysDefRate":0.18</v>
      </c>
      <c r="AE30" s="1" t="str" cm="1">
        <f t="array" ref="AE30">$B$2&amp;_xlfn.XLOOKUP(AE$19,$G$18:$P$18,$G$16:$P$16)&amp;$B$2&amp;$B$1&amp;INT(_xlfn.XLOOKUP($D30,$D$20:$D$44,_xlfn.XLOOKUP(AE$19,$Q$18:$Z$18,$Q$20:$Z$44))*_xlfn.XLOOKUP(AE$19,$L$6:$L$10,$M$6:$M$10))/10000</f>
        <v>"MagicDefRate":0.16</v>
      </c>
      <c r="AF30" s="1" t="str" cm="1">
        <f t="array" ref="AF30">$B$2&amp;_xlfn.XLOOKUP(AF$19,$G$18:$P$18,$G$16:$P$16)&amp;$B$2&amp;$B$1&amp;INT(_xlfn.XLOOKUP($D30,$D$20:$D$44,_xlfn.XLOOKUP(AF$19,$Q$18:$Z$18,$Q$20:$Z$44))*_xlfn.XLOOKUP(AF$19,$L$6:$L$10,$M$6:$M$10))/10000</f>
        <v>"OnHealInc":0.1938</v>
      </c>
      <c r="AG30" s="19" t="str">
        <f t="shared" si="0"/>
        <v>{"HpRate":0.44,"AtkRate":0.234,"PhysDefRate":0.18,"MagicDefRate":0.16,"OnHealInc":0.1938}</v>
      </c>
      <c r="AJ30" s="1" t="str" cm="1">
        <f t="array" ref="AJ30">$B$2&amp;_xlfn.XLOOKUP(AJ$19,$G$18:$P$18,$G$16:$P$16)&amp;$B$2&amp;$B$1&amp;INT(_xlfn.XLOOKUP($D30,$D$20:$D$44,_xlfn.XLOOKUP(AJ$19,$Q$18:$Z$18,$Q$20:$Z$44))*_xlfn.XLOOKUP(AJ$19,$Q$6:$Q$10,$R$6:$R$10))/10000</f>
        <v>"HpRate":0.25</v>
      </c>
      <c r="AK30" s="1" t="str" cm="1">
        <f t="array" ref="AK30">$B$2&amp;_xlfn.XLOOKUP(AK$19,$G$18:$P$18,$G$16:$P$16)&amp;$B$2&amp;$B$1&amp;INT(_xlfn.XLOOKUP($D30,$D$20:$D$44,_xlfn.XLOOKUP(AK$19,$Q$18:$Z$18,$Q$20:$Z$44))*_xlfn.XLOOKUP(AK$19,$Q$6:$Q$10,$R$6:$R$10))/10000</f>
        <v>"AtkRate":0.288</v>
      </c>
      <c r="AL30" s="1" t="str" cm="1">
        <f t="array" ref="AL30">$B$2&amp;_xlfn.XLOOKUP(AL$19,$G$18:$P$18,$G$16:$P$16)&amp;$B$2&amp;$B$1&amp;INT(_xlfn.XLOOKUP($D30,$D$20:$D$44,_xlfn.XLOOKUP(AL$19,$Q$18:$Z$18,$Q$20:$Z$44))*_xlfn.XLOOKUP(AL$19,$Q$6:$Q$10,$R$6:$R$10))/10000</f>
        <v>"AtkSpeed":0.114</v>
      </c>
      <c r="AM30" s="1" t="str" cm="1">
        <f t="array" ref="AM30">$B$2&amp;_xlfn.XLOOKUP(AM$19,$G$18:$P$18,$G$16:$P$16)&amp;$B$2&amp;$B$1&amp;INT(_xlfn.XLOOKUP($D30,$D$20:$D$44,_xlfn.XLOOKUP(AM$19,$Q$18:$Z$18,$Q$20:$Z$44))*_xlfn.XLOOKUP(AM$19,$Q$6:$Q$10,$R$6:$R$10))/10000</f>
        <v>"Cri":0.0975</v>
      </c>
      <c r="AN30" s="1" t="str" cm="1">
        <f t="array" ref="AN30">$B$2&amp;_xlfn.XLOOKUP(AN$19,$G$18:$P$18,$G$16:$P$16)&amp;$B$2&amp;$B$1&amp;INT(_xlfn.XLOOKUP($D30,$D$20:$D$44,_xlfn.XLOOKUP(AN$19,$Q$18:$Z$18,$Q$20:$Z$44))*_xlfn.XLOOKUP(AN$19,$Q$6:$Q$10,$R$6:$R$10))/10000</f>
        <v>"DefBreak":0.134</v>
      </c>
      <c r="AO30" s="19" t="str">
        <f t="shared" si="1"/>
        <v>{"HpRate":0.25,"AtkRate":0.288,"AtkSpeed":0.114,"Cri":0.0975,"DefBreak":0.134}</v>
      </c>
      <c r="AR30" s="1" t="str" cm="1">
        <f t="array" ref="AR30">$B$2&amp;_xlfn.XLOOKUP(AR$19,$G$18:$P$18,$G$16:$P$16)&amp;$B$2&amp;$B$1&amp;INT(_xlfn.XLOOKUP($D30,$D$20:$D$44,_xlfn.XLOOKUP(AR$19,$Q$18:$Z$18,$Q$20:$Z$44))*_xlfn.XLOOKUP(AR$19,$V$6:$V$11,$W$6:$W$11))/10000</f>
        <v>"HpRate":0.26</v>
      </c>
      <c r="AS30" s="1" t="str" cm="1">
        <f t="array" ref="AS30">$B$2&amp;_xlfn.XLOOKUP(AS$19,$G$18:$P$18,$G$16:$P$16)&amp;$B$2&amp;$B$1&amp;INT(_xlfn.XLOOKUP($D30,$D$20:$D$44,_xlfn.XLOOKUP(AS$19,$Q$18:$Z$18,$Q$20:$Z$44))*_xlfn.XLOOKUP(AS$19,$V$6:$V$11,$W$6:$W$11))/10000</f>
        <v>"AtkRate":0.261</v>
      </c>
      <c r="AT30" s="1" t="str" cm="1">
        <f t="array" ref="AT30">$B$2&amp;_xlfn.XLOOKUP(AT$19,$G$18:$P$18,$G$16:$P$16)&amp;$B$2&amp;$B$1&amp;INT(_xlfn.XLOOKUP($D30,$D$20:$D$44,_xlfn.XLOOKUP(AT$19,$Q$18:$Z$18,$Q$20:$Z$44))*_xlfn.XLOOKUP(AT$19,$V$6:$V$11,$W$6:$W$11))/10000</f>
        <v>"PhysDefRate":0.13</v>
      </c>
      <c r="AU30" s="1" t="str" cm="1">
        <f t="array" ref="AU30">$B$2&amp;_xlfn.XLOOKUP(AU$19,$G$18:$P$18,$G$16:$P$16)&amp;$B$2&amp;$B$1&amp;INT(_xlfn.XLOOKUP($D30,$D$20:$D$44,_xlfn.XLOOKUP(AU$19,$Q$18:$Z$18,$Q$20:$Z$44))*_xlfn.XLOOKUP(AU$19,$V$6:$V$11,$W$6:$W$11))/10000</f>
        <v>"MagicDefRate":0.19</v>
      </c>
      <c r="AV30" s="1" t="str" cm="1">
        <f t="array" ref="AV30">$B$2&amp;_xlfn.XLOOKUP(AV$19,$G$18:$P$18,$G$16:$P$16)&amp;$B$2&amp;$B$1&amp;INT(_xlfn.XLOOKUP($D30,$D$20:$D$44,_xlfn.XLOOKUP(AV$19,$Q$18:$Z$18,$Q$20:$Z$44))*_xlfn.XLOOKUP(AV$19,$V$6:$V$11,$W$6:$W$11))/10000</f>
        <v>"HealInc":0.2034</v>
      </c>
      <c r="AW30" s="1" t="str" cm="1">
        <f t="array" ref="AW30">$B$2&amp;_xlfn.XLOOKUP(AW$19,$G$18:$P$18,$G$16:$P$16)&amp;$B$2&amp;$B$1&amp;INT(_xlfn.XLOOKUP($D30,$D$20:$D$44,_xlfn.XLOOKUP(AW$19,$Q$18:$Z$18,$Q$20:$Z$44))*_xlfn.XLOOKUP(AW$19,$V$6:$V$11,$W$6:$W$11))/10000</f>
        <v>"SkillSpeed":0.0729</v>
      </c>
      <c r="AX30" s="19" t="str">
        <f t="shared" si="2"/>
        <v>{"HpRate":0.26,"AtkRate":0.261,"PhysDefRate":0.13,"MagicDefRate":0.19,"HealInc":0.2034}</v>
      </c>
    </row>
    <row r="31" ht="16.5" spans="4:50">
      <c r="D31" s="8">
        <v>12</v>
      </c>
      <c r="E31" s="12">
        <v>150</v>
      </c>
      <c r="F31" s="12">
        <v>0</v>
      </c>
      <c r="G31" s="16">
        <v>150</v>
      </c>
      <c r="H31" s="16">
        <v>135</v>
      </c>
      <c r="I31" s="16">
        <v>150</v>
      </c>
      <c r="J31" s="16">
        <v>150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2150</v>
      </c>
      <c r="R31" s="16">
        <v>1935</v>
      </c>
      <c r="S31" s="16">
        <v>2150</v>
      </c>
      <c r="T31" s="16">
        <v>2150</v>
      </c>
      <c r="U31" s="16">
        <v>1140</v>
      </c>
      <c r="V31" s="16">
        <v>912</v>
      </c>
      <c r="W31" s="16">
        <v>969</v>
      </c>
      <c r="X31" s="16">
        <v>969</v>
      </c>
      <c r="Y31" s="16">
        <v>1219.8</v>
      </c>
      <c r="Z31" s="16">
        <v>1915.2</v>
      </c>
      <c r="AB31" s="1" t="str" cm="1">
        <f t="array" ref="AB31">$B$2&amp;_xlfn.XLOOKUP(AB$19,$G$18:$P$18,$G$16:$P$16)&amp;$B$2&amp;$B$1&amp;INT(_xlfn.XLOOKUP($D31,$D$20:$D$44,_xlfn.XLOOKUP(AB$19,$Q$18:$Z$18,$Q$20:$Z$44))*_xlfn.XLOOKUP(AB$19,$L$6:$L$10,$M$6:$M$10))/10000</f>
        <v>"HpRate":0.473</v>
      </c>
      <c r="AC31" s="1" t="str" cm="1">
        <f t="array" ref="AC31">$B$2&amp;_xlfn.XLOOKUP(AC$19,$G$18:$P$18,$G$16:$P$16)&amp;$B$2&amp;$B$1&amp;INT(_xlfn.XLOOKUP($D31,$D$20:$D$44,_xlfn.XLOOKUP(AC$19,$Q$18:$Z$18,$Q$20:$Z$44))*_xlfn.XLOOKUP(AC$19,$L$6:$L$10,$M$6:$M$10))/10000</f>
        <v>"AtkRate":0.2515</v>
      </c>
      <c r="AD31" s="1" t="str" cm="1">
        <f t="array" ref="AD31">$B$2&amp;_xlfn.XLOOKUP(AD$19,$G$18:$P$18,$G$16:$P$16)&amp;$B$2&amp;$B$1&amp;INT(_xlfn.XLOOKUP($D31,$D$20:$D$44,_xlfn.XLOOKUP(AD$19,$Q$18:$Z$18,$Q$20:$Z$44))*_xlfn.XLOOKUP(AD$19,$L$6:$L$10,$M$6:$M$10))/10000</f>
        <v>"PhysDefRate":0.1935</v>
      </c>
      <c r="AE31" s="1" t="str" cm="1">
        <f t="array" ref="AE31">$B$2&amp;_xlfn.XLOOKUP(AE$19,$G$18:$P$18,$G$16:$P$16)&amp;$B$2&amp;$B$1&amp;INT(_xlfn.XLOOKUP($D31,$D$20:$D$44,_xlfn.XLOOKUP(AE$19,$Q$18:$Z$18,$Q$20:$Z$44))*_xlfn.XLOOKUP(AE$19,$L$6:$L$10,$M$6:$M$10))/10000</f>
        <v>"MagicDefRate":0.172</v>
      </c>
      <c r="AF31" s="1" t="str" cm="1">
        <f t="array" ref="AF31">$B$2&amp;_xlfn.XLOOKUP(AF$19,$G$18:$P$18,$G$16:$P$16)&amp;$B$2&amp;$B$1&amp;INT(_xlfn.XLOOKUP($D31,$D$20:$D$44,_xlfn.XLOOKUP(AF$19,$Q$18:$Z$18,$Q$20:$Z$44))*_xlfn.XLOOKUP(AF$19,$L$6:$L$10,$M$6:$M$10))/10000</f>
        <v>"OnHealInc":0.1938</v>
      </c>
      <c r="AG31" s="19" t="str">
        <f t="shared" si="0"/>
        <v>{"HpRate":0.473,"AtkRate":0.2515,"PhysDefRate":0.1935,"MagicDefRate":0.172,"OnHealInc":0.1938}</v>
      </c>
      <c r="AJ31" s="1" t="str" cm="1">
        <f t="array" ref="AJ31">$B$2&amp;_xlfn.XLOOKUP(AJ$19,$G$18:$P$18,$G$16:$P$16)&amp;$B$2&amp;$B$1&amp;INT(_xlfn.XLOOKUP($D31,$D$20:$D$44,_xlfn.XLOOKUP(AJ$19,$Q$18:$Z$18,$Q$20:$Z$44))*_xlfn.XLOOKUP(AJ$19,$Q$6:$Q$10,$R$6:$R$10))/10000</f>
        <v>"HpRate":0.2687</v>
      </c>
      <c r="AK31" s="1" t="str" cm="1">
        <f t="array" ref="AK31">$B$2&amp;_xlfn.XLOOKUP(AK$19,$G$18:$P$18,$G$16:$P$16)&amp;$B$2&amp;$B$1&amp;INT(_xlfn.XLOOKUP($D31,$D$20:$D$44,_xlfn.XLOOKUP(AK$19,$Q$18:$Z$18,$Q$20:$Z$44))*_xlfn.XLOOKUP(AK$19,$Q$6:$Q$10,$R$6:$R$10))/10000</f>
        <v>"AtkRate":0.3096</v>
      </c>
      <c r="AL31" s="1" t="str" cm="1">
        <f t="array" ref="AL31">$B$2&amp;_xlfn.XLOOKUP(AL$19,$G$18:$P$18,$G$16:$P$16)&amp;$B$2&amp;$B$1&amp;INT(_xlfn.XLOOKUP($D31,$D$20:$D$44,_xlfn.XLOOKUP(AL$19,$Q$18:$Z$18,$Q$20:$Z$44))*_xlfn.XLOOKUP(AL$19,$Q$6:$Q$10,$R$6:$R$10))/10000</f>
        <v>"AtkSpeed":0.114</v>
      </c>
      <c r="AM31" s="1" t="str" cm="1">
        <f t="array" ref="AM31">$B$2&amp;_xlfn.XLOOKUP(AM$19,$G$18:$P$18,$G$16:$P$16)&amp;$B$2&amp;$B$1&amp;INT(_xlfn.XLOOKUP($D31,$D$20:$D$44,_xlfn.XLOOKUP(AM$19,$Q$18:$Z$18,$Q$20:$Z$44))*_xlfn.XLOOKUP(AM$19,$Q$6:$Q$10,$R$6:$R$10))/10000</f>
        <v>"Cri":0.0975</v>
      </c>
      <c r="AN31" s="1" t="str" cm="1">
        <f t="array" ref="AN31">$B$2&amp;_xlfn.XLOOKUP(AN$19,$G$18:$P$18,$G$16:$P$16)&amp;$B$2&amp;$B$1&amp;INT(_xlfn.XLOOKUP($D31,$D$20:$D$44,_xlfn.XLOOKUP(AN$19,$Q$18:$Z$18,$Q$20:$Z$44))*_xlfn.XLOOKUP(AN$19,$Q$6:$Q$10,$R$6:$R$10))/10000</f>
        <v>"DefBreak":0.134</v>
      </c>
      <c r="AO31" s="19" t="str">
        <f t="shared" si="1"/>
        <v>{"HpRate":0.2687,"AtkRate":0.3096,"AtkSpeed":0.114,"Cri":0.0975,"DefBreak":0.134}</v>
      </c>
      <c r="AR31" s="1" t="str" cm="1">
        <f t="array" ref="AR31">$B$2&amp;_xlfn.XLOOKUP(AR$19,$G$18:$P$18,$G$16:$P$16)&amp;$B$2&amp;$B$1&amp;INT(_xlfn.XLOOKUP($D31,$D$20:$D$44,_xlfn.XLOOKUP(AR$19,$Q$18:$Z$18,$Q$20:$Z$44))*_xlfn.XLOOKUP(AR$19,$V$6:$V$11,$W$6:$W$11))/10000</f>
        <v>"HpRate":0.2795</v>
      </c>
      <c r="AS31" s="1" t="str" cm="1">
        <f t="array" ref="AS31">$B$2&amp;_xlfn.XLOOKUP(AS$19,$G$18:$P$18,$G$16:$P$16)&amp;$B$2&amp;$B$1&amp;INT(_xlfn.XLOOKUP($D31,$D$20:$D$44,_xlfn.XLOOKUP(AS$19,$Q$18:$Z$18,$Q$20:$Z$44))*_xlfn.XLOOKUP(AS$19,$V$6:$V$11,$W$6:$W$11))/10000</f>
        <v>"AtkRate":0.2805</v>
      </c>
      <c r="AT31" s="1" t="str" cm="1">
        <f t="array" ref="AT31">$B$2&amp;_xlfn.XLOOKUP(AT$19,$G$18:$P$18,$G$16:$P$16)&amp;$B$2&amp;$B$1&amp;INT(_xlfn.XLOOKUP($D31,$D$20:$D$44,_xlfn.XLOOKUP(AT$19,$Q$18:$Z$18,$Q$20:$Z$44))*_xlfn.XLOOKUP(AT$19,$V$6:$V$11,$W$6:$W$11))/10000</f>
        <v>"PhysDefRate":0.1397</v>
      </c>
      <c r="AU31" s="1" t="str" cm="1">
        <f t="array" ref="AU31">$B$2&amp;_xlfn.XLOOKUP(AU$19,$G$18:$P$18,$G$16:$P$16)&amp;$B$2&amp;$B$1&amp;INT(_xlfn.XLOOKUP($D31,$D$20:$D$44,_xlfn.XLOOKUP(AU$19,$Q$18:$Z$18,$Q$20:$Z$44))*_xlfn.XLOOKUP(AU$19,$V$6:$V$11,$W$6:$W$11))/10000</f>
        <v>"MagicDefRate":0.2042</v>
      </c>
      <c r="AV31" s="1" t="str" cm="1">
        <f t="array" ref="AV31">$B$2&amp;_xlfn.XLOOKUP(AV$19,$G$18:$P$18,$G$16:$P$16)&amp;$B$2&amp;$B$1&amp;INT(_xlfn.XLOOKUP($D31,$D$20:$D$44,_xlfn.XLOOKUP(AV$19,$Q$18:$Z$18,$Q$20:$Z$44))*_xlfn.XLOOKUP(AV$19,$V$6:$V$11,$W$6:$W$11))/10000</f>
        <v>"HealInc":0.2034</v>
      </c>
      <c r="AW31" s="1" t="str" cm="1">
        <f t="array" ref="AW31">$B$2&amp;_xlfn.XLOOKUP(AW$19,$G$18:$P$18,$G$16:$P$16)&amp;$B$2&amp;$B$1&amp;INT(_xlfn.XLOOKUP($D31,$D$20:$D$44,_xlfn.XLOOKUP(AW$19,$Q$18:$Z$18,$Q$20:$Z$44))*_xlfn.XLOOKUP(AW$19,$V$6:$V$11,$W$6:$W$11))/10000</f>
        <v>"SkillSpeed":0.0729</v>
      </c>
      <c r="AX31" s="19" t="str">
        <f t="shared" si="2"/>
        <v>{"HpRate":0.2795,"AtkRate":0.2805,"PhysDefRate":0.1397,"MagicDefRate":0.2042,"HealInc":0.2034}</v>
      </c>
    </row>
    <row r="32" ht="16.5" spans="4:50">
      <c r="D32" s="8">
        <v>13</v>
      </c>
      <c r="E32" s="12">
        <v>150</v>
      </c>
      <c r="F32" s="12">
        <v>0</v>
      </c>
      <c r="G32" s="16">
        <v>150</v>
      </c>
      <c r="H32" s="16">
        <v>135</v>
      </c>
      <c r="I32" s="16">
        <v>150</v>
      </c>
      <c r="J32" s="16">
        <v>150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2300</v>
      </c>
      <c r="R32" s="16">
        <v>2070</v>
      </c>
      <c r="S32" s="16">
        <v>2300</v>
      </c>
      <c r="T32" s="16">
        <v>2300</v>
      </c>
      <c r="U32" s="16">
        <v>1140</v>
      </c>
      <c r="V32" s="16">
        <v>912</v>
      </c>
      <c r="W32" s="16">
        <v>969</v>
      </c>
      <c r="X32" s="16">
        <v>969</v>
      </c>
      <c r="Y32" s="16">
        <v>1219.8</v>
      </c>
      <c r="Z32" s="16">
        <v>1915.2</v>
      </c>
      <c r="AB32" s="1" t="str" cm="1">
        <f t="array" ref="AB32">$B$2&amp;_xlfn.XLOOKUP(AB$19,$G$18:$P$18,$G$16:$P$16)&amp;$B$2&amp;$B$1&amp;INT(_xlfn.XLOOKUP($D32,$D$20:$D$44,_xlfn.XLOOKUP(AB$19,$Q$18:$Z$18,$Q$20:$Z$44))*_xlfn.XLOOKUP(AB$19,$L$6:$L$10,$M$6:$M$10))/10000</f>
        <v>"HpRate":0.506</v>
      </c>
      <c r="AC32" s="1" t="str" cm="1">
        <f t="array" ref="AC32">$B$2&amp;_xlfn.XLOOKUP(AC$19,$G$18:$P$18,$G$16:$P$16)&amp;$B$2&amp;$B$1&amp;INT(_xlfn.XLOOKUP($D32,$D$20:$D$44,_xlfn.XLOOKUP(AC$19,$Q$18:$Z$18,$Q$20:$Z$44))*_xlfn.XLOOKUP(AC$19,$L$6:$L$10,$M$6:$M$10))/10000</f>
        <v>"AtkRate":0.2691</v>
      </c>
      <c r="AD32" s="1" t="str" cm="1">
        <f t="array" ref="AD32">$B$2&amp;_xlfn.XLOOKUP(AD$19,$G$18:$P$18,$G$16:$P$16)&amp;$B$2&amp;$B$1&amp;INT(_xlfn.XLOOKUP($D32,$D$20:$D$44,_xlfn.XLOOKUP(AD$19,$Q$18:$Z$18,$Q$20:$Z$44))*_xlfn.XLOOKUP(AD$19,$L$6:$L$10,$M$6:$M$10))/10000</f>
        <v>"PhysDefRate":0.207</v>
      </c>
      <c r="AE32" s="1" t="str" cm="1">
        <f t="array" ref="AE32">$B$2&amp;_xlfn.XLOOKUP(AE$19,$G$18:$P$18,$G$16:$P$16)&amp;$B$2&amp;$B$1&amp;INT(_xlfn.XLOOKUP($D32,$D$20:$D$44,_xlfn.XLOOKUP(AE$19,$Q$18:$Z$18,$Q$20:$Z$44))*_xlfn.XLOOKUP(AE$19,$L$6:$L$10,$M$6:$M$10))/10000</f>
        <v>"MagicDefRate":0.184</v>
      </c>
      <c r="AF32" s="1" t="str" cm="1">
        <f t="array" ref="AF32">$B$2&amp;_xlfn.XLOOKUP(AF$19,$G$18:$P$18,$G$16:$P$16)&amp;$B$2&amp;$B$1&amp;INT(_xlfn.XLOOKUP($D32,$D$20:$D$44,_xlfn.XLOOKUP(AF$19,$Q$18:$Z$18,$Q$20:$Z$44))*_xlfn.XLOOKUP(AF$19,$L$6:$L$10,$M$6:$M$10))/10000</f>
        <v>"OnHealInc":0.1938</v>
      </c>
      <c r="AG32" s="19" t="str">
        <f t="shared" si="0"/>
        <v>{"HpRate":0.506,"AtkRate":0.2691,"PhysDefRate":0.207,"MagicDefRate":0.184,"OnHealInc":0.1938}</v>
      </c>
      <c r="AJ32" s="1" t="str" cm="1">
        <f t="array" ref="AJ32">$B$2&amp;_xlfn.XLOOKUP(AJ$19,$G$18:$P$18,$G$16:$P$16)&amp;$B$2&amp;$B$1&amp;INT(_xlfn.XLOOKUP($D32,$D$20:$D$44,_xlfn.XLOOKUP(AJ$19,$Q$18:$Z$18,$Q$20:$Z$44))*_xlfn.XLOOKUP(AJ$19,$Q$6:$Q$10,$R$6:$R$10))/10000</f>
        <v>"HpRate":0.2875</v>
      </c>
      <c r="AK32" s="1" t="str" cm="1">
        <f t="array" ref="AK32">$B$2&amp;_xlfn.XLOOKUP(AK$19,$G$18:$P$18,$G$16:$P$16)&amp;$B$2&amp;$B$1&amp;INT(_xlfn.XLOOKUP($D32,$D$20:$D$44,_xlfn.XLOOKUP(AK$19,$Q$18:$Z$18,$Q$20:$Z$44))*_xlfn.XLOOKUP(AK$19,$Q$6:$Q$10,$R$6:$R$10))/10000</f>
        <v>"AtkRate":0.3312</v>
      </c>
      <c r="AL32" s="1" t="str" cm="1">
        <f t="array" ref="AL32">$B$2&amp;_xlfn.XLOOKUP(AL$19,$G$18:$P$18,$G$16:$P$16)&amp;$B$2&amp;$B$1&amp;INT(_xlfn.XLOOKUP($D32,$D$20:$D$44,_xlfn.XLOOKUP(AL$19,$Q$18:$Z$18,$Q$20:$Z$44))*_xlfn.XLOOKUP(AL$19,$Q$6:$Q$10,$R$6:$R$10))/10000</f>
        <v>"AtkSpeed":0.114</v>
      </c>
      <c r="AM32" s="1" t="str" cm="1">
        <f t="array" ref="AM32">$B$2&amp;_xlfn.XLOOKUP(AM$19,$G$18:$P$18,$G$16:$P$16)&amp;$B$2&amp;$B$1&amp;INT(_xlfn.XLOOKUP($D32,$D$20:$D$44,_xlfn.XLOOKUP(AM$19,$Q$18:$Z$18,$Q$20:$Z$44))*_xlfn.XLOOKUP(AM$19,$Q$6:$Q$10,$R$6:$R$10))/10000</f>
        <v>"Cri":0.0975</v>
      </c>
      <c r="AN32" s="1" t="str" cm="1">
        <f t="array" ref="AN32">$B$2&amp;_xlfn.XLOOKUP(AN$19,$G$18:$P$18,$G$16:$P$16)&amp;$B$2&amp;$B$1&amp;INT(_xlfn.XLOOKUP($D32,$D$20:$D$44,_xlfn.XLOOKUP(AN$19,$Q$18:$Z$18,$Q$20:$Z$44))*_xlfn.XLOOKUP(AN$19,$Q$6:$Q$10,$R$6:$R$10))/10000</f>
        <v>"DefBreak":0.134</v>
      </c>
      <c r="AO32" s="19" t="str">
        <f t="shared" si="1"/>
        <v>{"HpRate":0.2875,"AtkRate":0.3312,"AtkSpeed":0.114,"Cri":0.0975,"DefBreak":0.134}</v>
      </c>
      <c r="AR32" s="1" t="str" cm="1">
        <f t="array" ref="AR32">$B$2&amp;_xlfn.XLOOKUP(AR$19,$G$18:$P$18,$G$16:$P$16)&amp;$B$2&amp;$B$1&amp;INT(_xlfn.XLOOKUP($D32,$D$20:$D$44,_xlfn.XLOOKUP(AR$19,$Q$18:$Z$18,$Q$20:$Z$44))*_xlfn.XLOOKUP(AR$19,$V$6:$V$11,$W$6:$W$11))/10000</f>
        <v>"HpRate":0.299</v>
      </c>
      <c r="AS32" s="1" t="str" cm="1">
        <f t="array" ref="AS32">$B$2&amp;_xlfn.XLOOKUP(AS$19,$G$18:$P$18,$G$16:$P$16)&amp;$B$2&amp;$B$1&amp;INT(_xlfn.XLOOKUP($D32,$D$20:$D$44,_xlfn.XLOOKUP(AS$19,$Q$18:$Z$18,$Q$20:$Z$44))*_xlfn.XLOOKUP(AS$19,$V$6:$V$11,$W$6:$W$11))/10000</f>
        <v>"AtkRate":0.3001</v>
      </c>
      <c r="AT32" s="1" t="str" cm="1">
        <f t="array" ref="AT32">$B$2&amp;_xlfn.XLOOKUP(AT$19,$G$18:$P$18,$G$16:$P$16)&amp;$B$2&amp;$B$1&amp;INT(_xlfn.XLOOKUP($D32,$D$20:$D$44,_xlfn.XLOOKUP(AT$19,$Q$18:$Z$18,$Q$20:$Z$44))*_xlfn.XLOOKUP(AT$19,$V$6:$V$11,$W$6:$W$11))/10000</f>
        <v>"PhysDefRate":0.1495</v>
      </c>
      <c r="AU32" s="1" t="str" cm="1">
        <f t="array" ref="AU32">$B$2&amp;_xlfn.XLOOKUP(AU$19,$G$18:$P$18,$G$16:$P$16)&amp;$B$2&amp;$B$1&amp;INT(_xlfn.XLOOKUP($D32,$D$20:$D$44,_xlfn.XLOOKUP(AU$19,$Q$18:$Z$18,$Q$20:$Z$44))*_xlfn.XLOOKUP(AU$19,$V$6:$V$11,$W$6:$W$11))/10000</f>
        <v>"MagicDefRate":0.2185</v>
      </c>
      <c r="AV32" s="1" t="str" cm="1">
        <f t="array" ref="AV32">$B$2&amp;_xlfn.XLOOKUP(AV$19,$G$18:$P$18,$G$16:$P$16)&amp;$B$2&amp;$B$1&amp;INT(_xlfn.XLOOKUP($D32,$D$20:$D$44,_xlfn.XLOOKUP(AV$19,$Q$18:$Z$18,$Q$20:$Z$44))*_xlfn.XLOOKUP(AV$19,$V$6:$V$11,$W$6:$W$11))/10000</f>
        <v>"HealInc":0.2034</v>
      </c>
      <c r="AW32" s="1" t="str" cm="1">
        <f t="array" ref="AW32">$B$2&amp;_xlfn.XLOOKUP(AW$19,$G$18:$P$18,$G$16:$P$16)&amp;$B$2&amp;$B$1&amp;INT(_xlfn.XLOOKUP($D32,$D$20:$D$44,_xlfn.XLOOKUP(AW$19,$Q$18:$Z$18,$Q$20:$Z$44))*_xlfn.XLOOKUP(AW$19,$V$6:$V$11,$W$6:$W$11))/10000</f>
        <v>"SkillSpeed":0.0729</v>
      </c>
      <c r="AX32" s="19" t="str">
        <f t="shared" si="2"/>
        <v>{"HpRate":0.299,"AtkRate":0.3001,"PhysDefRate":0.1495,"MagicDefRate":0.2185,"HealInc":0.2034}</v>
      </c>
    </row>
    <row r="33" ht="16.5" spans="4:50">
      <c r="D33" s="8">
        <v>14</v>
      </c>
      <c r="E33" s="12">
        <v>150</v>
      </c>
      <c r="F33" s="12">
        <v>0</v>
      </c>
      <c r="G33" s="16">
        <v>150</v>
      </c>
      <c r="H33" s="16">
        <v>135</v>
      </c>
      <c r="I33" s="16">
        <v>150</v>
      </c>
      <c r="J33" s="16">
        <v>150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2450</v>
      </c>
      <c r="R33" s="16">
        <v>2205</v>
      </c>
      <c r="S33" s="16">
        <v>2450</v>
      </c>
      <c r="T33" s="16">
        <v>2450</v>
      </c>
      <c r="U33" s="16">
        <v>1140</v>
      </c>
      <c r="V33" s="16">
        <v>912</v>
      </c>
      <c r="W33" s="16">
        <v>969</v>
      </c>
      <c r="X33" s="16">
        <v>969</v>
      </c>
      <c r="Y33" s="16">
        <v>1219.8</v>
      </c>
      <c r="Z33" s="16">
        <v>1915.2</v>
      </c>
      <c r="AB33" s="1" t="str" cm="1">
        <f t="array" ref="AB33">$B$2&amp;_xlfn.XLOOKUP(AB$19,$G$18:$P$18,$G$16:$P$16)&amp;$B$2&amp;$B$1&amp;INT(_xlfn.XLOOKUP($D33,$D$20:$D$44,_xlfn.XLOOKUP(AB$19,$Q$18:$Z$18,$Q$20:$Z$44))*_xlfn.XLOOKUP(AB$19,$L$6:$L$10,$M$6:$M$10))/10000</f>
        <v>"HpRate":0.539</v>
      </c>
      <c r="AC33" s="1" t="str" cm="1">
        <f t="array" ref="AC33">$B$2&amp;_xlfn.XLOOKUP(AC$19,$G$18:$P$18,$G$16:$P$16)&amp;$B$2&amp;$B$1&amp;INT(_xlfn.XLOOKUP($D33,$D$20:$D$44,_xlfn.XLOOKUP(AC$19,$Q$18:$Z$18,$Q$20:$Z$44))*_xlfn.XLOOKUP(AC$19,$L$6:$L$10,$M$6:$M$10))/10000</f>
        <v>"AtkRate":0.2866</v>
      </c>
      <c r="AD33" s="1" t="str" cm="1">
        <f t="array" ref="AD33">$B$2&amp;_xlfn.XLOOKUP(AD$19,$G$18:$P$18,$G$16:$P$16)&amp;$B$2&amp;$B$1&amp;INT(_xlfn.XLOOKUP($D33,$D$20:$D$44,_xlfn.XLOOKUP(AD$19,$Q$18:$Z$18,$Q$20:$Z$44))*_xlfn.XLOOKUP(AD$19,$L$6:$L$10,$M$6:$M$10))/10000</f>
        <v>"PhysDefRate":0.2205</v>
      </c>
      <c r="AE33" s="1" t="str" cm="1">
        <f t="array" ref="AE33">$B$2&amp;_xlfn.XLOOKUP(AE$19,$G$18:$P$18,$G$16:$P$16)&amp;$B$2&amp;$B$1&amp;INT(_xlfn.XLOOKUP($D33,$D$20:$D$44,_xlfn.XLOOKUP(AE$19,$Q$18:$Z$18,$Q$20:$Z$44))*_xlfn.XLOOKUP(AE$19,$L$6:$L$10,$M$6:$M$10))/10000</f>
        <v>"MagicDefRate":0.196</v>
      </c>
      <c r="AF33" s="1" t="str" cm="1">
        <f t="array" ref="AF33">$B$2&amp;_xlfn.XLOOKUP(AF$19,$G$18:$P$18,$G$16:$P$16)&amp;$B$2&amp;$B$1&amp;INT(_xlfn.XLOOKUP($D33,$D$20:$D$44,_xlfn.XLOOKUP(AF$19,$Q$18:$Z$18,$Q$20:$Z$44))*_xlfn.XLOOKUP(AF$19,$L$6:$L$10,$M$6:$M$10))/10000</f>
        <v>"OnHealInc":0.1938</v>
      </c>
      <c r="AG33" s="19" t="str">
        <f t="shared" si="0"/>
        <v>{"HpRate":0.539,"AtkRate":0.2866,"PhysDefRate":0.2205,"MagicDefRate":0.196,"OnHealInc":0.1938}</v>
      </c>
      <c r="AJ33" s="1" t="str" cm="1">
        <f t="array" ref="AJ33">$B$2&amp;_xlfn.XLOOKUP(AJ$19,$G$18:$P$18,$G$16:$P$16)&amp;$B$2&amp;$B$1&amp;INT(_xlfn.XLOOKUP($D33,$D$20:$D$44,_xlfn.XLOOKUP(AJ$19,$Q$18:$Z$18,$Q$20:$Z$44))*_xlfn.XLOOKUP(AJ$19,$Q$6:$Q$10,$R$6:$R$10))/10000</f>
        <v>"HpRate":0.3062</v>
      </c>
      <c r="AK33" s="1" t="str" cm="1">
        <f t="array" ref="AK33">$B$2&amp;_xlfn.XLOOKUP(AK$19,$G$18:$P$18,$G$16:$P$16)&amp;$B$2&amp;$B$1&amp;INT(_xlfn.XLOOKUP($D33,$D$20:$D$44,_xlfn.XLOOKUP(AK$19,$Q$18:$Z$18,$Q$20:$Z$44))*_xlfn.XLOOKUP(AK$19,$Q$6:$Q$10,$R$6:$R$10))/10000</f>
        <v>"AtkRate":0.3528</v>
      </c>
      <c r="AL33" s="1" t="str" cm="1">
        <f t="array" ref="AL33">$B$2&amp;_xlfn.XLOOKUP(AL$19,$G$18:$P$18,$G$16:$P$16)&amp;$B$2&amp;$B$1&amp;INT(_xlfn.XLOOKUP($D33,$D$20:$D$44,_xlfn.XLOOKUP(AL$19,$Q$18:$Z$18,$Q$20:$Z$44))*_xlfn.XLOOKUP(AL$19,$Q$6:$Q$10,$R$6:$R$10))/10000</f>
        <v>"AtkSpeed":0.114</v>
      </c>
      <c r="AM33" s="1" t="str" cm="1">
        <f t="array" ref="AM33">$B$2&amp;_xlfn.XLOOKUP(AM$19,$G$18:$P$18,$G$16:$P$16)&amp;$B$2&amp;$B$1&amp;INT(_xlfn.XLOOKUP($D33,$D$20:$D$44,_xlfn.XLOOKUP(AM$19,$Q$18:$Z$18,$Q$20:$Z$44))*_xlfn.XLOOKUP(AM$19,$Q$6:$Q$10,$R$6:$R$10))/10000</f>
        <v>"Cri":0.0975</v>
      </c>
      <c r="AN33" s="1" t="str" cm="1">
        <f t="array" ref="AN33">$B$2&amp;_xlfn.XLOOKUP(AN$19,$G$18:$P$18,$G$16:$P$16)&amp;$B$2&amp;$B$1&amp;INT(_xlfn.XLOOKUP($D33,$D$20:$D$44,_xlfn.XLOOKUP(AN$19,$Q$18:$Z$18,$Q$20:$Z$44))*_xlfn.XLOOKUP(AN$19,$Q$6:$Q$10,$R$6:$R$10))/10000</f>
        <v>"DefBreak":0.134</v>
      </c>
      <c r="AO33" s="19" t="str">
        <f t="shared" si="1"/>
        <v>{"HpRate":0.3062,"AtkRate":0.3528,"AtkSpeed":0.114,"Cri":0.0975,"DefBreak":0.134}</v>
      </c>
      <c r="AR33" s="1" t="str" cm="1">
        <f t="array" ref="AR33">$B$2&amp;_xlfn.XLOOKUP(AR$19,$G$18:$P$18,$G$16:$P$16)&amp;$B$2&amp;$B$1&amp;INT(_xlfn.XLOOKUP($D33,$D$20:$D$44,_xlfn.XLOOKUP(AR$19,$Q$18:$Z$18,$Q$20:$Z$44))*_xlfn.XLOOKUP(AR$19,$V$6:$V$11,$W$6:$W$11))/10000</f>
        <v>"HpRate":0.3185</v>
      </c>
      <c r="AS33" s="1" t="str" cm="1">
        <f t="array" ref="AS33">$B$2&amp;_xlfn.XLOOKUP(AS$19,$G$18:$P$18,$G$16:$P$16)&amp;$B$2&amp;$B$1&amp;INT(_xlfn.XLOOKUP($D33,$D$20:$D$44,_xlfn.XLOOKUP(AS$19,$Q$18:$Z$18,$Q$20:$Z$44))*_xlfn.XLOOKUP(AS$19,$V$6:$V$11,$W$6:$W$11))/10000</f>
        <v>"AtkRate":0.3197</v>
      </c>
      <c r="AT33" s="1" t="str" cm="1">
        <f t="array" ref="AT33">$B$2&amp;_xlfn.XLOOKUP(AT$19,$G$18:$P$18,$G$16:$P$16)&amp;$B$2&amp;$B$1&amp;INT(_xlfn.XLOOKUP($D33,$D$20:$D$44,_xlfn.XLOOKUP(AT$19,$Q$18:$Z$18,$Q$20:$Z$44))*_xlfn.XLOOKUP(AT$19,$V$6:$V$11,$W$6:$W$11))/10000</f>
        <v>"PhysDefRate":0.1592</v>
      </c>
      <c r="AU33" s="1" t="str" cm="1">
        <f t="array" ref="AU33">$B$2&amp;_xlfn.XLOOKUP(AU$19,$G$18:$P$18,$G$16:$P$16)&amp;$B$2&amp;$B$1&amp;INT(_xlfn.XLOOKUP($D33,$D$20:$D$44,_xlfn.XLOOKUP(AU$19,$Q$18:$Z$18,$Q$20:$Z$44))*_xlfn.XLOOKUP(AU$19,$V$6:$V$11,$W$6:$W$11))/10000</f>
        <v>"MagicDefRate":0.2327</v>
      </c>
      <c r="AV33" s="1" t="str" cm="1">
        <f t="array" ref="AV33">$B$2&amp;_xlfn.XLOOKUP(AV$19,$G$18:$P$18,$G$16:$P$16)&amp;$B$2&amp;$B$1&amp;INT(_xlfn.XLOOKUP($D33,$D$20:$D$44,_xlfn.XLOOKUP(AV$19,$Q$18:$Z$18,$Q$20:$Z$44))*_xlfn.XLOOKUP(AV$19,$V$6:$V$11,$W$6:$W$11))/10000</f>
        <v>"HealInc":0.2034</v>
      </c>
      <c r="AW33" s="1" t="str" cm="1">
        <f t="array" ref="AW33">$B$2&amp;_xlfn.XLOOKUP(AW$19,$G$18:$P$18,$G$16:$P$16)&amp;$B$2&amp;$B$1&amp;INT(_xlfn.XLOOKUP($D33,$D$20:$D$44,_xlfn.XLOOKUP(AW$19,$Q$18:$Z$18,$Q$20:$Z$44))*_xlfn.XLOOKUP(AW$19,$V$6:$V$11,$W$6:$W$11))/10000</f>
        <v>"SkillSpeed":0.0729</v>
      </c>
      <c r="AX33" s="19" t="str">
        <f t="shared" si="2"/>
        <v>{"HpRate":0.3185,"AtkRate":0.3197,"PhysDefRate":0.1592,"MagicDefRate":0.2327,"HealInc":0.2034}</v>
      </c>
    </row>
    <row r="34" ht="16.5" spans="4:50">
      <c r="D34" s="8">
        <v>15</v>
      </c>
      <c r="E34" s="12">
        <v>150</v>
      </c>
      <c r="F34" s="12">
        <v>0</v>
      </c>
      <c r="G34" s="16">
        <v>150</v>
      </c>
      <c r="H34" s="16">
        <v>135</v>
      </c>
      <c r="I34" s="16">
        <v>150</v>
      </c>
      <c r="J34" s="16">
        <v>150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2600</v>
      </c>
      <c r="R34" s="16">
        <v>2340</v>
      </c>
      <c r="S34" s="16">
        <v>2600</v>
      </c>
      <c r="T34" s="16">
        <v>2600</v>
      </c>
      <c r="U34" s="16">
        <v>1140</v>
      </c>
      <c r="V34" s="16">
        <v>912</v>
      </c>
      <c r="W34" s="16">
        <v>969</v>
      </c>
      <c r="X34" s="16">
        <v>969</v>
      </c>
      <c r="Y34" s="16">
        <v>1219.8</v>
      </c>
      <c r="Z34" s="16">
        <v>1915.2</v>
      </c>
      <c r="AB34" s="1" t="str" cm="1">
        <f t="array" ref="AB34">$B$2&amp;_xlfn.XLOOKUP(AB$19,$G$18:$P$18,$G$16:$P$16)&amp;$B$2&amp;$B$1&amp;INT(_xlfn.XLOOKUP($D34,$D$20:$D$44,_xlfn.XLOOKUP(AB$19,$Q$18:$Z$18,$Q$20:$Z$44))*_xlfn.XLOOKUP(AB$19,$L$6:$L$10,$M$6:$M$10))/10000</f>
        <v>"HpRate":0.572</v>
      </c>
      <c r="AC34" s="1" t="str" cm="1">
        <f t="array" ref="AC34">$B$2&amp;_xlfn.XLOOKUP(AC$19,$G$18:$P$18,$G$16:$P$16)&amp;$B$2&amp;$B$1&amp;INT(_xlfn.XLOOKUP($D34,$D$20:$D$44,_xlfn.XLOOKUP(AC$19,$Q$18:$Z$18,$Q$20:$Z$44))*_xlfn.XLOOKUP(AC$19,$L$6:$L$10,$M$6:$M$10))/10000</f>
        <v>"AtkRate":0.3042</v>
      </c>
      <c r="AD34" s="1" t="str" cm="1">
        <f t="array" ref="AD34">$B$2&amp;_xlfn.XLOOKUP(AD$19,$G$18:$P$18,$G$16:$P$16)&amp;$B$2&amp;$B$1&amp;INT(_xlfn.XLOOKUP($D34,$D$20:$D$44,_xlfn.XLOOKUP(AD$19,$Q$18:$Z$18,$Q$20:$Z$44))*_xlfn.XLOOKUP(AD$19,$L$6:$L$10,$M$6:$M$10))/10000</f>
        <v>"PhysDefRate":0.234</v>
      </c>
      <c r="AE34" s="1" t="str" cm="1">
        <f t="array" ref="AE34">$B$2&amp;_xlfn.XLOOKUP(AE$19,$G$18:$P$18,$G$16:$P$16)&amp;$B$2&amp;$B$1&amp;INT(_xlfn.XLOOKUP($D34,$D$20:$D$44,_xlfn.XLOOKUP(AE$19,$Q$18:$Z$18,$Q$20:$Z$44))*_xlfn.XLOOKUP(AE$19,$L$6:$L$10,$M$6:$M$10))/10000</f>
        <v>"MagicDefRate":0.208</v>
      </c>
      <c r="AF34" s="1" t="str" cm="1">
        <f t="array" ref="AF34">$B$2&amp;_xlfn.XLOOKUP(AF$19,$G$18:$P$18,$G$16:$P$16)&amp;$B$2&amp;$B$1&amp;INT(_xlfn.XLOOKUP($D34,$D$20:$D$44,_xlfn.XLOOKUP(AF$19,$Q$18:$Z$18,$Q$20:$Z$44))*_xlfn.XLOOKUP(AF$19,$L$6:$L$10,$M$6:$M$10))/10000</f>
        <v>"OnHealInc":0.1938</v>
      </c>
      <c r="AG34" s="19" t="str">
        <f t="shared" si="0"/>
        <v>{"HpRate":0.572,"AtkRate":0.3042,"PhysDefRate":0.234,"MagicDefRate":0.208,"OnHealInc":0.1938}</v>
      </c>
      <c r="AJ34" s="1" t="str" cm="1">
        <f t="array" ref="AJ34">$B$2&amp;_xlfn.XLOOKUP(AJ$19,$G$18:$P$18,$G$16:$P$16)&amp;$B$2&amp;$B$1&amp;INT(_xlfn.XLOOKUP($D34,$D$20:$D$44,_xlfn.XLOOKUP(AJ$19,$Q$18:$Z$18,$Q$20:$Z$44))*_xlfn.XLOOKUP(AJ$19,$Q$6:$Q$10,$R$6:$R$10))/10000</f>
        <v>"HpRate":0.325</v>
      </c>
      <c r="AK34" s="1" t="str" cm="1">
        <f t="array" ref="AK34">$B$2&amp;_xlfn.XLOOKUP(AK$19,$G$18:$P$18,$G$16:$P$16)&amp;$B$2&amp;$B$1&amp;INT(_xlfn.XLOOKUP($D34,$D$20:$D$44,_xlfn.XLOOKUP(AK$19,$Q$18:$Z$18,$Q$20:$Z$44))*_xlfn.XLOOKUP(AK$19,$Q$6:$Q$10,$R$6:$R$10))/10000</f>
        <v>"AtkRate":0.3744</v>
      </c>
      <c r="AL34" s="1" t="str" cm="1">
        <f t="array" ref="AL34">$B$2&amp;_xlfn.XLOOKUP(AL$19,$G$18:$P$18,$G$16:$P$16)&amp;$B$2&amp;$B$1&amp;INT(_xlfn.XLOOKUP($D34,$D$20:$D$44,_xlfn.XLOOKUP(AL$19,$Q$18:$Z$18,$Q$20:$Z$44))*_xlfn.XLOOKUP(AL$19,$Q$6:$Q$10,$R$6:$R$10))/10000</f>
        <v>"AtkSpeed":0.114</v>
      </c>
      <c r="AM34" s="1" t="str" cm="1">
        <f t="array" ref="AM34">$B$2&amp;_xlfn.XLOOKUP(AM$19,$G$18:$P$18,$G$16:$P$16)&amp;$B$2&amp;$B$1&amp;INT(_xlfn.XLOOKUP($D34,$D$20:$D$44,_xlfn.XLOOKUP(AM$19,$Q$18:$Z$18,$Q$20:$Z$44))*_xlfn.XLOOKUP(AM$19,$Q$6:$Q$10,$R$6:$R$10))/10000</f>
        <v>"Cri":0.0975</v>
      </c>
      <c r="AN34" s="1" t="str" cm="1">
        <f t="array" ref="AN34">$B$2&amp;_xlfn.XLOOKUP(AN$19,$G$18:$P$18,$G$16:$P$16)&amp;$B$2&amp;$B$1&amp;INT(_xlfn.XLOOKUP($D34,$D$20:$D$44,_xlfn.XLOOKUP(AN$19,$Q$18:$Z$18,$Q$20:$Z$44))*_xlfn.XLOOKUP(AN$19,$Q$6:$Q$10,$R$6:$R$10))/10000</f>
        <v>"DefBreak":0.134</v>
      </c>
      <c r="AO34" s="19" t="str">
        <f t="shared" si="1"/>
        <v>{"HpRate":0.325,"AtkRate":0.3744,"AtkSpeed":0.114,"Cri":0.0975,"DefBreak":0.134}</v>
      </c>
      <c r="AR34" s="1" t="str" cm="1">
        <f t="array" ref="AR34">$B$2&amp;_xlfn.XLOOKUP(AR$19,$G$18:$P$18,$G$16:$P$16)&amp;$B$2&amp;$B$1&amp;INT(_xlfn.XLOOKUP($D34,$D$20:$D$44,_xlfn.XLOOKUP(AR$19,$Q$18:$Z$18,$Q$20:$Z$44))*_xlfn.XLOOKUP(AR$19,$V$6:$V$11,$W$6:$W$11))/10000</f>
        <v>"HpRate":0.338</v>
      </c>
      <c r="AS34" s="1" t="str" cm="1">
        <f t="array" ref="AS34">$B$2&amp;_xlfn.XLOOKUP(AS$19,$G$18:$P$18,$G$16:$P$16)&amp;$B$2&amp;$B$1&amp;INT(_xlfn.XLOOKUP($D34,$D$20:$D$44,_xlfn.XLOOKUP(AS$19,$Q$18:$Z$18,$Q$20:$Z$44))*_xlfn.XLOOKUP(AS$19,$V$6:$V$11,$W$6:$W$11))/10000</f>
        <v>"AtkRate":0.3393</v>
      </c>
      <c r="AT34" s="1" t="str" cm="1">
        <f t="array" ref="AT34">$B$2&amp;_xlfn.XLOOKUP(AT$19,$G$18:$P$18,$G$16:$P$16)&amp;$B$2&amp;$B$1&amp;INT(_xlfn.XLOOKUP($D34,$D$20:$D$44,_xlfn.XLOOKUP(AT$19,$Q$18:$Z$18,$Q$20:$Z$44))*_xlfn.XLOOKUP(AT$19,$V$6:$V$11,$W$6:$W$11))/10000</f>
        <v>"PhysDefRate":0.169</v>
      </c>
      <c r="AU34" s="1" t="str" cm="1">
        <f t="array" ref="AU34">$B$2&amp;_xlfn.XLOOKUP(AU$19,$G$18:$P$18,$G$16:$P$16)&amp;$B$2&amp;$B$1&amp;INT(_xlfn.XLOOKUP($D34,$D$20:$D$44,_xlfn.XLOOKUP(AU$19,$Q$18:$Z$18,$Q$20:$Z$44))*_xlfn.XLOOKUP(AU$19,$V$6:$V$11,$W$6:$W$11))/10000</f>
        <v>"MagicDefRate":0.247</v>
      </c>
      <c r="AV34" s="1" t="str" cm="1">
        <f t="array" ref="AV34">$B$2&amp;_xlfn.XLOOKUP(AV$19,$G$18:$P$18,$G$16:$P$16)&amp;$B$2&amp;$B$1&amp;INT(_xlfn.XLOOKUP($D34,$D$20:$D$44,_xlfn.XLOOKUP(AV$19,$Q$18:$Z$18,$Q$20:$Z$44))*_xlfn.XLOOKUP(AV$19,$V$6:$V$11,$W$6:$W$11))/10000</f>
        <v>"HealInc":0.2034</v>
      </c>
      <c r="AW34" s="1" t="str" cm="1">
        <f t="array" ref="AW34">$B$2&amp;_xlfn.XLOOKUP(AW$19,$G$18:$P$18,$G$16:$P$16)&amp;$B$2&amp;$B$1&amp;INT(_xlfn.XLOOKUP($D34,$D$20:$D$44,_xlfn.XLOOKUP(AW$19,$Q$18:$Z$18,$Q$20:$Z$44))*_xlfn.XLOOKUP(AW$19,$V$6:$V$11,$W$6:$W$11))/10000</f>
        <v>"SkillSpeed":0.0729</v>
      </c>
      <c r="AX34" s="19" t="str">
        <f t="shared" si="2"/>
        <v>{"HpRate":0.338,"AtkRate":0.3393,"PhysDefRate":0.169,"MagicDefRate":0.247,"HealInc":0.2034}</v>
      </c>
    </row>
    <row r="35" ht="16.5" spans="4:50">
      <c r="D35" s="9">
        <v>16</v>
      </c>
      <c r="E35" s="12">
        <v>150</v>
      </c>
      <c r="F35" s="12">
        <v>120</v>
      </c>
      <c r="G35" s="16">
        <v>150</v>
      </c>
      <c r="H35" s="16">
        <v>135</v>
      </c>
      <c r="I35" s="16">
        <v>150</v>
      </c>
      <c r="J35" s="16">
        <v>150</v>
      </c>
      <c r="K35" s="16">
        <v>120</v>
      </c>
      <c r="L35" s="16">
        <v>96</v>
      </c>
      <c r="M35" s="16">
        <v>102</v>
      </c>
      <c r="N35" s="16">
        <v>102</v>
      </c>
      <c r="O35" s="16">
        <v>128.4</v>
      </c>
      <c r="P35" s="16">
        <v>201.6</v>
      </c>
      <c r="Q35" s="16">
        <v>2750</v>
      </c>
      <c r="R35" s="16">
        <v>2475</v>
      </c>
      <c r="S35" s="16">
        <v>2750</v>
      </c>
      <c r="T35" s="16">
        <v>2750</v>
      </c>
      <c r="U35" s="16">
        <v>1260</v>
      </c>
      <c r="V35" s="16">
        <v>1008</v>
      </c>
      <c r="W35" s="16">
        <v>1071</v>
      </c>
      <c r="X35" s="16">
        <v>1071</v>
      </c>
      <c r="Y35" s="16">
        <v>1348.2</v>
      </c>
      <c r="Z35" s="16">
        <v>2116.8</v>
      </c>
      <c r="AB35" s="1" t="str" cm="1">
        <f t="array" ref="AB35">$B$2&amp;_xlfn.XLOOKUP(AB$19,$G$18:$P$18,$G$16:$P$16)&amp;$B$2&amp;$B$1&amp;INT(_xlfn.XLOOKUP($D35,$D$20:$D$44,_xlfn.XLOOKUP(AB$19,$Q$18:$Z$18,$Q$20:$Z$44))*_xlfn.XLOOKUP(AB$19,$L$6:$L$10,$M$6:$M$10))/10000</f>
        <v>"HpRate":0.605</v>
      </c>
      <c r="AC35" s="1" t="str" cm="1">
        <f t="array" ref="AC35">$B$2&amp;_xlfn.XLOOKUP(AC$19,$G$18:$P$18,$G$16:$P$16)&amp;$B$2&amp;$B$1&amp;INT(_xlfn.XLOOKUP($D35,$D$20:$D$44,_xlfn.XLOOKUP(AC$19,$Q$18:$Z$18,$Q$20:$Z$44))*_xlfn.XLOOKUP(AC$19,$L$6:$L$10,$M$6:$M$10))/10000</f>
        <v>"AtkRate":0.3217</v>
      </c>
      <c r="AD35" s="1" t="str" cm="1">
        <f t="array" ref="AD35">$B$2&amp;_xlfn.XLOOKUP(AD$19,$G$18:$P$18,$G$16:$P$16)&amp;$B$2&amp;$B$1&amp;INT(_xlfn.XLOOKUP($D35,$D$20:$D$44,_xlfn.XLOOKUP(AD$19,$Q$18:$Z$18,$Q$20:$Z$44))*_xlfn.XLOOKUP(AD$19,$L$6:$L$10,$M$6:$M$10))/10000</f>
        <v>"PhysDefRate":0.2475</v>
      </c>
      <c r="AE35" s="1" t="str" cm="1">
        <f t="array" ref="AE35">$B$2&amp;_xlfn.XLOOKUP(AE$19,$G$18:$P$18,$G$16:$P$16)&amp;$B$2&amp;$B$1&amp;INT(_xlfn.XLOOKUP($D35,$D$20:$D$44,_xlfn.XLOOKUP(AE$19,$Q$18:$Z$18,$Q$20:$Z$44))*_xlfn.XLOOKUP(AE$19,$L$6:$L$10,$M$6:$M$10))/10000</f>
        <v>"MagicDefRate":0.22</v>
      </c>
      <c r="AF35" s="1" t="str" cm="1">
        <f t="array" ref="AF35">$B$2&amp;_xlfn.XLOOKUP(AF$19,$G$18:$P$18,$G$16:$P$16)&amp;$B$2&amp;$B$1&amp;INT(_xlfn.XLOOKUP($D35,$D$20:$D$44,_xlfn.XLOOKUP(AF$19,$Q$18:$Z$18,$Q$20:$Z$44))*_xlfn.XLOOKUP(AF$19,$L$6:$L$10,$M$6:$M$10))/10000</f>
        <v>"OnHealInc":0.2142</v>
      </c>
      <c r="AG35" s="19" t="str">
        <f t="shared" si="0"/>
        <v>{"HpRate":0.605,"AtkRate":0.3217,"PhysDefRate":0.2475,"MagicDefRate":0.22,"OnHealInc":0.2142}</v>
      </c>
      <c r="AJ35" s="1" t="str" cm="1">
        <f t="array" ref="AJ35">$B$2&amp;_xlfn.XLOOKUP(AJ$19,$G$18:$P$18,$G$16:$P$16)&amp;$B$2&amp;$B$1&amp;INT(_xlfn.XLOOKUP($D35,$D$20:$D$44,_xlfn.XLOOKUP(AJ$19,$Q$18:$Z$18,$Q$20:$Z$44))*_xlfn.XLOOKUP(AJ$19,$Q$6:$Q$10,$R$6:$R$10))/10000</f>
        <v>"HpRate":0.3437</v>
      </c>
      <c r="AK35" s="1" t="str" cm="1">
        <f t="array" ref="AK35">$B$2&amp;_xlfn.XLOOKUP(AK$19,$G$18:$P$18,$G$16:$P$16)&amp;$B$2&amp;$B$1&amp;INT(_xlfn.XLOOKUP($D35,$D$20:$D$44,_xlfn.XLOOKUP(AK$19,$Q$18:$Z$18,$Q$20:$Z$44))*_xlfn.XLOOKUP(AK$19,$Q$6:$Q$10,$R$6:$R$10))/10000</f>
        <v>"AtkRate":0.396</v>
      </c>
      <c r="AL35" s="1" t="str" cm="1">
        <f t="array" ref="AL35">$B$2&amp;_xlfn.XLOOKUP(AL$19,$G$18:$P$18,$G$16:$P$16)&amp;$B$2&amp;$B$1&amp;INT(_xlfn.XLOOKUP($D35,$D$20:$D$44,_xlfn.XLOOKUP(AL$19,$Q$18:$Z$18,$Q$20:$Z$44))*_xlfn.XLOOKUP(AL$19,$Q$6:$Q$10,$R$6:$R$10))/10000</f>
        <v>"AtkSpeed":0.126</v>
      </c>
      <c r="AM35" s="1" t="str" cm="1">
        <f t="array" ref="AM35">$B$2&amp;_xlfn.XLOOKUP(AM$19,$G$18:$P$18,$G$16:$P$16)&amp;$B$2&amp;$B$1&amp;INT(_xlfn.XLOOKUP($D35,$D$20:$D$44,_xlfn.XLOOKUP(AM$19,$Q$18:$Z$18,$Q$20:$Z$44))*_xlfn.XLOOKUP(AM$19,$Q$6:$Q$10,$R$6:$R$10))/10000</f>
        <v>"Cri":0.1078</v>
      </c>
      <c r="AN35" s="1" t="str" cm="1">
        <f t="array" ref="AN35">$B$2&amp;_xlfn.XLOOKUP(AN$19,$G$18:$P$18,$G$16:$P$16)&amp;$B$2&amp;$B$1&amp;INT(_xlfn.XLOOKUP($D35,$D$20:$D$44,_xlfn.XLOOKUP(AN$19,$Q$18:$Z$18,$Q$20:$Z$44))*_xlfn.XLOOKUP(AN$19,$Q$6:$Q$10,$R$6:$R$10))/10000</f>
        <v>"DefBreak":0.1481</v>
      </c>
      <c r="AO35" s="19" t="str">
        <f t="shared" si="1"/>
        <v>{"HpRate":0.3437,"AtkRate":0.396,"AtkSpeed":0.126,"Cri":0.1078,"DefBreak":0.1481}</v>
      </c>
      <c r="AR35" s="1" t="str" cm="1">
        <f t="array" ref="AR35">$B$2&amp;_xlfn.XLOOKUP(AR$19,$G$18:$P$18,$G$16:$P$16)&amp;$B$2&amp;$B$1&amp;INT(_xlfn.XLOOKUP($D35,$D$20:$D$44,_xlfn.XLOOKUP(AR$19,$Q$18:$Z$18,$Q$20:$Z$44))*_xlfn.XLOOKUP(AR$19,$V$6:$V$11,$W$6:$W$11))/10000</f>
        <v>"HpRate":0.3575</v>
      </c>
      <c r="AS35" s="1" t="str" cm="1">
        <f t="array" ref="AS35">$B$2&amp;_xlfn.XLOOKUP(AS$19,$G$18:$P$18,$G$16:$P$16)&amp;$B$2&amp;$B$1&amp;INT(_xlfn.XLOOKUP($D35,$D$20:$D$44,_xlfn.XLOOKUP(AS$19,$Q$18:$Z$18,$Q$20:$Z$44))*_xlfn.XLOOKUP(AS$19,$V$6:$V$11,$W$6:$W$11))/10000</f>
        <v>"AtkRate":0.3588</v>
      </c>
      <c r="AT35" s="1" t="str" cm="1">
        <f t="array" ref="AT35">$B$2&amp;_xlfn.XLOOKUP(AT$19,$G$18:$P$18,$G$16:$P$16)&amp;$B$2&amp;$B$1&amp;INT(_xlfn.XLOOKUP($D35,$D$20:$D$44,_xlfn.XLOOKUP(AT$19,$Q$18:$Z$18,$Q$20:$Z$44))*_xlfn.XLOOKUP(AT$19,$V$6:$V$11,$W$6:$W$11))/10000</f>
        <v>"PhysDefRate":0.1787</v>
      </c>
      <c r="AU35" s="1" t="str" cm="1">
        <f t="array" ref="AU35">$B$2&amp;_xlfn.XLOOKUP(AU$19,$G$18:$P$18,$G$16:$P$16)&amp;$B$2&amp;$B$1&amp;INT(_xlfn.XLOOKUP($D35,$D$20:$D$44,_xlfn.XLOOKUP(AU$19,$Q$18:$Z$18,$Q$20:$Z$44))*_xlfn.XLOOKUP(AU$19,$V$6:$V$11,$W$6:$W$11))/10000</f>
        <v>"MagicDefRate":0.2612</v>
      </c>
      <c r="AV35" s="1" t="str" cm="1">
        <f t="array" ref="AV35">$B$2&amp;_xlfn.XLOOKUP(AV$19,$G$18:$P$18,$G$16:$P$16)&amp;$B$2&amp;$B$1&amp;INT(_xlfn.XLOOKUP($D35,$D$20:$D$44,_xlfn.XLOOKUP(AV$19,$Q$18:$Z$18,$Q$20:$Z$44))*_xlfn.XLOOKUP(AV$19,$V$6:$V$11,$W$6:$W$11))/10000</f>
        <v>"HealInc":0.2249</v>
      </c>
      <c r="AW35" s="1" t="str" cm="1">
        <f t="array" ref="AW35">$B$2&amp;_xlfn.XLOOKUP(AW$19,$G$18:$P$18,$G$16:$P$16)&amp;$B$2&amp;$B$1&amp;INT(_xlfn.XLOOKUP($D35,$D$20:$D$44,_xlfn.XLOOKUP(AW$19,$Q$18:$Z$18,$Q$20:$Z$44))*_xlfn.XLOOKUP(AW$19,$V$6:$V$11,$W$6:$W$11))/10000</f>
        <v>"SkillSpeed":0.0806</v>
      </c>
      <c r="AX35" s="19" t="str">
        <f t="shared" si="2"/>
        <v>{"HpRate":0.3575,"AtkRate":0.3588,"PhysDefRate":0.1787,"MagicDefRate":0.2612,"HealInc":0.2249}</v>
      </c>
    </row>
    <row r="36" ht="16.5" spans="4:50">
      <c r="D36" s="9">
        <v>17</v>
      </c>
      <c r="E36" s="12">
        <v>150</v>
      </c>
      <c r="F36" s="12">
        <v>120</v>
      </c>
      <c r="G36" s="16">
        <v>150</v>
      </c>
      <c r="H36" s="16">
        <v>135</v>
      </c>
      <c r="I36" s="16">
        <v>150</v>
      </c>
      <c r="J36" s="16">
        <v>150</v>
      </c>
      <c r="K36" s="16">
        <v>120</v>
      </c>
      <c r="L36" s="16">
        <v>96</v>
      </c>
      <c r="M36" s="16">
        <v>102</v>
      </c>
      <c r="N36" s="16">
        <v>102</v>
      </c>
      <c r="O36" s="16">
        <v>128.4</v>
      </c>
      <c r="P36" s="16">
        <v>201.6</v>
      </c>
      <c r="Q36" s="16">
        <v>2900</v>
      </c>
      <c r="R36" s="16">
        <v>2610</v>
      </c>
      <c r="S36" s="16">
        <v>2900</v>
      </c>
      <c r="T36" s="16">
        <v>2900</v>
      </c>
      <c r="U36" s="16">
        <v>1380</v>
      </c>
      <c r="V36" s="16">
        <v>1104</v>
      </c>
      <c r="W36" s="16">
        <v>1173</v>
      </c>
      <c r="X36" s="16">
        <v>1173</v>
      </c>
      <c r="Y36" s="16">
        <v>1476.6</v>
      </c>
      <c r="Z36" s="16">
        <v>2318.4</v>
      </c>
      <c r="AB36" s="1" t="str" cm="1">
        <f t="array" ref="AB36">$B$2&amp;_xlfn.XLOOKUP(AB$19,$G$18:$P$18,$G$16:$P$16)&amp;$B$2&amp;$B$1&amp;INT(_xlfn.XLOOKUP($D36,$D$20:$D$44,_xlfn.XLOOKUP(AB$19,$Q$18:$Z$18,$Q$20:$Z$44))*_xlfn.XLOOKUP(AB$19,$L$6:$L$10,$M$6:$M$10))/10000</f>
        <v>"HpRate":0.638</v>
      </c>
      <c r="AC36" s="1" t="str" cm="1">
        <f t="array" ref="AC36">$B$2&amp;_xlfn.XLOOKUP(AC$19,$G$18:$P$18,$G$16:$P$16)&amp;$B$2&amp;$B$1&amp;INT(_xlfn.XLOOKUP($D36,$D$20:$D$44,_xlfn.XLOOKUP(AC$19,$Q$18:$Z$18,$Q$20:$Z$44))*_xlfn.XLOOKUP(AC$19,$L$6:$L$10,$M$6:$M$10))/10000</f>
        <v>"AtkRate":0.3393</v>
      </c>
      <c r="AD36" s="1" t="str" cm="1">
        <f t="array" ref="AD36">$B$2&amp;_xlfn.XLOOKUP(AD$19,$G$18:$P$18,$G$16:$P$16)&amp;$B$2&amp;$B$1&amp;INT(_xlfn.XLOOKUP($D36,$D$20:$D$44,_xlfn.XLOOKUP(AD$19,$Q$18:$Z$18,$Q$20:$Z$44))*_xlfn.XLOOKUP(AD$19,$L$6:$L$10,$M$6:$M$10))/10000</f>
        <v>"PhysDefRate":0.261</v>
      </c>
      <c r="AE36" s="1" t="str" cm="1">
        <f t="array" ref="AE36">$B$2&amp;_xlfn.XLOOKUP(AE$19,$G$18:$P$18,$G$16:$P$16)&amp;$B$2&amp;$B$1&amp;INT(_xlfn.XLOOKUP($D36,$D$20:$D$44,_xlfn.XLOOKUP(AE$19,$Q$18:$Z$18,$Q$20:$Z$44))*_xlfn.XLOOKUP(AE$19,$L$6:$L$10,$M$6:$M$10))/10000</f>
        <v>"MagicDefRate":0.232</v>
      </c>
      <c r="AF36" s="1" t="str" cm="1">
        <f t="array" ref="AF36">$B$2&amp;_xlfn.XLOOKUP(AF$19,$G$18:$P$18,$G$16:$P$16)&amp;$B$2&amp;$B$1&amp;INT(_xlfn.XLOOKUP($D36,$D$20:$D$44,_xlfn.XLOOKUP(AF$19,$Q$18:$Z$18,$Q$20:$Z$44))*_xlfn.XLOOKUP(AF$19,$L$6:$L$10,$M$6:$M$10))/10000</f>
        <v>"OnHealInc":0.2346</v>
      </c>
      <c r="AG36" s="19" t="str">
        <f t="shared" si="0"/>
        <v>{"HpRate":0.638,"AtkRate":0.3393,"PhysDefRate":0.261,"MagicDefRate":0.232,"OnHealInc":0.2346}</v>
      </c>
      <c r="AJ36" s="1" t="str" cm="1">
        <f t="array" ref="AJ36">$B$2&amp;_xlfn.XLOOKUP(AJ$19,$G$18:$P$18,$G$16:$P$16)&amp;$B$2&amp;$B$1&amp;INT(_xlfn.XLOOKUP($D36,$D$20:$D$44,_xlfn.XLOOKUP(AJ$19,$Q$18:$Z$18,$Q$20:$Z$44))*_xlfn.XLOOKUP(AJ$19,$Q$6:$Q$10,$R$6:$R$10))/10000</f>
        <v>"HpRate":0.3625</v>
      </c>
      <c r="AK36" s="1" t="str" cm="1">
        <f t="array" ref="AK36">$B$2&amp;_xlfn.XLOOKUP(AK$19,$G$18:$P$18,$G$16:$P$16)&amp;$B$2&amp;$B$1&amp;INT(_xlfn.XLOOKUP($D36,$D$20:$D$44,_xlfn.XLOOKUP(AK$19,$Q$18:$Z$18,$Q$20:$Z$44))*_xlfn.XLOOKUP(AK$19,$Q$6:$Q$10,$R$6:$R$10))/10000</f>
        <v>"AtkRate":0.4176</v>
      </c>
      <c r="AL36" s="1" t="str" cm="1">
        <f t="array" ref="AL36">$B$2&amp;_xlfn.XLOOKUP(AL$19,$G$18:$P$18,$G$16:$P$16)&amp;$B$2&amp;$B$1&amp;INT(_xlfn.XLOOKUP($D36,$D$20:$D$44,_xlfn.XLOOKUP(AL$19,$Q$18:$Z$18,$Q$20:$Z$44))*_xlfn.XLOOKUP(AL$19,$Q$6:$Q$10,$R$6:$R$10))/10000</f>
        <v>"AtkSpeed":0.138</v>
      </c>
      <c r="AM36" s="1" t="str" cm="1">
        <f t="array" ref="AM36">$B$2&amp;_xlfn.XLOOKUP(AM$19,$G$18:$P$18,$G$16:$P$16)&amp;$B$2&amp;$B$1&amp;INT(_xlfn.XLOOKUP($D36,$D$20:$D$44,_xlfn.XLOOKUP(AM$19,$Q$18:$Z$18,$Q$20:$Z$44))*_xlfn.XLOOKUP(AM$19,$Q$6:$Q$10,$R$6:$R$10))/10000</f>
        <v>"Cri":0.1181</v>
      </c>
      <c r="AN36" s="1" t="str" cm="1">
        <f t="array" ref="AN36">$B$2&amp;_xlfn.XLOOKUP(AN$19,$G$18:$P$18,$G$16:$P$16)&amp;$B$2&amp;$B$1&amp;INT(_xlfn.XLOOKUP($D36,$D$20:$D$44,_xlfn.XLOOKUP(AN$19,$Q$18:$Z$18,$Q$20:$Z$44))*_xlfn.XLOOKUP(AN$19,$Q$6:$Q$10,$R$6:$R$10))/10000</f>
        <v>"DefBreak":0.1622</v>
      </c>
      <c r="AO36" s="19" t="str">
        <f t="shared" si="1"/>
        <v>{"HpRate":0.3625,"AtkRate":0.4176,"AtkSpeed":0.138,"Cri":0.1181,"DefBreak":0.1622}</v>
      </c>
      <c r="AR36" s="1" t="str" cm="1">
        <f t="array" ref="AR36">$B$2&amp;_xlfn.XLOOKUP(AR$19,$G$18:$P$18,$G$16:$P$16)&amp;$B$2&amp;$B$1&amp;INT(_xlfn.XLOOKUP($D36,$D$20:$D$44,_xlfn.XLOOKUP(AR$19,$Q$18:$Z$18,$Q$20:$Z$44))*_xlfn.XLOOKUP(AR$19,$V$6:$V$11,$W$6:$W$11))/10000</f>
        <v>"HpRate":0.377</v>
      </c>
      <c r="AS36" s="1" t="str" cm="1">
        <f t="array" ref="AS36">$B$2&amp;_xlfn.XLOOKUP(AS$19,$G$18:$P$18,$G$16:$P$16)&amp;$B$2&amp;$B$1&amp;INT(_xlfn.XLOOKUP($D36,$D$20:$D$44,_xlfn.XLOOKUP(AS$19,$Q$18:$Z$18,$Q$20:$Z$44))*_xlfn.XLOOKUP(AS$19,$V$6:$V$11,$W$6:$W$11))/10000</f>
        <v>"AtkRate":0.3784</v>
      </c>
      <c r="AT36" s="1" t="str" cm="1">
        <f t="array" ref="AT36">$B$2&amp;_xlfn.XLOOKUP(AT$19,$G$18:$P$18,$G$16:$P$16)&amp;$B$2&amp;$B$1&amp;INT(_xlfn.XLOOKUP($D36,$D$20:$D$44,_xlfn.XLOOKUP(AT$19,$Q$18:$Z$18,$Q$20:$Z$44))*_xlfn.XLOOKUP(AT$19,$V$6:$V$11,$W$6:$W$11))/10000</f>
        <v>"PhysDefRate":0.1885</v>
      </c>
      <c r="AU36" s="1" t="str" cm="1">
        <f t="array" ref="AU36">$B$2&amp;_xlfn.XLOOKUP(AU$19,$G$18:$P$18,$G$16:$P$16)&amp;$B$2&amp;$B$1&amp;INT(_xlfn.XLOOKUP($D36,$D$20:$D$44,_xlfn.XLOOKUP(AU$19,$Q$18:$Z$18,$Q$20:$Z$44))*_xlfn.XLOOKUP(AU$19,$V$6:$V$11,$W$6:$W$11))/10000</f>
        <v>"MagicDefRate":0.2755</v>
      </c>
      <c r="AV36" s="1" t="str" cm="1">
        <f t="array" ref="AV36">$B$2&amp;_xlfn.XLOOKUP(AV$19,$G$18:$P$18,$G$16:$P$16)&amp;$B$2&amp;$B$1&amp;INT(_xlfn.XLOOKUP($D36,$D$20:$D$44,_xlfn.XLOOKUP(AV$19,$Q$18:$Z$18,$Q$20:$Z$44))*_xlfn.XLOOKUP(AV$19,$V$6:$V$11,$W$6:$W$11))/10000</f>
        <v>"HealInc":0.2463</v>
      </c>
      <c r="AW36" s="1" t="str" cm="1">
        <f t="array" ref="AW36">$B$2&amp;_xlfn.XLOOKUP(AW$19,$G$18:$P$18,$G$16:$P$16)&amp;$B$2&amp;$B$1&amp;INT(_xlfn.XLOOKUP($D36,$D$20:$D$44,_xlfn.XLOOKUP(AW$19,$Q$18:$Z$18,$Q$20:$Z$44))*_xlfn.XLOOKUP(AW$19,$V$6:$V$11,$W$6:$W$11))/10000</f>
        <v>"SkillSpeed":0.0883</v>
      </c>
      <c r="AX36" s="19" t="str">
        <f t="shared" si="2"/>
        <v>{"HpRate":0.377,"AtkRate":0.3784,"PhysDefRate":0.1885,"MagicDefRate":0.2755,"HealInc":0.2463}</v>
      </c>
    </row>
    <row r="37" ht="16.5" spans="4:50">
      <c r="D37" s="9">
        <v>18</v>
      </c>
      <c r="E37" s="12">
        <v>150</v>
      </c>
      <c r="F37" s="12">
        <v>120</v>
      </c>
      <c r="G37" s="16">
        <v>150</v>
      </c>
      <c r="H37" s="16">
        <v>135</v>
      </c>
      <c r="I37" s="16">
        <v>150</v>
      </c>
      <c r="J37" s="16">
        <v>150</v>
      </c>
      <c r="K37" s="16">
        <v>120</v>
      </c>
      <c r="L37" s="16">
        <v>96</v>
      </c>
      <c r="M37" s="16">
        <v>102</v>
      </c>
      <c r="N37" s="16">
        <v>102</v>
      </c>
      <c r="O37" s="16">
        <v>128.4</v>
      </c>
      <c r="P37" s="16">
        <v>201.6</v>
      </c>
      <c r="Q37" s="16">
        <v>3050</v>
      </c>
      <c r="R37" s="16">
        <v>2745</v>
      </c>
      <c r="S37" s="16">
        <v>3050</v>
      </c>
      <c r="T37" s="16">
        <v>3050</v>
      </c>
      <c r="U37" s="16">
        <v>1500</v>
      </c>
      <c r="V37" s="16">
        <v>1200</v>
      </c>
      <c r="W37" s="16">
        <v>1275</v>
      </c>
      <c r="X37" s="16">
        <v>1275</v>
      </c>
      <c r="Y37" s="16">
        <v>1605</v>
      </c>
      <c r="Z37" s="16">
        <v>2520</v>
      </c>
      <c r="AB37" s="1" t="str" cm="1">
        <f t="array" ref="AB37">$B$2&amp;_xlfn.XLOOKUP(AB$19,$G$18:$P$18,$G$16:$P$16)&amp;$B$2&amp;$B$1&amp;INT(_xlfn.XLOOKUP($D37,$D$20:$D$44,_xlfn.XLOOKUP(AB$19,$Q$18:$Z$18,$Q$20:$Z$44))*_xlfn.XLOOKUP(AB$19,$L$6:$L$10,$M$6:$M$10))/10000</f>
        <v>"HpRate":0.671</v>
      </c>
      <c r="AC37" s="1" t="str" cm="1">
        <f t="array" ref="AC37">$B$2&amp;_xlfn.XLOOKUP(AC$19,$G$18:$P$18,$G$16:$P$16)&amp;$B$2&amp;$B$1&amp;INT(_xlfn.XLOOKUP($D37,$D$20:$D$44,_xlfn.XLOOKUP(AC$19,$Q$18:$Z$18,$Q$20:$Z$44))*_xlfn.XLOOKUP(AC$19,$L$6:$L$10,$M$6:$M$10))/10000</f>
        <v>"AtkRate":0.3568</v>
      </c>
      <c r="AD37" s="1" t="str" cm="1">
        <f t="array" ref="AD37">$B$2&amp;_xlfn.XLOOKUP(AD$19,$G$18:$P$18,$G$16:$P$16)&amp;$B$2&amp;$B$1&amp;INT(_xlfn.XLOOKUP($D37,$D$20:$D$44,_xlfn.XLOOKUP(AD$19,$Q$18:$Z$18,$Q$20:$Z$44))*_xlfn.XLOOKUP(AD$19,$L$6:$L$10,$M$6:$M$10))/10000</f>
        <v>"PhysDefRate":0.2745</v>
      </c>
      <c r="AE37" s="1" t="str" cm="1">
        <f t="array" ref="AE37">$B$2&amp;_xlfn.XLOOKUP(AE$19,$G$18:$P$18,$G$16:$P$16)&amp;$B$2&amp;$B$1&amp;INT(_xlfn.XLOOKUP($D37,$D$20:$D$44,_xlfn.XLOOKUP(AE$19,$Q$18:$Z$18,$Q$20:$Z$44))*_xlfn.XLOOKUP(AE$19,$L$6:$L$10,$M$6:$M$10))/10000</f>
        <v>"MagicDefRate":0.244</v>
      </c>
      <c r="AF37" s="1" t="str" cm="1">
        <f t="array" ref="AF37">$B$2&amp;_xlfn.XLOOKUP(AF$19,$G$18:$P$18,$G$16:$P$16)&amp;$B$2&amp;$B$1&amp;INT(_xlfn.XLOOKUP($D37,$D$20:$D$44,_xlfn.XLOOKUP(AF$19,$Q$18:$Z$18,$Q$20:$Z$44))*_xlfn.XLOOKUP(AF$19,$L$6:$L$10,$M$6:$M$10))/10000</f>
        <v>"OnHealInc":0.255</v>
      </c>
      <c r="AG37" s="19" t="str">
        <f t="shared" si="0"/>
        <v>{"HpRate":0.671,"AtkRate":0.3568,"PhysDefRate":0.2745,"MagicDefRate":0.244,"OnHealInc":0.255}</v>
      </c>
      <c r="AJ37" s="1" t="str" cm="1">
        <f t="array" ref="AJ37">$B$2&amp;_xlfn.XLOOKUP(AJ$19,$G$18:$P$18,$G$16:$P$16)&amp;$B$2&amp;$B$1&amp;INT(_xlfn.XLOOKUP($D37,$D$20:$D$44,_xlfn.XLOOKUP(AJ$19,$Q$18:$Z$18,$Q$20:$Z$44))*_xlfn.XLOOKUP(AJ$19,$Q$6:$Q$10,$R$6:$R$10))/10000</f>
        <v>"HpRate":0.3812</v>
      </c>
      <c r="AK37" s="1" t="str" cm="1">
        <f t="array" ref="AK37">$B$2&amp;_xlfn.XLOOKUP(AK$19,$G$18:$P$18,$G$16:$P$16)&amp;$B$2&amp;$B$1&amp;INT(_xlfn.XLOOKUP($D37,$D$20:$D$44,_xlfn.XLOOKUP(AK$19,$Q$18:$Z$18,$Q$20:$Z$44))*_xlfn.XLOOKUP(AK$19,$Q$6:$Q$10,$R$6:$R$10))/10000</f>
        <v>"AtkRate":0.4392</v>
      </c>
      <c r="AL37" s="1" t="str" cm="1">
        <f t="array" ref="AL37">$B$2&amp;_xlfn.XLOOKUP(AL$19,$G$18:$P$18,$G$16:$P$16)&amp;$B$2&amp;$B$1&amp;INT(_xlfn.XLOOKUP($D37,$D$20:$D$44,_xlfn.XLOOKUP(AL$19,$Q$18:$Z$18,$Q$20:$Z$44))*_xlfn.XLOOKUP(AL$19,$Q$6:$Q$10,$R$6:$R$10))/10000</f>
        <v>"AtkSpeed":0.15</v>
      </c>
      <c r="AM37" s="1" t="str" cm="1">
        <f t="array" ref="AM37">$B$2&amp;_xlfn.XLOOKUP(AM$19,$G$18:$P$18,$G$16:$P$16)&amp;$B$2&amp;$B$1&amp;INT(_xlfn.XLOOKUP($D37,$D$20:$D$44,_xlfn.XLOOKUP(AM$19,$Q$18:$Z$18,$Q$20:$Z$44))*_xlfn.XLOOKUP(AM$19,$Q$6:$Q$10,$R$6:$R$10))/10000</f>
        <v>"Cri":0.1284</v>
      </c>
      <c r="AN37" s="1" t="str" cm="1">
        <f t="array" ref="AN37">$B$2&amp;_xlfn.XLOOKUP(AN$19,$G$18:$P$18,$G$16:$P$16)&amp;$B$2&amp;$B$1&amp;INT(_xlfn.XLOOKUP($D37,$D$20:$D$44,_xlfn.XLOOKUP(AN$19,$Q$18:$Z$18,$Q$20:$Z$44))*_xlfn.XLOOKUP(AN$19,$Q$6:$Q$10,$R$6:$R$10))/10000</f>
        <v>"DefBreak":0.1764</v>
      </c>
      <c r="AO37" s="19" t="str">
        <f t="shared" si="1"/>
        <v>{"HpRate":0.3812,"AtkRate":0.4392,"AtkSpeed":0.15,"Cri":0.1284,"DefBreak":0.1764}</v>
      </c>
      <c r="AR37" s="1" t="str" cm="1">
        <f t="array" ref="AR37">$B$2&amp;_xlfn.XLOOKUP(AR$19,$G$18:$P$18,$G$16:$P$16)&amp;$B$2&amp;$B$1&amp;INT(_xlfn.XLOOKUP($D37,$D$20:$D$44,_xlfn.XLOOKUP(AR$19,$Q$18:$Z$18,$Q$20:$Z$44))*_xlfn.XLOOKUP(AR$19,$V$6:$V$11,$W$6:$W$11))/10000</f>
        <v>"HpRate":0.3965</v>
      </c>
      <c r="AS37" s="1" t="str" cm="1">
        <f t="array" ref="AS37">$B$2&amp;_xlfn.XLOOKUP(AS$19,$G$18:$P$18,$G$16:$P$16)&amp;$B$2&amp;$B$1&amp;INT(_xlfn.XLOOKUP($D37,$D$20:$D$44,_xlfn.XLOOKUP(AS$19,$Q$18:$Z$18,$Q$20:$Z$44))*_xlfn.XLOOKUP(AS$19,$V$6:$V$11,$W$6:$W$11))/10000</f>
        <v>"AtkRate":0.398</v>
      </c>
      <c r="AT37" s="1" t="str" cm="1">
        <f t="array" ref="AT37">$B$2&amp;_xlfn.XLOOKUP(AT$19,$G$18:$P$18,$G$16:$P$16)&amp;$B$2&amp;$B$1&amp;INT(_xlfn.XLOOKUP($D37,$D$20:$D$44,_xlfn.XLOOKUP(AT$19,$Q$18:$Z$18,$Q$20:$Z$44))*_xlfn.XLOOKUP(AT$19,$V$6:$V$11,$W$6:$W$11))/10000</f>
        <v>"PhysDefRate":0.1982</v>
      </c>
      <c r="AU37" s="1" t="str" cm="1">
        <f t="array" ref="AU37">$B$2&amp;_xlfn.XLOOKUP(AU$19,$G$18:$P$18,$G$16:$P$16)&amp;$B$2&amp;$B$1&amp;INT(_xlfn.XLOOKUP($D37,$D$20:$D$44,_xlfn.XLOOKUP(AU$19,$Q$18:$Z$18,$Q$20:$Z$44))*_xlfn.XLOOKUP(AU$19,$V$6:$V$11,$W$6:$W$11))/10000</f>
        <v>"MagicDefRate":0.2897</v>
      </c>
      <c r="AV37" s="1" t="str" cm="1">
        <f t="array" ref="AV37">$B$2&amp;_xlfn.XLOOKUP(AV$19,$G$18:$P$18,$G$16:$P$16)&amp;$B$2&amp;$B$1&amp;INT(_xlfn.XLOOKUP($D37,$D$20:$D$44,_xlfn.XLOOKUP(AV$19,$Q$18:$Z$18,$Q$20:$Z$44))*_xlfn.XLOOKUP(AV$19,$V$6:$V$11,$W$6:$W$11))/10000</f>
        <v>"HealInc":0.2677</v>
      </c>
      <c r="AW37" s="1" t="str" cm="1">
        <f t="array" ref="AW37">$B$2&amp;_xlfn.XLOOKUP(AW$19,$G$18:$P$18,$G$16:$P$16)&amp;$B$2&amp;$B$1&amp;INT(_xlfn.XLOOKUP($D37,$D$20:$D$44,_xlfn.XLOOKUP(AW$19,$Q$18:$Z$18,$Q$20:$Z$44))*_xlfn.XLOOKUP(AW$19,$V$6:$V$11,$W$6:$W$11))/10000</f>
        <v>"SkillSpeed":0.096</v>
      </c>
      <c r="AX37" s="19" t="str">
        <f t="shared" si="2"/>
        <v>{"HpRate":0.3965,"AtkRate":0.398,"PhysDefRate":0.1982,"MagicDefRate":0.2897,"HealInc":0.2677}</v>
      </c>
    </row>
    <row r="38" ht="16.5" spans="4:50">
      <c r="D38" s="9">
        <v>19</v>
      </c>
      <c r="E38" s="12">
        <v>150</v>
      </c>
      <c r="F38" s="12">
        <v>120</v>
      </c>
      <c r="G38" s="16">
        <v>150</v>
      </c>
      <c r="H38" s="16">
        <v>135</v>
      </c>
      <c r="I38" s="16">
        <v>150</v>
      </c>
      <c r="J38" s="16">
        <v>150</v>
      </c>
      <c r="K38" s="16">
        <v>120</v>
      </c>
      <c r="L38" s="16">
        <v>96</v>
      </c>
      <c r="M38" s="16">
        <v>102</v>
      </c>
      <c r="N38" s="16">
        <v>102</v>
      </c>
      <c r="O38" s="16">
        <v>128.4</v>
      </c>
      <c r="P38" s="16">
        <v>201.6</v>
      </c>
      <c r="Q38" s="16">
        <v>3200</v>
      </c>
      <c r="R38" s="16">
        <v>2880</v>
      </c>
      <c r="S38" s="16">
        <v>3200</v>
      </c>
      <c r="T38" s="16">
        <v>3200</v>
      </c>
      <c r="U38" s="16">
        <v>1620</v>
      </c>
      <c r="V38" s="16">
        <v>1296</v>
      </c>
      <c r="W38" s="16">
        <v>1377</v>
      </c>
      <c r="X38" s="16">
        <v>1377</v>
      </c>
      <c r="Y38" s="16">
        <v>1733.4</v>
      </c>
      <c r="Z38" s="16">
        <v>2721.6</v>
      </c>
      <c r="AB38" s="1" t="str" cm="1">
        <f t="array" ref="AB38">$B$2&amp;_xlfn.XLOOKUP(AB$19,$G$18:$P$18,$G$16:$P$16)&amp;$B$2&amp;$B$1&amp;INT(_xlfn.XLOOKUP($D38,$D$20:$D$44,_xlfn.XLOOKUP(AB$19,$Q$18:$Z$18,$Q$20:$Z$44))*_xlfn.XLOOKUP(AB$19,$L$6:$L$10,$M$6:$M$10))/10000</f>
        <v>"HpRate":0.704</v>
      </c>
      <c r="AC38" s="1" t="str" cm="1">
        <f t="array" ref="AC38">$B$2&amp;_xlfn.XLOOKUP(AC$19,$G$18:$P$18,$G$16:$P$16)&amp;$B$2&amp;$B$1&amp;INT(_xlfn.XLOOKUP($D38,$D$20:$D$44,_xlfn.XLOOKUP(AC$19,$Q$18:$Z$18,$Q$20:$Z$44))*_xlfn.XLOOKUP(AC$19,$L$6:$L$10,$M$6:$M$10))/10000</f>
        <v>"AtkRate":0.3744</v>
      </c>
      <c r="AD38" s="1" t="str" cm="1">
        <f t="array" ref="AD38">$B$2&amp;_xlfn.XLOOKUP(AD$19,$G$18:$P$18,$G$16:$P$16)&amp;$B$2&amp;$B$1&amp;INT(_xlfn.XLOOKUP($D38,$D$20:$D$44,_xlfn.XLOOKUP(AD$19,$Q$18:$Z$18,$Q$20:$Z$44))*_xlfn.XLOOKUP(AD$19,$L$6:$L$10,$M$6:$M$10))/10000</f>
        <v>"PhysDefRate":0.288</v>
      </c>
      <c r="AE38" s="1" t="str" cm="1">
        <f t="array" ref="AE38">$B$2&amp;_xlfn.XLOOKUP(AE$19,$G$18:$P$18,$G$16:$P$16)&amp;$B$2&amp;$B$1&amp;INT(_xlfn.XLOOKUP($D38,$D$20:$D$44,_xlfn.XLOOKUP(AE$19,$Q$18:$Z$18,$Q$20:$Z$44))*_xlfn.XLOOKUP(AE$19,$L$6:$L$10,$M$6:$M$10))/10000</f>
        <v>"MagicDefRate":0.256</v>
      </c>
      <c r="AF38" s="1" t="str" cm="1">
        <f t="array" ref="AF38">$B$2&amp;_xlfn.XLOOKUP(AF$19,$G$18:$P$18,$G$16:$P$16)&amp;$B$2&amp;$B$1&amp;INT(_xlfn.XLOOKUP($D38,$D$20:$D$44,_xlfn.XLOOKUP(AF$19,$Q$18:$Z$18,$Q$20:$Z$44))*_xlfn.XLOOKUP(AF$19,$L$6:$L$10,$M$6:$M$10))/10000</f>
        <v>"OnHealInc":0.2754</v>
      </c>
      <c r="AG38" s="19" t="str">
        <f t="shared" si="0"/>
        <v>{"HpRate":0.704,"AtkRate":0.3744,"PhysDefRate":0.288,"MagicDefRate":0.256,"OnHealInc":0.2754}</v>
      </c>
      <c r="AJ38" s="1" t="str" cm="1">
        <f t="array" ref="AJ38">$B$2&amp;_xlfn.XLOOKUP(AJ$19,$G$18:$P$18,$G$16:$P$16)&amp;$B$2&amp;$B$1&amp;INT(_xlfn.XLOOKUP($D38,$D$20:$D$44,_xlfn.XLOOKUP(AJ$19,$Q$18:$Z$18,$Q$20:$Z$44))*_xlfn.XLOOKUP(AJ$19,$Q$6:$Q$10,$R$6:$R$10))/10000</f>
        <v>"HpRate":0.4</v>
      </c>
      <c r="AK38" s="1" t="str" cm="1">
        <f t="array" ref="AK38">$B$2&amp;_xlfn.XLOOKUP(AK$19,$G$18:$P$18,$G$16:$P$16)&amp;$B$2&amp;$B$1&amp;INT(_xlfn.XLOOKUP($D38,$D$20:$D$44,_xlfn.XLOOKUP(AK$19,$Q$18:$Z$18,$Q$20:$Z$44))*_xlfn.XLOOKUP(AK$19,$Q$6:$Q$10,$R$6:$R$10))/10000</f>
        <v>"AtkRate":0.4608</v>
      </c>
      <c r="AL38" s="1" t="str" cm="1">
        <f t="array" ref="AL38">$B$2&amp;_xlfn.XLOOKUP(AL$19,$G$18:$P$18,$G$16:$P$16)&amp;$B$2&amp;$B$1&amp;INT(_xlfn.XLOOKUP($D38,$D$20:$D$44,_xlfn.XLOOKUP(AL$19,$Q$18:$Z$18,$Q$20:$Z$44))*_xlfn.XLOOKUP(AL$19,$Q$6:$Q$10,$R$6:$R$10))/10000</f>
        <v>"AtkSpeed":0.162</v>
      </c>
      <c r="AM38" s="1" t="str" cm="1">
        <f t="array" ref="AM38">$B$2&amp;_xlfn.XLOOKUP(AM$19,$G$18:$P$18,$G$16:$P$16)&amp;$B$2&amp;$B$1&amp;INT(_xlfn.XLOOKUP($D38,$D$20:$D$44,_xlfn.XLOOKUP(AM$19,$Q$18:$Z$18,$Q$20:$Z$44))*_xlfn.XLOOKUP(AM$19,$Q$6:$Q$10,$R$6:$R$10))/10000</f>
        <v>"Cri":0.1386</v>
      </c>
      <c r="AN38" s="1" t="str" cm="1">
        <f t="array" ref="AN38">$B$2&amp;_xlfn.XLOOKUP(AN$19,$G$18:$P$18,$G$16:$P$16)&amp;$B$2&amp;$B$1&amp;INT(_xlfn.XLOOKUP($D38,$D$20:$D$44,_xlfn.XLOOKUP(AN$19,$Q$18:$Z$18,$Q$20:$Z$44))*_xlfn.XLOOKUP(AN$19,$Q$6:$Q$10,$R$6:$R$10))/10000</f>
        <v>"DefBreak":0.1905</v>
      </c>
      <c r="AO38" s="19" t="str">
        <f t="shared" si="1"/>
        <v>{"HpRate":0.4,"AtkRate":0.4608,"AtkSpeed":0.162,"Cri":0.1386,"DefBreak":0.1905}</v>
      </c>
      <c r="AR38" s="1" t="str" cm="1">
        <f t="array" ref="AR38">$B$2&amp;_xlfn.XLOOKUP(AR$19,$G$18:$P$18,$G$16:$P$16)&amp;$B$2&amp;$B$1&amp;INT(_xlfn.XLOOKUP($D38,$D$20:$D$44,_xlfn.XLOOKUP(AR$19,$Q$18:$Z$18,$Q$20:$Z$44))*_xlfn.XLOOKUP(AR$19,$V$6:$V$11,$W$6:$W$11))/10000</f>
        <v>"HpRate":0.416</v>
      </c>
      <c r="AS38" s="1" t="str" cm="1">
        <f t="array" ref="AS38">$B$2&amp;_xlfn.XLOOKUP(AS$19,$G$18:$P$18,$G$16:$P$16)&amp;$B$2&amp;$B$1&amp;INT(_xlfn.XLOOKUP($D38,$D$20:$D$44,_xlfn.XLOOKUP(AS$19,$Q$18:$Z$18,$Q$20:$Z$44))*_xlfn.XLOOKUP(AS$19,$V$6:$V$11,$W$6:$W$11))/10000</f>
        <v>"AtkRate":0.4176</v>
      </c>
      <c r="AT38" s="1" t="str" cm="1">
        <f t="array" ref="AT38">$B$2&amp;_xlfn.XLOOKUP(AT$19,$G$18:$P$18,$G$16:$P$16)&amp;$B$2&amp;$B$1&amp;INT(_xlfn.XLOOKUP($D38,$D$20:$D$44,_xlfn.XLOOKUP(AT$19,$Q$18:$Z$18,$Q$20:$Z$44))*_xlfn.XLOOKUP(AT$19,$V$6:$V$11,$W$6:$W$11))/10000</f>
        <v>"PhysDefRate":0.208</v>
      </c>
      <c r="AU38" s="1" t="str" cm="1">
        <f t="array" ref="AU38">$B$2&amp;_xlfn.XLOOKUP(AU$19,$G$18:$P$18,$G$16:$P$16)&amp;$B$2&amp;$B$1&amp;INT(_xlfn.XLOOKUP($D38,$D$20:$D$44,_xlfn.XLOOKUP(AU$19,$Q$18:$Z$18,$Q$20:$Z$44))*_xlfn.XLOOKUP(AU$19,$V$6:$V$11,$W$6:$W$11))/10000</f>
        <v>"MagicDefRate":0.304</v>
      </c>
      <c r="AV38" s="1" t="str" cm="1">
        <f t="array" ref="AV38">$B$2&amp;_xlfn.XLOOKUP(AV$19,$G$18:$P$18,$G$16:$P$16)&amp;$B$2&amp;$B$1&amp;INT(_xlfn.XLOOKUP($D38,$D$20:$D$44,_xlfn.XLOOKUP(AV$19,$Q$18:$Z$18,$Q$20:$Z$44))*_xlfn.XLOOKUP(AV$19,$V$6:$V$11,$W$6:$W$11))/10000</f>
        <v>"HealInc":0.2891</v>
      </c>
      <c r="AW38" s="1" t="str" cm="1">
        <f t="array" ref="AW38">$B$2&amp;_xlfn.XLOOKUP(AW$19,$G$18:$P$18,$G$16:$P$16)&amp;$B$2&amp;$B$1&amp;INT(_xlfn.XLOOKUP($D38,$D$20:$D$44,_xlfn.XLOOKUP(AW$19,$Q$18:$Z$18,$Q$20:$Z$44))*_xlfn.XLOOKUP(AW$19,$V$6:$V$11,$W$6:$W$11))/10000</f>
        <v>"SkillSpeed":0.1036</v>
      </c>
      <c r="AX38" s="19" t="str">
        <f t="shared" si="2"/>
        <v>{"HpRate":0.416,"AtkRate":0.4176,"PhysDefRate":0.208,"MagicDefRate":0.304,"HealInc":0.2891}</v>
      </c>
    </row>
    <row r="39" ht="16.5" spans="4:50">
      <c r="D39" s="9">
        <v>20</v>
      </c>
      <c r="E39" s="12">
        <v>150</v>
      </c>
      <c r="F39" s="12">
        <v>120</v>
      </c>
      <c r="G39" s="16">
        <v>150</v>
      </c>
      <c r="H39" s="16">
        <v>135</v>
      </c>
      <c r="I39" s="16">
        <v>150</v>
      </c>
      <c r="J39" s="16">
        <v>150</v>
      </c>
      <c r="K39" s="16">
        <v>120</v>
      </c>
      <c r="L39" s="16">
        <v>96</v>
      </c>
      <c r="M39" s="16">
        <v>102</v>
      </c>
      <c r="N39" s="16">
        <v>102</v>
      </c>
      <c r="O39" s="16">
        <v>128.4</v>
      </c>
      <c r="P39" s="16">
        <v>201.6</v>
      </c>
      <c r="Q39" s="16">
        <v>3350</v>
      </c>
      <c r="R39" s="16">
        <v>3015</v>
      </c>
      <c r="S39" s="16">
        <v>3350</v>
      </c>
      <c r="T39" s="16">
        <v>3350</v>
      </c>
      <c r="U39" s="16">
        <v>1740</v>
      </c>
      <c r="V39" s="16">
        <v>1392</v>
      </c>
      <c r="W39" s="16">
        <v>1479</v>
      </c>
      <c r="X39" s="16">
        <v>1479</v>
      </c>
      <c r="Y39" s="16">
        <v>1861.8</v>
      </c>
      <c r="Z39" s="16">
        <v>2923.2</v>
      </c>
      <c r="AB39" s="1" t="str" cm="1">
        <f t="array" ref="AB39">$B$2&amp;_xlfn.XLOOKUP(AB$19,$G$18:$P$18,$G$16:$P$16)&amp;$B$2&amp;$B$1&amp;INT(_xlfn.XLOOKUP($D39,$D$20:$D$44,_xlfn.XLOOKUP(AB$19,$Q$18:$Z$18,$Q$20:$Z$44))*_xlfn.XLOOKUP(AB$19,$L$6:$L$10,$M$6:$M$10))/10000</f>
        <v>"HpRate":0.737</v>
      </c>
      <c r="AC39" s="1" t="str" cm="1">
        <f t="array" ref="AC39">$B$2&amp;_xlfn.XLOOKUP(AC$19,$G$18:$P$18,$G$16:$P$16)&amp;$B$2&amp;$B$1&amp;INT(_xlfn.XLOOKUP($D39,$D$20:$D$44,_xlfn.XLOOKUP(AC$19,$Q$18:$Z$18,$Q$20:$Z$44))*_xlfn.XLOOKUP(AC$19,$L$6:$L$10,$M$6:$M$10))/10000</f>
        <v>"AtkRate":0.3919</v>
      </c>
      <c r="AD39" s="1" t="str" cm="1">
        <f t="array" ref="AD39">$B$2&amp;_xlfn.XLOOKUP(AD$19,$G$18:$P$18,$G$16:$P$16)&amp;$B$2&amp;$B$1&amp;INT(_xlfn.XLOOKUP($D39,$D$20:$D$44,_xlfn.XLOOKUP(AD$19,$Q$18:$Z$18,$Q$20:$Z$44))*_xlfn.XLOOKUP(AD$19,$L$6:$L$10,$M$6:$M$10))/10000</f>
        <v>"PhysDefRate":0.3015</v>
      </c>
      <c r="AE39" s="1" t="str" cm="1">
        <f t="array" ref="AE39">$B$2&amp;_xlfn.XLOOKUP(AE$19,$G$18:$P$18,$G$16:$P$16)&amp;$B$2&amp;$B$1&amp;INT(_xlfn.XLOOKUP($D39,$D$20:$D$44,_xlfn.XLOOKUP(AE$19,$Q$18:$Z$18,$Q$20:$Z$44))*_xlfn.XLOOKUP(AE$19,$L$6:$L$10,$M$6:$M$10))/10000</f>
        <v>"MagicDefRate":0.268</v>
      </c>
      <c r="AF39" s="1" t="str" cm="1">
        <f t="array" ref="AF39">$B$2&amp;_xlfn.XLOOKUP(AF$19,$G$18:$P$18,$G$16:$P$16)&amp;$B$2&amp;$B$1&amp;INT(_xlfn.XLOOKUP($D39,$D$20:$D$44,_xlfn.XLOOKUP(AF$19,$Q$18:$Z$18,$Q$20:$Z$44))*_xlfn.XLOOKUP(AF$19,$L$6:$L$10,$M$6:$M$10))/10000</f>
        <v>"OnHealInc":0.2958</v>
      </c>
      <c r="AG39" s="19" t="str">
        <f t="shared" si="0"/>
        <v>{"HpRate":0.737,"AtkRate":0.3919,"PhysDefRate":0.3015,"MagicDefRate":0.268,"OnHealInc":0.2958}</v>
      </c>
      <c r="AJ39" s="1" t="str" cm="1">
        <f t="array" ref="AJ39">$B$2&amp;_xlfn.XLOOKUP(AJ$19,$G$18:$P$18,$G$16:$P$16)&amp;$B$2&amp;$B$1&amp;INT(_xlfn.XLOOKUP($D39,$D$20:$D$44,_xlfn.XLOOKUP(AJ$19,$Q$18:$Z$18,$Q$20:$Z$44))*_xlfn.XLOOKUP(AJ$19,$Q$6:$Q$10,$R$6:$R$10))/10000</f>
        <v>"HpRate":0.4187</v>
      </c>
      <c r="AK39" s="1" t="str" cm="1">
        <f t="array" ref="AK39">$B$2&amp;_xlfn.XLOOKUP(AK$19,$G$18:$P$18,$G$16:$P$16)&amp;$B$2&amp;$B$1&amp;INT(_xlfn.XLOOKUP($D39,$D$20:$D$44,_xlfn.XLOOKUP(AK$19,$Q$18:$Z$18,$Q$20:$Z$44))*_xlfn.XLOOKUP(AK$19,$Q$6:$Q$10,$R$6:$R$10))/10000</f>
        <v>"AtkRate":0.4824</v>
      </c>
      <c r="AL39" s="1" t="str" cm="1">
        <f t="array" ref="AL39">$B$2&amp;_xlfn.XLOOKUP(AL$19,$G$18:$P$18,$G$16:$P$16)&amp;$B$2&amp;$B$1&amp;INT(_xlfn.XLOOKUP($D39,$D$20:$D$44,_xlfn.XLOOKUP(AL$19,$Q$18:$Z$18,$Q$20:$Z$44))*_xlfn.XLOOKUP(AL$19,$Q$6:$Q$10,$R$6:$R$10))/10000</f>
        <v>"AtkSpeed":0.174</v>
      </c>
      <c r="AM39" s="1" t="str" cm="1">
        <f t="array" ref="AM39">$B$2&amp;_xlfn.XLOOKUP(AM$19,$G$18:$P$18,$G$16:$P$16)&amp;$B$2&amp;$B$1&amp;INT(_xlfn.XLOOKUP($D39,$D$20:$D$44,_xlfn.XLOOKUP(AM$19,$Q$18:$Z$18,$Q$20:$Z$44))*_xlfn.XLOOKUP(AM$19,$Q$6:$Q$10,$R$6:$R$10))/10000</f>
        <v>"Cri":0.1489</v>
      </c>
      <c r="AN39" s="1" t="str" cm="1">
        <f t="array" ref="AN39">$B$2&amp;_xlfn.XLOOKUP(AN$19,$G$18:$P$18,$G$16:$P$16)&amp;$B$2&amp;$B$1&amp;INT(_xlfn.XLOOKUP($D39,$D$20:$D$44,_xlfn.XLOOKUP(AN$19,$Q$18:$Z$18,$Q$20:$Z$44))*_xlfn.XLOOKUP(AN$19,$Q$6:$Q$10,$R$6:$R$10))/10000</f>
        <v>"DefBreak":0.2046</v>
      </c>
      <c r="AO39" s="19" t="str">
        <f t="shared" si="1"/>
        <v>{"HpRate":0.4187,"AtkRate":0.4824,"AtkSpeed":0.174,"Cri":0.1489,"DefBreak":0.2046}</v>
      </c>
      <c r="AR39" s="1" t="str" cm="1">
        <f t="array" ref="AR39">$B$2&amp;_xlfn.XLOOKUP(AR$19,$G$18:$P$18,$G$16:$P$16)&amp;$B$2&amp;$B$1&amp;INT(_xlfn.XLOOKUP($D39,$D$20:$D$44,_xlfn.XLOOKUP(AR$19,$Q$18:$Z$18,$Q$20:$Z$44))*_xlfn.XLOOKUP(AR$19,$V$6:$V$11,$W$6:$W$11))/10000</f>
        <v>"HpRate":0.4355</v>
      </c>
      <c r="AS39" s="1" t="str" cm="1">
        <f t="array" ref="AS39">$B$2&amp;_xlfn.XLOOKUP(AS$19,$G$18:$P$18,$G$16:$P$16)&amp;$B$2&amp;$B$1&amp;INT(_xlfn.XLOOKUP($D39,$D$20:$D$44,_xlfn.XLOOKUP(AS$19,$Q$18:$Z$18,$Q$20:$Z$44))*_xlfn.XLOOKUP(AS$19,$V$6:$V$11,$W$6:$W$11))/10000</f>
        <v>"AtkRate":0.4371</v>
      </c>
      <c r="AT39" s="1" t="str" cm="1">
        <f t="array" ref="AT39">$B$2&amp;_xlfn.XLOOKUP(AT$19,$G$18:$P$18,$G$16:$P$16)&amp;$B$2&amp;$B$1&amp;INT(_xlfn.XLOOKUP($D39,$D$20:$D$44,_xlfn.XLOOKUP(AT$19,$Q$18:$Z$18,$Q$20:$Z$44))*_xlfn.XLOOKUP(AT$19,$V$6:$V$11,$W$6:$W$11))/10000</f>
        <v>"PhysDefRate":0.2177</v>
      </c>
      <c r="AU39" s="1" t="str" cm="1">
        <f t="array" ref="AU39">$B$2&amp;_xlfn.XLOOKUP(AU$19,$G$18:$P$18,$G$16:$P$16)&amp;$B$2&amp;$B$1&amp;INT(_xlfn.XLOOKUP($D39,$D$20:$D$44,_xlfn.XLOOKUP(AU$19,$Q$18:$Z$18,$Q$20:$Z$44))*_xlfn.XLOOKUP(AU$19,$V$6:$V$11,$W$6:$W$11))/10000</f>
        <v>"MagicDefRate":0.3182</v>
      </c>
      <c r="AV39" s="1" t="str" cm="1">
        <f t="array" ref="AV39">$B$2&amp;_xlfn.XLOOKUP(AV$19,$G$18:$P$18,$G$16:$P$16)&amp;$B$2&amp;$B$1&amp;INT(_xlfn.XLOOKUP($D39,$D$20:$D$44,_xlfn.XLOOKUP(AV$19,$Q$18:$Z$18,$Q$20:$Z$44))*_xlfn.XLOOKUP(AV$19,$V$6:$V$11,$W$6:$W$11))/10000</f>
        <v>"HealInc":0.3105</v>
      </c>
      <c r="AW39" s="1" t="str" cm="1">
        <f t="array" ref="AW39">$B$2&amp;_xlfn.XLOOKUP(AW$19,$G$18:$P$18,$G$16:$P$16)&amp;$B$2&amp;$B$1&amp;INT(_xlfn.XLOOKUP($D39,$D$20:$D$44,_xlfn.XLOOKUP(AW$19,$Q$18:$Z$18,$Q$20:$Z$44))*_xlfn.XLOOKUP(AW$19,$V$6:$V$11,$W$6:$W$11))/10000</f>
        <v>"SkillSpeed":0.1113</v>
      </c>
      <c r="AX39" s="19" t="str">
        <f t="shared" si="2"/>
        <v>{"HpRate":0.4355,"AtkRate":0.4371,"PhysDefRate":0.2177,"MagicDefRate":0.3182,"HealInc":0.3105}</v>
      </c>
    </row>
    <row r="40" ht="16.5" spans="4:50">
      <c r="D40" s="9">
        <v>21</v>
      </c>
      <c r="E40" s="12">
        <v>150</v>
      </c>
      <c r="F40" s="12">
        <v>120</v>
      </c>
      <c r="G40" s="16">
        <v>150</v>
      </c>
      <c r="H40" s="16">
        <v>135</v>
      </c>
      <c r="I40" s="16">
        <v>150</v>
      </c>
      <c r="J40" s="16">
        <v>150</v>
      </c>
      <c r="K40" s="16">
        <v>120</v>
      </c>
      <c r="L40" s="16">
        <v>96</v>
      </c>
      <c r="M40" s="16">
        <v>102</v>
      </c>
      <c r="N40" s="16">
        <v>102</v>
      </c>
      <c r="O40" s="16">
        <v>128.4</v>
      </c>
      <c r="P40" s="16">
        <v>201.6</v>
      </c>
      <c r="Q40" s="16">
        <v>3500</v>
      </c>
      <c r="R40" s="16">
        <v>3150</v>
      </c>
      <c r="S40" s="16">
        <v>3500</v>
      </c>
      <c r="T40" s="16">
        <v>3500</v>
      </c>
      <c r="U40" s="16">
        <v>1860</v>
      </c>
      <c r="V40" s="16">
        <v>1488</v>
      </c>
      <c r="W40" s="16">
        <v>1581</v>
      </c>
      <c r="X40" s="16">
        <v>1581</v>
      </c>
      <c r="Y40" s="16">
        <v>1990.2</v>
      </c>
      <c r="Z40" s="16">
        <v>3124.8</v>
      </c>
      <c r="AB40" s="1" t="str" cm="1">
        <f t="array" ref="AB40">$B$2&amp;_xlfn.XLOOKUP(AB$19,$G$18:$P$18,$G$16:$P$16)&amp;$B$2&amp;$B$1&amp;INT(_xlfn.XLOOKUP($D40,$D$20:$D$44,_xlfn.XLOOKUP(AB$19,$Q$18:$Z$18,$Q$20:$Z$44))*_xlfn.XLOOKUP(AB$19,$L$6:$L$10,$M$6:$M$10))/10000</f>
        <v>"HpRate":0.77</v>
      </c>
      <c r="AC40" s="1" t="str" cm="1">
        <f t="array" ref="AC40">$B$2&amp;_xlfn.XLOOKUP(AC$19,$G$18:$P$18,$G$16:$P$16)&amp;$B$2&amp;$B$1&amp;INT(_xlfn.XLOOKUP($D40,$D$20:$D$44,_xlfn.XLOOKUP(AC$19,$Q$18:$Z$18,$Q$20:$Z$44))*_xlfn.XLOOKUP(AC$19,$L$6:$L$10,$M$6:$M$10))/10000</f>
        <v>"AtkRate":0.4095</v>
      </c>
      <c r="AD40" s="1" t="str" cm="1">
        <f t="array" ref="AD40">$B$2&amp;_xlfn.XLOOKUP(AD$19,$G$18:$P$18,$G$16:$P$16)&amp;$B$2&amp;$B$1&amp;INT(_xlfn.XLOOKUP($D40,$D$20:$D$44,_xlfn.XLOOKUP(AD$19,$Q$18:$Z$18,$Q$20:$Z$44))*_xlfn.XLOOKUP(AD$19,$L$6:$L$10,$M$6:$M$10))/10000</f>
        <v>"PhysDefRate":0.315</v>
      </c>
      <c r="AE40" s="1" t="str" cm="1">
        <f t="array" ref="AE40">$B$2&amp;_xlfn.XLOOKUP(AE$19,$G$18:$P$18,$G$16:$P$16)&amp;$B$2&amp;$B$1&amp;INT(_xlfn.XLOOKUP($D40,$D$20:$D$44,_xlfn.XLOOKUP(AE$19,$Q$18:$Z$18,$Q$20:$Z$44))*_xlfn.XLOOKUP(AE$19,$L$6:$L$10,$M$6:$M$10))/10000</f>
        <v>"MagicDefRate":0.28</v>
      </c>
      <c r="AF40" s="1" t="str" cm="1">
        <f t="array" ref="AF40">$B$2&amp;_xlfn.XLOOKUP(AF$19,$G$18:$P$18,$G$16:$P$16)&amp;$B$2&amp;$B$1&amp;INT(_xlfn.XLOOKUP($D40,$D$20:$D$44,_xlfn.XLOOKUP(AF$19,$Q$18:$Z$18,$Q$20:$Z$44))*_xlfn.XLOOKUP(AF$19,$L$6:$L$10,$M$6:$M$10))/10000</f>
        <v>"OnHealInc":0.3162</v>
      </c>
      <c r="AG40" s="19" t="str">
        <f t="shared" si="0"/>
        <v>{"HpRate":0.77,"AtkRate":0.4095,"PhysDefRate":0.315,"MagicDefRate":0.28,"OnHealInc":0.3162}</v>
      </c>
      <c r="AJ40" s="1" t="str" cm="1">
        <f t="array" ref="AJ40">$B$2&amp;_xlfn.XLOOKUP(AJ$19,$G$18:$P$18,$G$16:$P$16)&amp;$B$2&amp;$B$1&amp;INT(_xlfn.XLOOKUP($D40,$D$20:$D$44,_xlfn.XLOOKUP(AJ$19,$Q$18:$Z$18,$Q$20:$Z$44))*_xlfn.XLOOKUP(AJ$19,$Q$6:$Q$10,$R$6:$R$10))/10000</f>
        <v>"HpRate":0.4375</v>
      </c>
      <c r="AK40" s="1" t="str" cm="1">
        <f t="array" ref="AK40">$B$2&amp;_xlfn.XLOOKUP(AK$19,$G$18:$P$18,$G$16:$P$16)&amp;$B$2&amp;$B$1&amp;INT(_xlfn.XLOOKUP($D40,$D$20:$D$44,_xlfn.XLOOKUP(AK$19,$Q$18:$Z$18,$Q$20:$Z$44))*_xlfn.XLOOKUP(AK$19,$Q$6:$Q$10,$R$6:$R$10))/10000</f>
        <v>"AtkRate":0.504</v>
      </c>
      <c r="AL40" s="1" t="str" cm="1">
        <f t="array" ref="AL40">$B$2&amp;_xlfn.XLOOKUP(AL$19,$G$18:$P$18,$G$16:$P$16)&amp;$B$2&amp;$B$1&amp;INT(_xlfn.XLOOKUP($D40,$D$20:$D$44,_xlfn.XLOOKUP(AL$19,$Q$18:$Z$18,$Q$20:$Z$44))*_xlfn.XLOOKUP(AL$19,$Q$6:$Q$10,$R$6:$R$10))/10000</f>
        <v>"AtkSpeed":0.186</v>
      </c>
      <c r="AM40" s="1" t="str" cm="1">
        <f t="array" ref="AM40">$B$2&amp;_xlfn.XLOOKUP(AM$19,$G$18:$P$18,$G$16:$P$16)&amp;$B$2&amp;$B$1&amp;INT(_xlfn.XLOOKUP($D40,$D$20:$D$44,_xlfn.XLOOKUP(AM$19,$Q$18:$Z$18,$Q$20:$Z$44))*_xlfn.XLOOKUP(AM$19,$Q$6:$Q$10,$R$6:$R$10))/10000</f>
        <v>"Cri":0.1592</v>
      </c>
      <c r="AN40" s="1" t="str" cm="1">
        <f t="array" ref="AN40">$B$2&amp;_xlfn.XLOOKUP(AN$19,$G$18:$P$18,$G$16:$P$16)&amp;$B$2&amp;$B$1&amp;INT(_xlfn.XLOOKUP($D40,$D$20:$D$44,_xlfn.XLOOKUP(AN$19,$Q$18:$Z$18,$Q$20:$Z$44))*_xlfn.XLOOKUP(AN$19,$Q$6:$Q$10,$R$6:$R$10))/10000</f>
        <v>"DefBreak":0.2187</v>
      </c>
      <c r="AO40" s="19" t="str">
        <f t="shared" si="1"/>
        <v>{"HpRate":0.4375,"AtkRate":0.504,"AtkSpeed":0.186,"Cri":0.1592,"DefBreak":0.2187}</v>
      </c>
      <c r="AR40" s="1" t="str" cm="1">
        <f t="array" ref="AR40">$B$2&amp;_xlfn.XLOOKUP(AR$19,$G$18:$P$18,$G$16:$P$16)&amp;$B$2&amp;$B$1&amp;INT(_xlfn.XLOOKUP($D40,$D$20:$D$44,_xlfn.XLOOKUP(AR$19,$Q$18:$Z$18,$Q$20:$Z$44))*_xlfn.XLOOKUP(AR$19,$V$6:$V$11,$W$6:$W$11))/10000</f>
        <v>"HpRate":0.455</v>
      </c>
      <c r="AS40" s="1" t="str" cm="1">
        <f t="array" ref="AS40">$B$2&amp;_xlfn.XLOOKUP(AS$19,$G$18:$P$18,$G$16:$P$16)&amp;$B$2&amp;$B$1&amp;INT(_xlfn.XLOOKUP($D40,$D$20:$D$44,_xlfn.XLOOKUP(AS$19,$Q$18:$Z$18,$Q$20:$Z$44))*_xlfn.XLOOKUP(AS$19,$V$6:$V$11,$W$6:$W$11))/10000</f>
        <v>"AtkRate":0.4567</v>
      </c>
      <c r="AT40" s="1" t="str" cm="1">
        <f t="array" ref="AT40">$B$2&amp;_xlfn.XLOOKUP(AT$19,$G$18:$P$18,$G$16:$P$16)&amp;$B$2&amp;$B$1&amp;INT(_xlfn.XLOOKUP($D40,$D$20:$D$44,_xlfn.XLOOKUP(AT$19,$Q$18:$Z$18,$Q$20:$Z$44))*_xlfn.XLOOKUP(AT$19,$V$6:$V$11,$W$6:$W$11))/10000</f>
        <v>"PhysDefRate":0.2275</v>
      </c>
      <c r="AU40" s="1" t="str" cm="1">
        <f t="array" ref="AU40">$B$2&amp;_xlfn.XLOOKUP(AU$19,$G$18:$P$18,$G$16:$P$16)&amp;$B$2&amp;$B$1&amp;INT(_xlfn.XLOOKUP($D40,$D$20:$D$44,_xlfn.XLOOKUP(AU$19,$Q$18:$Z$18,$Q$20:$Z$44))*_xlfn.XLOOKUP(AU$19,$V$6:$V$11,$W$6:$W$11))/10000</f>
        <v>"MagicDefRate":0.3325</v>
      </c>
      <c r="AV40" s="1" t="str" cm="1">
        <f t="array" ref="AV40">$B$2&amp;_xlfn.XLOOKUP(AV$19,$G$18:$P$18,$G$16:$P$16)&amp;$B$2&amp;$B$1&amp;INT(_xlfn.XLOOKUP($D40,$D$20:$D$44,_xlfn.XLOOKUP(AV$19,$Q$18:$Z$18,$Q$20:$Z$44))*_xlfn.XLOOKUP(AV$19,$V$6:$V$11,$W$6:$W$11))/10000</f>
        <v>"HealInc":0.332</v>
      </c>
      <c r="AW40" s="1" t="str" cm="1">
        <f t="array" ref="AW40">$B$2&amp;_xlfn.XLOOKUP(AW$19,$G$18:$P$18,$G$16:$P$16)&amp;$B$2&amp;$B$1&amp;INT(_xlfn.XLOOKUP($D40,$D$20:$D$44,_xlfn.XLOOKUP(AW$19,$Q$18:$Z$18,$Q$20:$Z$44))*_xlfn.XLOOKUP(AW$19,$V$6:$V$11,$W$6:$W$11))/10000</f>
        <v>"SkillSpeed":0.119</v>
      </c>
      <c r="AX40" s="19" t="str">
        <f t="shared" si="2"/>
        <v>{"HpRate":0.455,"AtkRate":0.4567,"PhysDefRate":0.2275,"MagicDefRate":0.3325,"HealInc":0.332}</v>
      </c>
    </row>
    <row r="41" ht="16.5" spans="4:50">
      <c r="D41" s="9">
        <v>22</v>
      </c>
      <c r="E41" s="12">
        <v>150</v>
      </c>
      <c r="F41" s="12">
        <v>120</v>
      </c>
      <c r="G41" s="16">
        <v>150</v>
      </c>
      <c r="H41" s="16">
        <v>135</v>
      </c>
      <c r="I41" s="16">
        <v>150</v>
      </c>
      <c r="J41" s="16">
        <v>150</v>
      </c>
      <c r="K41" s="16">
        <v>120</v>
      </c>
      <c r="L41" s="16">
        <v>96</v>
      </c>
      <c r="M41" s="16">
        <v>102</v>
      </c>
      <c r="N41" s="16">
        <v>102</v>
      </c>
      <c r="O41" s="16">
        <v>128.4</v>
      </c>
      <c r="P41" s="16">
        <v>201.6</v>
      </c>
      <c r="Q41" s="16">
        <v>3650</v>
      </c>
      <c r="R41" s="16">
        <v>3285</v>
      </c>
      <c r="S41" s="16">
        <v>3650</v>
      </c>
      <c r="T41" s="16">
        <v>3650</v>
      </c>
      <c r="U41" s="16">
        <v>1980</v>
      </c>
      <c r="V41" s="16">
        <v>1584</v>
      </c>
      <c r="W41" s="16">
        <v>1683</v>
      </c>
      <c r="X41" s="16">
        <v>1683</v>
      </c>
      <c r="Y41" s="16">
        <v>2118.6</v>
      </c>
      <c r="Z41" s="16">
        <v>3326.4</v>
      </c>
      <c r="AB41" s="1" t="str" cm="1">
        <f t="array" ref="AB41">$B$2&amp;_xlfn.XLOOKUP(AB$19,$G$18:$P$18,$G$16:$P$16)&amp;$B$2&amp;$B$1&amp;INT(_xlfn.XLOOKUP($D41,$D$20:$D$44,_xlfn.XLOOKUP(AB$19,$Q$18:$Z$18,$Q$20:$Z$44))*_xlfn.XLOOKUP(AB$19,$L$6:$L$10,$M$6:$M$10))/10000</f>
        <v>"HpRate":0.803</v>
      </c>
      <c r="AC41" s="1" t="str" cm="1">
        <f t="array" ref="AC41">$B$2&amp;_xlfn.XLOOKUP(AC$19,$G$18:$P$18,$G$16:$P$16)&amp;$B$2&amp;$B$1&amp;INT(_xlfn.XLOOKUP($D41,$D$20:$D$44,_xlfn.XLOOKUP(AC$19,$Q$18:$Z$18,$Q$20:$Z$44))*_xlfn.XLOOKUP(AC$19,$L$6:$L$10,$M$6:$M$10))/10000</f>
        <v>"AtkRate":0.427</v>
      </c>
      <c r="AD41" s="1" t="str" cm="1">
        <f t="array" ref="AD41">$B$2&amp;_xlfn.XLOOKUP(AD$19,$G$18:$P$18,$G$16:$P$16)&amp;$B$2&amp;$B$1&amp;INT(_xlfn.XLOOKUP($D41,$D$20:$D$44,_xlfn.XLOOKUP(AD$19,$Q$18:$Z$18,$Q$20:$Z$44))*_xlfn.XLOOKUP(AD$19,$L$6:$L$10,$M$6:$M$10))/10000</f>
        <v>"PhysDefRate":0.3285</v>
      </c>
      <c r="AE41" s="1" t="str" cm="1">
        <f t="array" ref="AE41">$B$2&amp;_xlfn.XLOOKUP(AE$19,$G$18:$P$18,$G$16:$P$16)&amp;$B$2&amp;$B$1&amp;INT(_xlfn.XLOOKUP($D41,$D$20:$D$44,_xlfn.XLOOKUP(AE$19,$Q$18:$Z$18,$Q$20:$Z$44))*_xlfn.XLOOKUP(AE$19,$L$6:$L$10,$M$6:$M$10))/10000</f>
        <v>"MagicDefRate":0.292</v>
      </c>
      <c r="AF41" s="1" t="str" cm="1">
        <f t="array" ref="AF41">$B$2&amp;_xlfn.XLOOKUP(AF$19,$G$18:$P$18,$G$16:$P$16)&amp;$B$2&amp;$B$1&amp;INT(_xlfn.XLOOKUP($D41,$D$20:$D$44,_xlfn.XLOOKUP(AF$19,$Q$18:$Z$18,$Q$20:$Z$44))*_xlfn.XLOOKUP(AF$19,$L$6:$L$10,$M$6:$M$10))/10000</f>
        <v>"OnHealInc":0.3366</v>
      </c>
      <c r="AG41" s="19" t="str">
        <f t="shared" si="0"/>
        <v>{"HpRate":0.803,"AtkRate":0.427,"PhysDefRate":0.3285,"MagicDefRate":0.292,"OnHealInc":0.3366}</v>
      </c>
      <c r="AJ41" s="1" t="str" cm="1">
        <f t="array" ref="AJ41">$B$2&amp;_xlfn.XLOOKUP(AJ$19,$G$18:$P$18,$G$16:$P$16)&amp;$B$2&amp;$B$1&amp;INT(_xlfn.XLOOKUP($D41,$D$20:$D$44,_xlfn.XLOOKUP(AJ$19,$Q$18:$Z$18,$Q$20:$Z$44))*_xlfn.XLOOKUP(AJ$19,$Q$6:$Q$10,$R$6:$R$10))/10000</f>
        <v>"HpRate":0.4562</v>
      </c>
      <c r="AK41" s="1" t="str" cm="1">
        <f t="array" ref="AK41">$B$2&amp;_xlfn.XLOOKUP(AK$19,$G$18:$P$18,$G$16:$P$16)&amp;$B$2&amp;$B$1&amp;INT(_xlfn.XLOOKUP($D41,$D$20:$D$44,_xlfn.XLOOKUP(AK$19,$Q$18:$Z$18,$Q$20:$Z$44))*_xlfn.XLOOKUP(AK$19,$Q$6:$Q$10,$R$6:$R$10))/10000</f>
        <v>"AtkRate":0.5256</v>
      </c>
      <c r="AL41" s="1" t="str" cm="1">
        <f t="array" ref="AL41">$B$2&amp;_xlfn.XLOOKUP(AL$19,$G$18:$P$18,$G$16:$P$16)&amp;$B$2&amp;$B$1&amp;INT(_xlfn.XLOOKUP($D41,$D$20:$D$44,_xlfn.XLOOKUP(AL$19,$Q$18:$Z$18,$Q$20:$Z$44))*_xlfn.XLOOKUP(AL$19,$Q$6:$Q$10,$R$6:$R$10))/10000</f>
        <v>"AtkSpeed":0.198</v>
      </c>
      <c r="AM41" s="1" t="str" cm="1">
        <f t="array" ref="AM41">$B$2&amp;_xlfn.XLOOKUP(AM$19,$G$18:$P$18,$G$16:$P$16)&amp;$B$2&amp;$B$1&amp;INT(_xlfn.XLOOKUP($D41,$D$20:$D$44,_xlfn.XLOOKUP(AM$19,$Q$18:$Z$18,$Q$20:$Z$44))*_xlfn.XLOOKUP(AM$19,$Q$6:$Q$10,$R$6:$R$10))/10000</f>
        <v>"Cri":0.1694</v>
      </c>
      <c r="AN41" s="1" t="str" cm="1">
        <f t="array" ref="AN41">$B$2&amp;_xlfn.XLOOKUP(AN$19,$G$18:$P$18,$G$16:$P$16)&amp;$B$2&amp;$B$1&amp;INT(_xlfn.XLOOKUP($D41,$D$20:$D$44,_xlfn.XLOOKUP(AN$19,$Q$18:$Z$18,$Q$20:$Z$44))*_xlfn.XLOOKUP(AN$19,$Q$6:$Q$10,$R$6:$R$10))/10000</f>
        <v>"DefBreak":0.2328</v>
      </c>
      <c r="AO41" s="19" t="str">
        <f t="shared" si="1"/>
        <v>{"HpRate":0.4562,"AtkRate":0.5256,"AtkSpeed":0.198,"Cri":0.1694,"DefBreak":0.2328}</v>
      </c>
      <c r="AR41" s="1" t="str" cm="1">
        <f t="array" ref="AR41">$B$2&amp;_xlfn.XLOOKUP(AR$19,$G$18:$P$18,$G$16:$P$16)&amp;$B$2&amp;$B$1&amp;INT(_xlfn.XLOOKUP($D41,$D$20:$D$44,_xlfn.XLOOKUP(AR$19,$Q$18:$Z$18,$Q$20:$Z$44))*_xlfn.XLOOKUP(AR$19,$V$6:$V$11,$W$6:$W$11))/10000</f>
        <v>"HpRate":0.4745</v>
      </c>
      <c r="AS41" s="1" t="str" cm="1">
        <f t="array" ref="AS41">$B$2&amp;_xlfn.XLOOKUP(AS$19,$G$18:$P$18,$G$16:$P$16)&amp;$B$2&amp;$B$1&amp;INT(_xlfn.XLOOKUP($D41,$D$20:$D$44,_xlfn.XLOOKUP(AS$19,$Q$18:$Z$18,$Q$20:$Z$44))*_xlfn.XLOOKUP(AS$19,$V$6:$V$11,$W$6:$W$11))/10000</f>
        <v>"AtkRate":0.4763</v>
      </c>
      <c r="AT41" s="1" t="str" cm="1">
        <f t="array" ref="AT41">$B$2&amp;_xlfn.XLOOKUP(AT$19,$G$18:$P$18,$G$16:$P$16)&amp;$B$2&amp;$B$1&amp;INT(_xlfn.XLOOKUP($D41,$D$20:$D$44,_xlfn.XLOOKUP(AT$19,$Q$18:$Z$18,$Q$20:$Z$44))*_xlfn.XLOOKUP(AT$19,$V$6:$V$11,$W$6:$W$11))/10000</f>
        <v>"PhysDefRate":0.2372</v>
      </c>
      <c r="AU41" s="1" t="str" cm="1">
        <f t="array" ref="AU41">$B$2&amp;_xlfn.XLOOKUP(AU$19,$G$18:$P$18,$G$16:$P$16)&amp;$B$2&amp;$B$1&amp;INT(_xlfn.XLOOKUP($D41,$D$20:$D$44,_xlfn.XLOOKUP(AU$19,$Q$18:$Z$18,$Q$20:$Z$44))*_xlfn.XLOOKUP(AU$19,$V$6:$V$11,$W$6:$W$11))/10000</f>
        <v>"MagicDefRate":0.3467</v>
      </c>
      <c r="AV41" s="1" t="str" cm="1">
        <f t="array" ref="AV41">$B$2&amp;_xlfn.XLOOKUP(AV$19,$G$18:$P$18,$G$16:$P$16)&amp;$B$2&amp;$B$1&amp;INT(_xlfn.XLOOKUP($D41,$D$20:$D$44,_xlfn.XLOOKUP(AV$19,$Q$18:$Z$18,$Q$20:$Z$44))*_xlfn.XLOOKUP(AV$19,$V$6:$V$11,$W$6:$W$11))/10000</f>
        <v>"HealInc":0.3534</v>
      </c>
      <c r="AW41" s="1" t="str" cm="1">
        <f t="array" ref="AW41">$B$2&amp;_xlfn.XLOOKUP(AW$19,$G$18:$P$18,$G$16:$P$16)&amp;$B$2&amp;$B$1&amp;INT(_xlfn.XLOOKUP($D41,$D$20:$D$44,_xlfn.XLOOKUP(AW$19,$Q$18:$Z$18,$Q$20:$Z$44))*_xlfn.XLOOKUP(AW$19,$V$6:$V$11,$W$6:$W$11))/10000</f>
        <v>"SkillSpeed":0.1267</v>
      </c>
      <c r="AX41" s="19" t="str">
        <f t="shared" si="2"/>
        <v>{"HpRate":0.4745,"AtkRate":0.4763,"PhysDefRate":0.2372,"MagicDefRate":0.3467,"HealInc":0.3534}</v>
      </c>
    </row>
    <row r="42" ht="16.5" spans="4:50">
      <c r="D42" s="9">
        <v>23</v>
      </c>
      <c r="E42" s="12">
        <v>150</v>
      </c>
      <c r="F42" s="12">
        <v>120</v>
      </c>
      <c r="G42" s="16">
        <v>150</v>
      </c>
      <c r="H42" s="16">
        <v>135</v>
      </c>
      <c r="I42" s="16">
        <v>150</v>
      </c>
      <c r="J42" s="16">
        <v>150</v>
      </c>
      <c r="K42" s="16">
        <v>120</v>
      </c>
      <c r="L42" s="16">
        <v>96</v>
      </c>
      <c r="M42" s="16">
        <v>102</v>
      </c>
      <c r="N42" s="16">
        <v>102</v>
      </c>
      <c r="O42" s="16">
        <v>128.4</v>
      </c>
      <c r="P42" s="16">
        <v>201.6</v>
      </c>
      <c r="Q42" s="16">
        <v>3800</v>
      </c>
      <c r="R42" s="16">
        <v>3420</v>
      </c>
      <c r="S42" s="16">
        <v>3800</v>
      </c>
      <c r="T42" s="16">
        <v>3800</v>
      </c>
      <c r="U42" s="16">
        <v>2100</v>
      </c>
      <c r="V42" s="16">
        <v>1680</v>
      </c>
      <c r="W42" s="16">
        <v>1785</v>
      </c>
      <c r="X42" s="16">
        <v>1785</v>
      </c>
      <c r="Y42" s="16">
        <v>2247</v>
      </c>
      <c r="Z42" s="16">
        <v>3528</v>
      </c>
      <c r="AB42" s="1" t="str" cm="1">
        <f t="array" ref="AB42">$B$2&amp;_xlfn.XLOOKUP(AB$19,$G$18:$P$18,$G$16:$P$16)&amp;$B$2&amp;$B$1&amp;INT(_xlfn.XLOOKUP($D42,$D$20:$D$44,_xlfn.XLOOKUP(AB$19,$Q$18:$Z$18,$Q$20:$Z$44))*_xlfn.XLOOKUP(AB$19,$L$6:$L$10,$M$6:$M$10))/10000</f>
        <v>"HpRate":0.836</v>
      </c>
      <c r="AC42" s="1" t="str" cm="1">
        <f t="array" ref="AC42">$B$2&amp;_xlfn.XLOOKUP(AC$19,$G$18:$P$18,$G$16:$P$16)&amp;$B$2&amp;$B$1&amp;INT(_xlfn.XLOOKUP($D42,$D$20:$D$44,_xlfn.XLOOKUP(AC$19,$Q$18:$Z$18,$Q$20:$Z$44))*_xlfn.XLOOKUP(AC$19,$L$6:$L$10,$M$6:$M$10))/10000</f>
        <v>"AtkRate":0.4446</v>
      </c>
      <c r="AD42" s="1" t="str" cm="1">
        <f t="array" ref="AD42">$B$2&amp;_xlfn.XLOOKUP(AD$19,$G$18:$P$18,$G$16:$P$16)&amp;$B$2&amp;$B$1&amp;INT(_xlfn.XLOOKUP($D42,$D$20:$D$44,_xlfn.XLOOKUP(AD$19,$Q$18:$Z$18,$Q$20:$Z$44))*_xlfn.XLOOKUP(AD$19,$L$6:$L$10,$M$6:$M$10))/10000</f>
        <v>"PhysDefRate":0.342</v>
      </c>
      <c r="AE42" s="1" t="str" cm="1">
        <f t="array" ref="AE42">$B$2&amp;_xlfn.XLOOKUP(AE$19,$G$18:$P$18,$G$16:$P$16)&amp;$B$2&amp;$B$1&amp;INT(_xlfn.XLOOKUP($D42,$D$20:$D$44,_xlfn.XLOOKUP(AE$19,$Q$18:$Z$18,$Q$20:$Z$44))*_xlfn.XLOOKUP(AE$19,$L$6:$L$10,$M$6:$M$10))/10000</f>
        <v>"MagicDefRate":0.304</v>
      </c>
      <c r="AF42" s="1" t="str" cm="1">
        <f t="array" ref="AF42">$B$2&amp;_xlfn.XLOOKUP(AF$19,$G$18:$P$18,$G$16:$P$16)&amp;$B$2&amp;$B$1&amp;INT(_xlfn.XLOOKUP($D42,$D$20:$D$44,_xlfn.XLOOKUP(AF$19,$Q$18:$Z$18,$Q$20:$Z$44))*_xlfn.XLOOKUP(AF$19,$L$6:$L$10,$M$6:$M$10))/10000</f>
        <v>"OnHealInc":0.357</v>
      </c>
      <c r="AG42" s="19" t="str">
        <f t="shared" si="0"/>
        <v>{"HpRate":0.836,"AtkRate":0.4446,"PhysDefRate":0.342,"MagicDefRate":0.304,"OnHealInc":0.357}</v>
      </c>
      <c r="AJ42" s="1" t="str" cm="1">
        <f t="array" ref="AJ42">$B$2&amp;_xlfn.XLOOKUP(AJ$19,$G$18:$P$18,$G$16:$P$16)&amp;$B$2&amp;$B$1&amp;INT(_xlfn.XLOOKUP($D42,$D$20:$D$44,_xlfn.XLOOKUP(AJ$19,$Q$18:$Z$18,$Q$20:$Z$44))*_xlfn.XLOOKUP(AJ$19,$Q$6:$Q$10,$R$6:$R$10))/10000</f>
        <v>"HpRate":0.475</v>
      </c>
      <c r="AK42" s="1" t="str" cm="1">
        <f t="array" ref="AK42">$B$2&amp;_xlfn.XLOOKUP(AK$19,$G$18:$P$18,$G$16:$P$16)&amp;$B$2&amp;$B$1&amp;INT(_xlfn.XLOOKUP($D42,$D$20:$D$44,_xlfn.XLOOKUP(AK$19,$Q$18:$Z$18,$Q$20:$Z$44))*_xlfn.XLOOKUP(AK$19,$Q$6:$Q$10,$R$6:$R$10))/10000</f>
        <v>"AtkRate":0.5472</v>
      </c>
      <c r="AL42" s="1" t="str" cm="1">
        <f t="array" ref="AL42">$B$2&amp;_xlfn.XLOOKUP(AL$19,$G$18:$P$18,$G$16:$P$16)&amp;$B$2&amp;$B$1&amp;INT(_xlfn.XLOOKUP($D42,$D$20:$D$44,_xlfn.XLOOKUP(AL$19,$Q$18:$Z$18,$Q$20:$Z$44))*_xlfn.XLOOKUP(AL$19,$Q$6:$Q$10,$R$6:$R$10))/10000</f>
        <v>"AtkSpeed":0.21</v>
      </c>
      <c r="AM42" s="1" t="str" cm="1">
        <f t="array" ref="AM42">$B$2&amp;_xlfn.XLOOKUP(AM$19,$G$18:$P$18,$G$16:$P$16)&amp;$B$2&amp;$B$1&amp;INT(_xlfn.XLOOKUP($D42,$D$20:$D$44,_xlfn.XLOOKUP(AM$19,$Q$18:$Z$18,$Q$20:$Z$44))*_xlfn.XLOOKUP(AM$19,$Q$6:$Q$10,$R$6:$R$10))/10000</f>
        <v>"Cri":0.1797</v>
      </c>
      <c r="AN42" s="1" t="str" cm="1">
        <f t="array" ref="AN42">$B$2&amp;_xlfn.XLOOKUP(AN$19,$G$18:$P$18,$G$16:$P$16)&amp;$B$2&amp;$B$1&amp;INT(_xlfn.XLOOKUP($D42,$D$20:$D$44,_xlfn.XLOOKUP(AN$19,$Q$18:$Z$18,$Q$20:$Z$44))*_xlfn.XLOOKUP(AN$19,$Q$6:$Q$10,$R$6:$R$10))/10000</f>
        <v>"DefBreak":0.2469</v>
      </c>
      <c r="AO42" s="19" t="str">
        <f t="shared" si="1"/>
        <v>{"HpRate":0.475,"AtkRate":0.5472,"AtkSpeed":0.21,"Cri":0.1797,"DefBreak":0.2469}</v>
      </c>
      <c r="AR42" s="1" t="str" cm="1">
        <f t="array" ref="AR42">$B$2&amp;_xlfn.XLOOKUP(AR$19,$G$18:$P$18,$G$16:$P$16)&amp;$B$2&amp;$B$1&amp;INT(_xlfn.XLOOKUP($D42,$D$20:$D$44,_xlfn.XLOOKUP(AR$19,$Q$18:$Z$18,$Q$20:$Z$44))*_xlfn.XLOOKUP(AR$19,$V$6:$V$11,$W$6:$W$11))/10000</f>
        <v>"HpRate":0.494</v>
      </c>
      <c r="AS42" s="1" t="str" cm="1">
        <f t="array" ref="AS42">$B$2&amp;_xlfn.XLOOKUP(AS$19,$G$18:$P$18,$G$16:$P$16)&amp;$B$2&amp;$B$1&amp;INT(_xlfn.XLOOKUP($D42,$D$20:$D$44,_xlfn.XLOOKUP(AS$19,$Q$18:$Z$18,$Q$20:$Z$44))*_xlfn.XLOOKUP(AS$19,$V$6:$V$11,$W$6:$W$11))/10000</f>
        <v>"AtkRate":0.4959</v>
      </c>
      <c r="AT42" s="1" t="str" cm="1">
        <f t="array" ref="AT42">$B$2&amp;_xlfn.XLOOKUP(AT$19,$G$18:$P$18,$G$16:$P$16)&amp;$B$2&amp;$B$1&amp;INT(_xlfn.XLOOKUP($D42,$D$20:$D$44,_xlfn.XLOOKUP(AT$19,$Q$18:$Z$18,$Q$20:$Z$44))*_xlfn.XLOOKUP(AT$19,$V$6:$V$11,$W$6:$W$11))/10000</f>
        <v>"PhysDefRate":0.247</v>
      </c>
      <c r="AU42" s="1" t="str" cm="1">
        <f t="array" ref="AU42">$B$2&amp;_xlfn.XLOOKUP(AU$19,$G$18:$P$18,$G$16:$P$16)&amp;$B$2&amp;$B$1&amp;INT(_xlfn.XLOOKUP($D42,$D$20:$D$44,_xlfn.XLOOKUP(AU$19,$Q$18:$Z$18,$Q$20:$Z$44))*_xlfn.XLOOKUP(AU$19,$V$6:$V$11,$W$6:$W$11))/10000</f>
        <v>"MagicDefRate":0.361</v>
      </c>
      <c r="AV42" s="1" t="str" cm="1">
        <f t="array" ref="AV42">$B$2&amp;_xlfn.XLOOKUP(AV$19,$G$18:$P$18,$G$16:$P$16)&amp;$B$2&amp;$B$1&amp;INT(_xlfn.XLOOKUP($D42,$D$20:$D$44,_xlfn.XLOOKUP(AV$19,$Q$18:$Z$18,$Q$20:$Z$44))*_xlfn.XLOOKUP(AV$19,$V$6:$V$11,$W$6:$W$11))/10000</f>
        <v>"HealInc":0.3748</v>
      </c>
      <c r="AW42" s="1" t="str" cm="1">
        <f t="array" ref="AW42">$B$2&amp;_xlfn.XLOOKUP(AW$19,$G$18:$P$18,$G$16:$P$16)&amp;$B$2&amp;$B$1&amp;INT(_xlfn.XLOOKUP($D42,$D$20:$D$44,_xlfn.XLOOKUP(AW$19,$Q$18:$Z$18,$Q$20:$Z$44))*_xlfn.XLOOKUP(AW$19,$V$6:$V$11,$W$6:$W$11))/10000</f>
        <v>"SkillSpeed":0.1344</v>
      </c>
      <c r="AX42" s="19" t="str">
        <f t="shared" si="2"/>
        <v>{"HpRate":0.494,"AtkRate":0.4959,"PhysDefRate":0.247,"MagicDefRate":0.361,"HealInc":0.3748}</v>
      </c>
    </row>
    <row r="43" ht="16.5" spans="4:50">
      <c r="D43" s="9">
        <v>24</v>
      </c>
      <c r="E43" s="12">
        <v>150</v>
      </c>
      <c r="F43" s="12">
        <v>120</v>
      </c>
      <c r="G43" s="16">
        <v>150</v>
      </c>
      <c r="H43" s="16">
        <v>135</v>
      </c>
      <c r="I43" s="16">
        <v>150</v>
      </c>
      <c r="J43" s="16">
        <v>150</v>
      </c>
      <c r="K43" s="16">
        <v>120</v>
      </c>
      <c r="L43" s="16">
        <v>96</v>
      </c>
      <c r="M43" s="16">
        <v>102</v>
      </c>
      <c r="N43" s="16">
        <v>102</v>
      </c>
      <c r="O43" s="16">
        <v>128.4</v>
      </c>
      <c r="P43" s="16">
        <v>201.6</v>
      </c>
      <c r="Q43" s="16">
        <v>3950</v>
      </c>
      <c r="R43" s="16">
        <v>3555</v>
      </c>
      <c r="S43" s="16">
        <v>3950</v>
      </c>
      <c r="T43" s="16">
        <v>3950</v>
      </c>
      <c r="U43" s="16">
        <v>2220</v>
      </c>
      <c r="V43" s="16">
        <v>1776</v>
      </c>
      <c r="W43" s="16">
        <v>1887</v>
      </c>
      <c r="X43" s="16">
        <v>1887</v>
      </c>
      <c r="Y43" s="16">
        <v>2375.4</v>
      </c>
      <c r="Z43" s="16">
        <v>3729.6</v>
      </c>
      <c r="AB43" s="1" t="str" cm="1">
        <f t="array" ref="AB43">$B$2&amp;_xlfn.XLOOKUP(AB$19,$G$18:$P$18,$G$16:$P$16)&amp;$B$2&amp;$B$1&amp;INT(_xlfn.XLOOKUP($D43,$D$20:$D$44,_xlfn.XLOOKUP(AB$19,$Q$18:$Z$18,$Q$20:$Z$44))*_xlfn.XLOOKUP(AB$19,$L$6:$L$10,$M$6:$M$10))/10000</f>
        <v>"HpRate":0.869</v>
      </c>
      <c r="AC43" s="1" t="str" cm="1">
        <f t="array" ref="AC43">$B$2&amp;_xlfn.XLOOKUP(AC$19,$G$18:$P$18,$G$16:$P$16)&amp;$B$2&amp;$B$1&amp;INT(_xlfn.XLOOKUP($D43,$D$20:$D$44,_xlfn.XLOOKUP(AC$19,$Q$18:$Z$18,$Q$20:$Z$44))*_xlfn.XLOOKUP(AC$19,$L$6:$L$10,$M$6:$M$10))/10000</f>
        <v>"AtkRate":0.4621</v>
      </c>
      <c r="AD43" s="1" t="str" cm="1">
        <f t="array" ref="AD43">$B$2&amp;_xlfn.XLOOKUP(AD$19,$G$18:$P$18,$G$16:$P$16)&amp;$B$2&amp;$B$1&amp;INT(_xlfn.XLOOKUP($D43,$D$20:$D$44,_xlfn.XLOOKUP(AD$19,$Q$18:$Z$18,$Q$20:$Z$44))*_xlfn.XLOOKUP(AD$19,$L$6:$L$10,$M$6:$M$10))/10000</f>
        <v>"PhysDefRate":0.3555</v>
      </c>
      <c r="AE43" s="1" t="str" cm="1">
        <f t="array" ref="AE43">$B$2&amp;_xlfn.XLOOKUP(AE$19,$G$18:$P$18,$G$16:$P$16)&amp;$B$2&amp;$B$1&amp;INT(_xlfn.XLOOKUP($D43,$D$20:$D$44,_xlfn.XLOOKUP(AE$19,$Q$18:$Z$18,$Q$20:$Z$44))*_xlfn.XLOOKUP(AE$19,$L$6:$L$10,$M$6:$M$10))/10000</f>
        <v>"MagicDefRate":0.316</v>
      </c>
      <c r="AF43" s="1" t="str" cm="1">
        <f t="array" ref="AF43">$B$2&amp;_xlfn.XLOOKUP(AF$19,$G$18:$P$18,$G$16:$P$16)&amp;$B$2&amp;$B$1&amp;INT(_xlfn.XLOOKUP($D43,$D$20:$D$44,_xlfn.XLOOKUP(AF$19,$Q$18:$Z$18,$Q$20:$Z$44))*_xlfn.XLOOKUP(AF$19,$L$6:$L$10,$M$6:$M$10))/10000</f>
        <v>"OnHealInc":0.3774</v>
      </c>
      <c r="AG43" s="19" t="str">
        <f t="shared" si="0"/>
        <v>{"HpRate":0.869,"AtkRate":0.4621,"PhysDefRate":0.3555,"MagicDefRate":0.316,"OnHealInc":0.3774}</v>
      </c>
      <c r="AJ43" s="1" t="str" cm="1">
        <f t="array" ref="AJ43">$B$2&amp;_xlfn.XLOOKUP(AJ$19,$G$18:$P$18,$G$16:$P$16)&amp;$B$2&amp;$B$1&amp;INT(_xlfn.XLOOKUP($D43,$D$20:$D$44,_xlfn.XLOOKUP(AJ$19,$Q$18:$Z$18,$Q$20:$Z$44))*_xlfn.XLOOKUP(AJ$19,$Q$6:$Q$10,$R$6:$R$10))/10000</f>
        <v>"HpRate":0.4937</v>
      </c>
      <c r="AK43" s="1" t="str" cm="1">
        <f t="array" ref="AK43">$B$2&amp;_xlfn.XLOOKUP(AK$19,$G$18:$P$18,$G$16:$P$16)&amp;$B$2&amp;$B$1&amp;INT(_xlfn.XLOOKUP($D43,$D$20:$D$44,_xlfn.XLOOKUP(AK$19,$Q$18:$Z$18,$Q$20:$Z$44))*_xlfn.XLOOKUP(AK$19,$Q$6:$Q$10,$R$6:$R$10))/10000</f>
        <v>"AtkRate":0.5688</v>
      </c>
      <c r="AL43" s="1" t="str" cm="1">
        <f t="array" ref="AL43">$B$2&amp;_xlfn.XLOOKUP(AL$19,$G$18:$P$18,$G$16:$P$16)&amp;$B$2&amp;$B$1&amp;INT(_xlfn.XLOOKUP($D43,$D$20:$D$44,_xlfn.XLOOKUP(AL$19,$Q$18:$Z$18,$Q$20:$Z$44))*_xlfn.XLOOKUP(AL$19,$Q$6:$Q$10,$R$6:$R$10))/10000</f>
        <v>"AtkSpeed":0.222</v>
      </c>
      <c r="AM43" s="1" t="str" cm="1">
        <f t="array" ref="AM43">$B$2&amp;_xlfn.XLOOKUP(AM$19,$G$18:$P$18,$G$16:$P$16)&amp;$B$2&amp;$B$1&amp;INT(_xlfn.XLOOKUP($D43,$D$20:$D$44,_xlfn.XLOOKUP(AM$19,$Q$18:$Z$18,$Q$20:$Z$44))*_xlfn.XLOOKUP(AM$19,$Q$6:$Q$10,$R$6:$R$10))/10000</f>
        <v>"Cri":0.19</v>
      </c>
      <c r="AN43" s="1" t="str" cm="1">
        <f t="array" ref="AN43">$B$2&amp;_xlfn.XLOOKUP(AN$19,$G$18:$P$18,$G$16:$P$16)&amp;$B$2&amp;$B$1&amp;INT(_xlfn.XLOOKUP($D43,$D$20:$D$44,_xlfn.XLOOKUP(AN$19,$Q$18:$Z$18,$Q$20:$Z$44))*_xlfn.XLOOKUP(AN$19,$Q$6:$Q$10,$R$6:$R$10))/10000</f>
        <v>"DefBreak":0.261</v>
      </c>
      <c r="AO43" s="19" t="str">
        <f t="shared" si="1"/>
        <v>{"HpRate":0.4937,"AtkRate":0.5688,"AtkSpeed":0.222,"Cri":0.19,"DefBreak":0.261}</v>
      </c>
      <c r="AR43" s="1" t="str" cm="1">
        <f t="array" ref="AR43">$B$2&amp;_xlfn.XLOOKUP(AR$19,$G$18:$P$18,$G$16:$P$16)&amp;$B$2&amp;$B$1&amp;INT(_xlfn.XLOOKUP($D43,$D$20:$D$44,_xlfn.XLOOKUP(AR$19,$Q$18:$Z$18,$Q$20:$Z$44))*_xlfn.XLOOKUP(AR$19,$V$6:$V$11,$W$6:$W$11))/10000</f>
        <v>"HpRate":0.5135</v>
      </c>
      <c r="AS43" s="1" t="str" cm="1">
        <f t="array" ref="AS43">$B$2&amp;_xlfn.XLOOKUP(AS$19,$G$18:$P$18,$G$16:$P$16)&amp;$B$2&amp;$B$1&amp;INT(_xlfn.XLOOKUP($D43,$D$20:$D$44,_xlfn.XLOOKUP(AS$19,$Q$18:$Z$18,$Q$20:$Z$44))*_xlfn.XLOOKUP(AS$19,$V$6:$V$11,$W$6:$W$11))/10000</f>
        <v>"AtkRate":0.5154</v>
      </c>
      <c r="AT43" s="1" t="str" cm="1">
        <f t="array" ref="AT43">$B$2&amp;_xlfn.XLOOKUP(AT$19,$G$18:$P$18,$G$16:$P$16)&amp;$B$2&amp;$B$1&amp;INT(_xlfn.XLOOKUP($D43,$D$20:$D$44,_xlfn.XLOOKUP(AT$19,$Q$18:$Z$18,$Q$20:$Z$44))*_xlfn.XLOOKUP(AT$19,$V$6:$V$11,$W$6:$W$11))/10000</f>
        <v>"PhysDefRate":0.2567</v>
      </c>
      <c r="AU43" s="1" t="str" cm="1">
        <f t="array" ref="AU43">$B$2&amp;_xlfn.XLOOKUP(AU$19,$G$18:$P$18,$G$16:$P$16)&amp;$B$2&amp;$B$1&amp;INT(_xlfn.XLOOKUP($D43,$D$20:$D$44,_xlfn.XLOOKUP(AU$19,$Q$18:$Z$18,$Q$20:$Z$44))*_xlfn.XLOOKUP(AU$19,$V$6:$V$11,$W$6:$W$11))/10000</f>
        <v>"MagicDefRate":0.3752</v>
      </c>
      <c r="AV43" s="1" t="str" cm="1">
        <f t="array" ref="AV43">$B$2&amp;_xlfn.XLOOKUP(AV$19,$G$18:$P$18,$G$16:$P$16)&amp;$B$2&amp;$B$1&amp;INT(_xlfn.XLOOKUP($D43,$D$20:$D$44,_xlfn.XLOOKUP(AV$19,$Q$18:$Z$18,$Q$20:$Z$44))*_xlfn.XLOOKUP(AV$19,$V$6:$V$11,$W$6:$W$11))/10000</f>
        <v>"HealInc":0.3962</v>
      </c>
      <c r="AW43" s="1" t="str" cm="1">
        <f t="array" ref="AW43">$B$2&amp;_xlfn.XLOOKUP(AW$19,$G$18:$P$18,$G$16:$P$16)&amp;$B$2&amp;$B$1&amp;INT(_xlfn.XLOOKUP($D43,$D$20:$D$44,_xlfn.XLOOKUP(AW$19,$Q$18:$Z$18,$Q$20:$Z$44))*_xlfn.XLOOKUP(AW$19,$V$6:$V$11,$W$6:$W$11))/10000</f>
        <v>"SkillSpeed":0.142</v>
      </c>
      <c r="AX43" s="19" t="str">
        <f t="shared" si="2"/>
        <v>{"HpRate":0.5135,"AtkRate":0.5154,"PhysDefRate":0.2567,"MagicDefRate":0.3752,"HealInc":0.3962}</v>
      </c>
    </row>
    <row r="44" ht="16.5" spans="4:50">
      <c r="D44" s="9">
        <v>25</v>
      </c>
      <c r="E44" s="12">
        <v>150</v>
      </c>
      <c r="F44" s="12">
        <v>120</v>
      </c>
      <c r="G44" s="16">
        <v>150</v>
      </c>
      <c r="H44" s="16">
        <v>135</v>
      </c>
      <c r="I44" s="16">
        <v>150</v>
      </c>
      <c r="J44" s="16">
        <v>150</v>
      </c>
      <c r="K44" s="16">
        <v>120</v>
      </c>
      <c r="L44" s="16">
        <v>96</v>
      </c>
      <c r="M44" s="16">
        <v>102</v>
      </c>
      <c r="N44" s="16">
        <v>102</v>
      </c>
      <c r="O44" s="16">
        <v>128.4</v>
      </c>
      <c r="P44" s="16">
        <v>201.6</v>
      </c>
      <c r="Q44" s="16">
        <v>4100</v>
      </c>
      <c r="R44" s="16">
        <v>3690</v>
      </c>
      <c r="S44" s="16">
        <v>4100</v>
      </c>
      <c r="T44" s="16">
        <v>4100</v>
      </c>
      <c r="U44" s="16">
        <v>2340</v>
      </c>
      <c r="V44" s="16">
        <v>1872</v>
      </c>
      <c r="W44" s="16">
        <v>1989</v>
      </c>
      <c r="X44" s="16">
        <v>1989</v>
      </c>
      <c r="Y44" s="16">
        <v>2503.8</v>
      </c>
      <c r="Z44" s="16">
        <v>3931.2</v>
      </c>
      <c r="AB44" s="1" t="str" cm="1">
        <f t="array" ref="AB44">$B$2&amp;_xlfn.XLOOKUP(AB$19,$G$18:$P$18,$G$16:$P$16)&amp;$B$2&amp;$B$1&amp;INT(_xlfn.XLOOKUP($D44,$D$20:$D$44,_xlfn.XLOOKUP(AB$19,$Q$18:$Z$18,$Q$20:$Z$44))*_xlfn.XLOOKUP(AB$19,$L$6:$L$10,$M$6:$M$10))/10000</f>
        <v>"HpRate":0.902</v>
      </c>
      <c r="AC44" s="1" t="str" cm="1">
        <f t="array" ref="AC44">$B$2&amp;_xlfn.XLOOKUP(AC$19,$G$18:$P$18,$G$16:$P$16)&amp;$B$2&amp;$B$1&amp;INT(_xlfn.XLOOKUP($D44,$D$20:$D$44,_xlfn.XLOOKUP(AC$19,$Q$18:$Z$18,$Q$20:$Z$44))*_xlfn.XLOOKUP(AC$19,$L$6:$L$10,$M$6:$M$10))/10000</f>
        <v>"AtkRate":0.4797</v>
      </c>
      <c r="AD44" s="1" t="str" cm="1">
        <f t="array" ref="AD44">$B$2&amp;_xlfn.XLOOKUP(AD$19,$G$18:$P$18,$G$16:$P$16)&amp;$B$2&amp;$B$1&amp;INT(_xlfn.XLOOKUP($D44,$D$20:$D$44,_xlfn.XLOOKUP(AD$19,$Q$18:$Z$18,$Q$20:$Z$44))*_xlfn.XLOOKUP(AD$19,$L$6:$L$10,$M$6:$M$10))/10000</f>
        <v>"PhysDefRate":0.369</v>
      </c>
      <c r="AE44" s="1" t="str" cm="1">
        <f t="array" ref="AE44">$B$2&amp;_xlfn.XLOOKUP(AE$19,$G$18:$P$18,$G$16:$P$16)&amp;$B$2&amp;$B$1&amp;INT(_xlfn.XLOOKUP($D44,$D$20:$D$44,_xlfn.XLOOKUP(AE$19,$Q$18:$Z$18,$Q$20:$Z$44))*_xlfn.XLOOKUP(AE$19,$L$6:$L$10,$M$6:$M$10))/10000</f>
        <v>"MagicDefRate":0.328</v>
      </c>
      <c r="AF44" s="1" t="str" cm="1">
        <f t="array" ref="AF44">$B$2&amp;_xlfn.XLOOKUP(AF$19,$G$18:$P$18,$G$16:$P$16)&amp;$B$2&amp;$B$1&amp;INT(_xlfn.XLOOKUP($D44,$D$20:$D$44,_xlfn.XLOOKUP(AF$19,$Q$18:$Z$18,$Q$20:$Z$44))*_xlfn.XLOOKUP(AF$19,$L$6:$L$10,$M$6:$M$10))/10000</f>
        <v>"OnHealInc":0.3978</v>
      </c>
      <c r="AG44" s="19" t="str">
        <f t="shared" si="0"/>
        <v>{"HpRate":0.902,"AtkRate":0.4797,"PhysDefRate":0.369,"MagicDefRate":0.328,"OnHealInc":0.3978}</v>
      </c>
      <c r="AJ44" s="1" t="str" cm="1">
        <f t="array" ref="AJ44">$B$2&amp;_xlfn.XLOOKUP(AJ$19,$G$18:$P$18,$G$16:$P$16)&amp;$B$2&amp;$B$1&amp;INT(_xlfn.XLOOKUP($D44,$D$20:$D$44,_xlfn.XLOOKUP(AJ$19,$Q$18:$Z$18,$Q$20:$Z$44))*_xlfn.XLOOKUP(AJ$19,$Q$6:$Q$10,$R$6:$R$10))/10000</f>
        <v>"HpRate":0.5125</v>
      </c>
      <c r="AK44" s="1" t="str" cm="1">
        <f t="array" ref="AK44">$B$2&amp;_xlfn.XLOOKUP(AK$19,$G$18:$P$18,$G$16:$P$16)&amp;$B$2&amp;$B$1&amp;INT(_xlfn.XLOOKUP($D44,$D$20:$D$44,_xlfn.XLOOKUP(AK$19,$Q$18:$Z$18,$Q$20:$Z$44))*_xlfn.XLOOKUP(AK$19,$Q$6:$Q$10,$R$6:$R$10))/10000</f>
        <v>"AtkRate":0.5904</v>
      </c>
      <c r="AL44" s="1" t="str" cm="1">
        <f t="array" ref="AL44">$B$2&amp;_xlfn.XLOOKUP(AL$19,$G$18:$P$18,$G$16:$P$16)&amp;$B$2&amp;$B$1&amp;INT(_xlfn.XLOOKUP($D44,$D$20:$D$44,_xlfn.XLOOKUP(AL$19,$Q$18:$Z$18,$Q$20:$Z$44))*_xlfn.XLOOKUP(AL$19,$Q$6:$Q$10,$R$6:$R$10))/10000</f>
        <v>"AtkSpeed":0.234</v>
      </c>
      <c r="AM44" s="1" t="str" cm="1">
        <f t="array" ref="AM44">$B$2&amp;_xlfn.XLOOKUP(AM$19,$G$18:$P$18,$G$16:$P$16)&amp;$B$2&amp;$B$1&amp;INT(_xlfn.XLOOKUP($D44,$D$20:$D$44,_xlfn.XLOOKUP(AM$19,$Q$18:$Z$18,$Q$20:$Z$44))*_xlfn.XLOOKUP(AM$19,$Q$6:$Q$10,$R$6:$R$10))/10000</f>
        <v>"Cri":0.2003</v>
      </c>
      <c r="AN44" s="1" t="str" cm="1">
        <f t="array" ref="AN44">$B$2&amp;_xlfn.XLOOKUP(AN$19,$G$18:$P$18,$G$16:$P$16)&amp;$B$2&amp;$B$1&amp;INT(_xlfn.XLOOKUP($D44,$D$20:$D$44,_xlfn.XLOOKUP(AN$19,$Q$18:$Z$18,$Q$20:$Z$44))*_xlfn.XLOOKUP(AN$19,$Q$6:$Q$10,$R$6:$R$10))/10000</f>
        <v>"DefBreak":0.2751</v>
      </c>
      <c r="AO44" s="19" t="str">
        <f t="shared" si="1"/>
        <v>{"HpRate":0.5125,"AtkRate":0.5904,"AtkSpeed":0.234,"Cri":0.2003,"DefBreak":0.2751}</v>
      </c>
      <c r="AR44" s="1" t="str" cm="1">
        <f t="array" ref="AR44">$B$2&amp;_xlfn.XLOOKUP(AR$19,$G$18:$P$18,$G$16:$P$16)&amp;$B$2&amp;$B$1&amp;INT(_xlfn.XLOOKUP($D44,$D$20:$D$44,_xlfn.XLOOKUP(AR$19,$Q$18:$Z$18,$Q$20:$Z$44))*_xlfn.XLOOKUP(AR$19,$V$6:$V$11,$W$6:$W$11))/10000</f>
        <v>"HpRate":0.533</v>
      </c>
      <c r="AS44" s="1" t="str" cm="1">
        <f t="array" ref="AS44">$B$2&amp;_xlfn.XLOOKUP(AS$19,$G$18:$P$18,$G$16:$P$16)&amp;$B$2&amp;$B$1&amp;INT(_xlfn.XLOOKUP($D44,$D$20:$D$44,_xlfn.XLOOKUP(AS$19,$Q$18:$Z$18,$Q$20:$Z$44))*_xlfn.XLOOKUP(AS$19,$V$6:$V$11,$W$6:$W$11))/10000</f>
        <v>"AtkRate":0.535</v>
      </c>
      <c r="AT44" s="1" t="str" cm="1">
        <f t="array" ref="AT44">$B$2&amp;_xlfn.XLOOKUP(AT$19,$G$18:$P$18,$G$16:$P$16)&amp;$B$2&amp;$B$1&amp;INT(_xlfn.XLOOKUP($D44,$D$20:$D$44,_xlfn.XLOOKUP(AT$19,$Q$18:$Z$18,$Q$20:$Z$44))*_xlfn.XLOOKUP(AT$19,$V$6:$V$11,$W$6:$W$11))/10000</f>
        <v>"PhysDefRate":0.2665</v>
      </c>
      <c r="AU44" s="1" t="str" cm="1">
        <f t="array" ref="AU44">$B$2&amp;_xlfn.XLOOKUP(AU$19,$G$18:$P$18,$G$16:$P$16)&amp;$B$2&amp;$B$1&amp;INT(_xlfn.XLOOKUP($D44,$D$20:$D$44,_xlfn.XLOOKUP(AU$19,$Q$18:$Z$18,$Q$20:$Z$44))*_xlfn.XLOOKUP(AU$19,$V$6:$V$11,$W$6:$W$11))/10000</f>
        <v>"MagicDefRate":0.3895</v>
      </c>
      <c r="AV44" s="1" t="str" cm="1">
        <f t="array" ref="AV44">$B$2&amp;_xlfn.XLOOKUP(AV$19,$G$18:$P$18,$G$16:$P$16)&amp;$B$2&amp;$B$1&amp;INT(_xlfn.XLOOKUP($D44,$D$20:$D$44,_xlfn.XLOOKUP(AV$19,$Q$18:$Z$18,$Q$20:$Z$44))*_xlfn.XLOOKUP(AV$19,$V$6:$V$11,$W$6:$W$11))/10000</f>
        <v>"HealInc":0.4176</v>
      </c>
      <c r="AW44" s="1" t="str" cm="1">
        <f t="array" ref="AW44">$B$2&amp;_xlfn.XLOOKUP(AW$19,$G$18:$P$18,$G$16:$P$16)&amp;$B$2&amp;$B$1&amp;INT(_xlfn.XLOOKUP($D44,$D$20:$D$44,_xlfn.XLOOKUP(AW$19,$Q$18:$Z$18,$Q$20:$Z$44))*_xlfn.XLOOKUP(AW$19,$V$6:$V$11,$W$6:$W$11))/10000</f>
        <v>"SkillSpeed":0.1497</v>
      </c>
      <c r="AX44" s="19" t="str">
        <f t="shared" si="2"/>
        <v>{"HpRate":0.533,"AtkRate":0.535,"PhysDefRate":0.2665,"MagicDefRate":0.3895,"HealInc":0.4176}</v>
      </c>
    </row>
  </sheetData>
  <conditionalFormatting sqref="Q20:Q44">
    <cfRule type="dataBar" priority="3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{72b393ba-8d65-4c03-8b25-4678dd6735e9}</x14:id>
        </ext>
      </extLst>
    </cfRule>
  </conditionalFormatting>
  <conditionalFormatting sqref="R20:R44">
    <cfRule type="dataBar" priority="4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{59ebf961-c29d-4bd4-9eba-66965caddaf5}</x14:id>
        </ext>
      </extLst>
    </cfRule>
  </conditionalFormatting>
  <conditionalFormatting sqref="S20:S44">
    <cfRule type="dataBar" priority="9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{de7e194b-c434-4590-9886-586b2fadd157}</x14:id>
        </ext>
      </extLst>
    </cfRule>
  </conditionalFormatting>
  <conditionalFormatting sqref="T20:T44">
    <cfRule type="dataBar" priority="10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{818379de-183f-4cdc-9972-5293c19bd677}</x14:id>
        </ext>
      </extLst>
    </cfRule>
  </conditionalFormatting>
  <conditionalFormatting sqref="U20:U44">
    <cfRule type="dataBar" priority="5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{8cece1f6-6d7e-4bd6-9174-5134a96c79e8}</x14:id>
        </ext>
      </extLst>
    </cfRule>
  </conditionalFormatting>
  <conditionalFormatting sqref="V20:V44">
    <cfRule type="dataBar" priority="6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{9877072a-ddf5-4f25-84f8-ef53a8155911}</x14:id>
        </ext>
      </extLst>
    </cfRule>
  </conditionalFormatting>
  <conditionalFormatting sqref="W20:W44">
    <cfRule type="dataBar" priority="7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{9328cd0b-bc4e-4ae8-8977-16be4dd8b44f}</x14:id>
        </ext>
      </extLst>
    </cfRule>
  </conditionalFormatting>
  <conditionalFormatting sqref="X20:X44">
    <cfRule type="dataBar" priority="8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{9f7a028f-dbb9-4d97-9824-1ba01b69c64c}</x14:id>
        </ext>
      </extLst>
    </cfRule>
  </conditionalFormatting>
  <conditionalFormatting sqref="Y20:Y44">
    <cfRule type="dataBar" priority="1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{3ec7229f-108d-4a59-ace7-ed020baede57}</x14:id>
        </ext>
      </extLst>
    </cfRule>
  </conditionalFormatting>
  <conditionalFormatting sqref="Z20:Z44">
    <cfRule type="dataBar" priority="2">
      <dataBar>
        <cfvo type="min"/>
        <cfvo type="max"/>
        <color rgb="FF7BE5BB"/>
      </dataBar>
      <extLst>
        <ext xmlns:x14="http://schemas.microsoft.com/office/spreadsheetml/2009/9/main" uri="{B025F937-C7B1-47D3-B67F-A62EFF666E3E}">
          <x14:id>{503774d0-520a-4f0c-bd48-d8e2bf471f5a}</x14:id>
        </ext>
      </extLst>
    </cfRule>
  </conditionalFormatting>
  <pageMargins left="0.7" right="0.7" top="0.75" bottom="0.75" header="0.3" footer="0.3"/>
  <pageSetup paperSize="9" orientation="portrait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2b393ba-8d65-4c03-8b25-4678dd6735e9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Q20:Q44</xm:sqref>
        </x14:conditionalFormatting>
        <x14:conditionalFormatting xmlns:xm="http://schemas.microsoft.com/office/excel/2006/main">
          <x14:cfRule type="dataBar" id="{59ebf961-c29d-4bd4-9eba-66965caddaf5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R20:R44</xm:sqref>
        </x14:conditionalFormatting>
        <x14:conditionalFormatting xmlns:xm="http://schemas.microsoft.com/office/excel/2006/main">
          <x14:cfRule type="dataBar" id="{de7e194b-c434-4590-9886-586b2fadd157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S20:S44</xm:sqref>
        </x14:conditionalFormatting>
        <x14:conditionalFormatting xmlns:xm="http://schemas.microsoft.com/office/excel/2006/main">
          <x14:cfRule type="dataBar" id="{818379de-183f-4cdc-9972-5293c19bd677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T20:T44</xm:sqref>
        </x14:conditionalFormatting>
        <x14:conditionalFormatting xmlns:xm="http://schemas.microsoft.com/office/excel/2006/main">
          <x14:cfRule type="dataBar" id="{8cece1f6-6d7e-4bd6-9174-5134a96c79e8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U20:U44</xm:sqref>
        </x14:conditionalFormatting>
        <x14:conditionalFormatting xmlns:xm="http://schemas.microsoft.com/office/excel/2006/main">
          <x14:cfRule type="dataBar" id="{9877072a-ddf5-4f25-84f8-ef53a8155911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V20:V44</xm:sqref>
        </x14:conditionalFormatting>
        <x14:conditionalFormatting xmlns:xm="http://schemas.microsoft.com/office/excel/2006/main">
          <x14:cfRule type="dataBar" id="{9328cd0b-bc4e-4ae8-8977-16be4dd8b44f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W20:W44</xm:sqref>
        </x14:conditionalFormatting>
        <x14:conditionalFormatting xmlns:xm="http://schemas.microsoft.com/office/excel/2006/main">
          <x14:cfRule type="dataBar" id="{9f7a028f-dbb9-4d97-9824-1ba01b69c64c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X20:X44</xm:sqref>
        </x14:conditionalFormatting>
        <x14:conditionalFormatting xmlns:xm="http://schemas.microsoft.com/office/excel/2006/main">
          <x14:cfRule type="dataBar" id="{3ec7229f-108d-4a59-ace7-ed020baede57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Y20:Y44</xm:sqref>
        </x14:conditionalFormatting>
        <x14:conditionalFormatting xmlns:xm="http://schemas.microsoft.com/office/excel/2006/main">
          <x14:cfRule type="dataBar" id="{503774d0-520a-4f0c-bd48-d8e2bf471f5a}">
            <x14:dataBar minLength="0" maxLength="100" gradient="0">
              <x14:cfvo type="autoMin"/>
              <x14:cfvo type="autoMax"/>
              <x14:negativeFillColor rgb="FFF97885"/>
              <x14:axisColor auto="1"/>
            </x14:dataBar>
          </x14:cfRule>
          <xm:sqref>Z20:Z44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3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T8" sqref="T8"/>
    </sheetView>
  </sheetViews>
  <sheetFormatPr defaultColWidth="9" defaultRowHeight="13.5"/>
  <cols>
    <col min="1" max="17" width="9" style="1"/>
    <col min="18" max="18" width="16.125" style="1" customWidth="1"/>
    <col min="19" max="19" width="12.75" style="1" customWidth="1"/>
    <col min="20" max="20" width="30.5" style="1" customWidth="1"/>
    <col min="21" max="16384" width="9" style="1"/>
  </cols>
  <sheetData>
    <row r="1" spans="1:3">
      <c r="A1" s="1" t="s">
        <v>29</v>
      </c>
      <c r="B1" s="1" t="s">
        <v>30</v>
      </c>
      <c r="C1" s="1" t="s">
        <v>31</v>
      </c>
    </row>
    <row r="2" spans="1:2">
      <c r="A2" s="1" t="s">
        <v>32</v>
      </c>
      <c r="B2" s="1" t="s">
        <v>33</v>
      </c>
    </row>
    <row r="3" spans="1:1">
      <c r="A3" s="1" t="s">
        <v>34</v>
      </c>
    </row>
    <row r="4" spans="1:1">
      <c r="A4" s="1" t="s">
        <v>35</v>
      </c>
    </row>
    <row r="5" ht="15.75" spans="4:14">
      <c r="D5" s="2" t="s">
        <v>74</v>
      </c>
      <c r="E5" s="3"/>
      <c r="F5" s="3"/>
      <c r="G5" s="3"/>
      <c r="H5" s="3"/>
      <c r="I5" s="3"/>
      <c r="J5" s="3"/>
      <c r="K5" s="3"/>
      <c r="L5" s="3"/>
      <c r="M5" s="3"/>
      <c r="N5" s="3"/>
    </row>
    <row r="6" spans="4:14"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4:17">
      <c r="D7" s="4" t="s">
        <v>15</v>
      </c>
      <c r="E7" s="4" t="s">
        <v>72</v>
      </c>
      <c r="F7" s="4" t="s">
        <v>75</v>
      </c>
      <c r="G7" s="4" t="s">
        <v>76</v>
      </c>
      <c r="H7" s="4" t="s">
        <v>73</v>
      </c>
      <c r="I7" s="4" t="s">
        <v>75</v>
      </c>
      <c r="J7" s="4" t="s">
        <v>76</v>
      </c>
      <c r="K7" s="4" t="s">
        <v>73</v>
      </c>
      <c r="L7" s="4" t="s">
        <v>75</v>
      </c>
      <c r="M7" s="4" t="s">
        <v>76</v>
      </c>
      <c r="N7" s="4" t="s">
        <v>73</v>
      </c>
      <c r="P7" s="1" t="s">
        <v>77</v>
      </c>
      <c r="Q7" s="10" t="s">
        <v>78</v>
      </c>
    </row>
    <row r="8" spans="4:20">
      <c r="D8" s="5">
        <v>1</v>
      </c>
      <c r="E8" s="5"/>
      <c r="F8" s="6" t="s">
        <v>79</v>
      </c>
      <c r="G8" s="5">
        <v>10</v>
      </c>
      <c r="H8" s="5">
        <v>10</v>
      </c>
      <c r="I8" s="5"/>
      <c r="J8" s="5"/>
      <c r="K8" s="5">
        <v>0</v>
      </c>
      <c r="L8" s="5"/>
      <c r="M8" s="5"/>
      <c r="N8" s="5">
        <v>0</v>
      </c>
      <c r="P8" s="1">
        <f>_xlfn.XLOOKUP(F8,[2]配置!$D$5:$D$10003,[2]配置!$B$5:$B$10003)</f>
        <v>70001</v>
      </c>
      <c r="Q8" s="11">
        <f>G8</f>
        <v>10</v>
      </c>
      <c r="R8" s="1" t="str">
        <f>$B$2&amp;P$7&amp;$B$2&amp;$B$1&amp;P8</f>
        <v>"ItemId":70001</v>
      </c>
      <c r="S8" s="1" t="str">
        <f>$B$2&amp;Q$7&amp;$B$2&amp;$B$1&amp;Q8</f>
        <v>"Num":10</v>
      </c>
      <c r="T8" s="1" t="str">
        <f>$A$1&amp;$A$3&amp;_xlfn.TEXTJOIN($C$1,1,R8:S8)&amp;$A$4&amp;$A$2</f>
        <v>[{"ItemId":70001,"Num":10}]</v>
      </c>
    </row>
    <row r="9" spans="4:20">
      <c r="D9" s="5">
        <v>2</v>
      </c>
      <c r="E9" s="5"/>
      <c r="F9" s="6" t="s">
        <v>79</v>
      </c>
      <c r="G9" s="5">
        <v>20</v>
      </c>
      <c r="H9" s="5">
        <v>30</v>
      </c>
      <c r="I9" s="5"/>
      <c r="J9" s="5"/>
      <c r="K9" s="5">
        <v>0</v>
      </c>
      <c r="L9" s="5"/>
      <c r="M9" s="5"/>
      <c r="N9" s="5">
        <v>0</v>
      </c>
      <c r="P9" s="1">
        <f>_xlfn.XLOOKUP(F9,[2]配置!$D$5:$D$10003,[2]配置!$B$5:$B$10003)</f>
        <v>70001</v>
      </c>
      <c r="Q9" s="11">
        <f t="shared" ref="Q9:Q12" si="0">G9</f>
        <v>20</v>
      </c>
      <c r="R9" s="1" t="str">
        <f t="shared" ref="R9:S32" si="1">$B$2&amp;P$7&amp;$B$2&amp;$B$1&amp;P9</f>
        <v>"ItemId":70001</v>
      </c>
      <c r="S9" s="1" t="str">
        <f t="shared" si="1"/>
        <v>"Num":20</v>
      </c>
      <c r="T9" s="1" t="str">
        <f t="shared" ref="T9:T32" si="2">$A$1&amp;$A$3&amp;_xlfn.TEXTJOIN($C$1,1,R9:S9)&amp;$A$4&amp;$A$2</f>
        <v>[{"ItemId":70001,"Num":20}]</v>
      </c>
    </row>
    <row r="10" spans="4:20">
      <c r="D10" s="5">
        <v>3</v>
      </c>
      <c r="E10" s="5"/>
      <c r="F10" s="6" t="s">
        <v>79</v>
      </c>
      <c r="G10" s="5">
        <v>30</v>
      </c>
      <c r="H10" s="5">
        <v>60</v>
      </c>
      <c r="I10" s="5"/>
      <c r="J10" s="5"/>
      <c r="K10" s="5">
        <v>0</v>
      </c>
      <c r="L10" s="5"/>
      <c r="M10" s="5"/>
      <c r="N10" s="5">
        <v>0</v>
      </c>
      <c r="P10" s="1">
        <f>_xlfn.XLOOKUP(F10,[2]配置!$D$5:$D$10003,[2]配置!$B$5:$B$10003)</f>
        <v>70001</v>
      </c>
      <c r="Q10" s="11">
        <f t="shared" si="0"/>
        <v>30</v>
      </c>
      <c r="R10" s="1" t="str">
        <f t="shared" si="1"/>
        <v>"ItemId":70001</v>
      </c>
      <c r="S10" s="1" t="str">
        <f t="shared" si="1"/>
        <v>"Num":30</v>
      </c>
      <c r="T10" s="1" t="str">
        <f t="shared" si="2"/>
        <v>[{"ItemId":70001,"Num":30}]</v>
      </c>
    </row>
    <row r="11" spans="4:20">
      <c r="D11" s="5">
        <v>4</v>
      </c>
      <c r="E11" s="5"/>
      <c r="F11" s="6" t="s">
        <v>79</v>
      </c>
      <c r="G11" s="5">
        <v>40</v>
      </c>
      <c r="H11" s="5">
        <v>100</v>
      </c>
      <c r="I11" s="5"/>
      <c r="J11" s="5"/>
      <c r="K11" s="5">
        <v>0</v>
      </c>
      <c r="L11" s="5"/>
      <c r="M11" s="5"/>
      <c r="N11" s="5">
        <v>0</v>
      </c>
      <c r="P11" s="1">
        <f>_xlfn.XLOOKUP(F11,[2]配置!$D$5:$D$10003,[2]配置!$B$5:$B$10003)</f>
        <v>70001</v>
      </c>
      <c r="Q11" s="11">
        <f t="shared" si="0"/>
        <v>40</v>
      </c>
      <c r="R11" s="1" t="str">
        <f t="shared" si="1"/>
        <v>"ItemId":70001</v>
      </c>
      <c r="S11" s="1" t="str">
        <f t="shared" si="1"/>
        <v>"Num":40</v>
      </c>
      <c r="T11" s="1" t="str">
        <f t="shared" si="2"/>
        <v>[{"ItemId":70001,"Num":40}]</v>
      </c>
    </row>
    <row r="12" spans="4:20">
      <c r="D12" s="5">
        <v>5</v>
      </c>
      <c r="E12" s="5"/>
      <c r="F12" s="6" t="s">
        <v>79</v>
      </c>
      <c r="G12" s="5">
        <v>50</v>
      </c>
      <c r="H12" s="5">
        <v>150</v>
      </c>
      <c r="I12" s="5"/>
      <c r="J12" s="5"/>
      <c r="K12" s="5">
        <v>0</v>
      </c>
      <c r="L12" s="5"/>
      <c r="M12" s="5"/>
      <c r="N12" s="5">
        <v>0</v>
      </c>
      <c r="P12" s="1">
        <f>_xlfn.XLOOKUP(F12,[2]配置!$D$5:$D$10003,[2]配置!$B$5:$B$10003)</f>
        <v>70001</v>
      </c>
      <c r="Q12" s="11">
        <f t="shared" si="0"/>
        <v>50</v>
      </c>
      <c r="R12" s="1" t="str">
        <f t="shared" si="1"/>
        <v>"ItemId":70001</v>
      </c>
      <c r="S12" s="1" t="str">
        <f t="shared" si="1"/>
        <v>"Num":50</v>
      </c>
      <c r="T12" s="1" t="str">
        <f t="shared" si="2"/>
        <v>[{"ItemId":70001,"Num":50}]</v>
      </c>
    </row>
    <row r="13" spans="4:20">
      <c r="D13" s="7">
        <v>6</v>
      </c>
      <c r="E13" s="5"/>
      <c r="F13" s="5"/>
      <c r="G13" s="5"/>
      <c r="H13" s="5">
        <v>150</v>
      </c>
      <c r="I13" s="8" t="s">
        <v>80</v>
      </c>
      <c r="J13" s="5">
        <v>5</v>
      </c>
      <c r="K13" s="5">
        <v>5</v>
      </c>
      <c r="L13" s="5"/>
      <c r="M13" s="5"/>
      <c r="N13" s="5">
        <v>0</v>
      </c>
      <c r="P13" s="1">
        <f>_xlfn.XLOOKUP(I13,[2]配置!$D$5:$D$10003,[2]配置!$B$5:$B$10003)</f>
        <v>70002</v>
      </c>
      <c r="Q13" s="11">
        <f>J13</f>
        <v>5</v>
      </c>
      <c r="R13" s="1" t="str">
        <f t="shared" si="1"/>
        <v>"ItemId":70002</v>
      </c>
      <c r="S13" s="1" t="str">
        <f t="shared" si="1"/>
        <v>"Num":5</v>
      </c>
      <c r="T13" s="1" t="str">
        <f t="shared" si="2"/>
        <v>[{"ItemId":70002,"Num":5}]</v>
      </c>
    </row>
    <row r="14" spans="4:20">
      <c r="D14" s="5">
        <v>7</v>
      </c>
      <c r="E14" s="5"/>
      <c r="F14" s="5"/>
      <c r="G14" s="5"/>
      <c r="H14" s="5">
        <v>150</v>
      </c>
      <c r="I14" s="8" t="s">
        <v>80</v>
      </c>
      <c r="J14" s="5">
        <v>10</v>
      </c>
      <c r="K14" s="5">
        <v>15</v>
      </c>
      <c r="L14" s="5"/>
      <c r="M14" s="5"/>
      <c r="N14" s="5">
        <v>0</v>
      </c>
      <c r="P14" s="1">
        <f>_xlfn.XLOOKUP(I14,[2]配置!$D$5:$D$10003,[2]配置!$B$5:$B$10003)</f>
        <v>70002</v>
      </c>
      <c r="Q14" s="11">
        <f t="shared" ref="Q14:Q22" si="3">J14</f>
        <v>10</v>
      </c>
      <c r="R14" s="1" t="str">
        <f t="shared" si="1"/>
        <v>"ItemId":70002</v>
      </c>
      <c r="S14" s="1" t="str">
        <f t="shared" si="1"/>
        <v>"Num":10</v>
      </c>
      <c r="T14" s="1" t="str">
        <f t="shared" si="2"/>
        <v>[{"ItemId":70002,"Num":10}]</v>
      </c>
    </row>
    <row r="15" spans="4:20">
      <c r="D15" s="5">
        <v>8</v>
      </c>
      <c r="E15" s="5"/>
      <c r="F15" s="5"/>
      <c r="G15" s="5"/>
      <c r="H15" s="5">
        <v>150</v>
      </c>
      <c r="I15" s="8" t="s">
        <v>80</v>
      </c>
      <c r="J15" s="5">
        <v>15</v>
      </c>
      <c r="K15" s="5">
        <v>30</v>
      </c>
      <c r="L15" s="5"/>
      <c r="M15" s="5"/>
      <c r="N15" s="5">
        <v>0</v>
      </c>
      <c r="P15" s="1">
        <f>_xlfn.XLOOKUP(I15,[2]配置!$D$5:$D$10003,[2]配置!$B$5:$B$10003)</f>
        <v>70002</v>
      </c>
      <c r="Q15" s="11">
        <f t="shared" si="3"/>
        <v>15</v>
      </c>
      <c r="R15" s="1" t="str">
        <f t="shared" si="1"/>
        <v>"ItemId":70002</v>
      </c>
      <c r="S15" s="1" t="str">
        <f t="shared" si="1"/>
        <v>"Num":15</v>
      </c>
      <c r="T15" s="1" t="str">
        <f t="shared" si="2"/>
        <v>[{"ItemId":70002,"Num":15}]</v>
      </c>
    </row>
    <row r="16" spans="4:20">
      <c r="D16" s="5">
        <v>9</v>
      </c>
      <c r="E16" s="5"/>
      <c r="F16" s="5"/>
      <c r="G16" s="5"/>
      <c r="H16" s="5">
        <v>150</v>
      </c>
      <c r="I16" s="8" t="s">
        <v>80</v>
      </c>
      <c r="J16" s="5">
        <v>20</v>
      </c>
      <c r="K16" s="5">
        <v>50</v>
      </c>
      <c r="L16" s="5"/>
      <c r="M16" s="5"/>
      <c r="N16" s="5">
        <v>0</v>
      </c>
      <c r="P16" s="1">
        <f>_xlfn.XLOOKUP(I16,[2]配置!$D$5:$D$10003,[2]配置!$B$5:$B$10003)</f>
        <v>70002</v>
      </c>
      <c r="Q16" s="11">
        <f t="shared" si="3"/>
        <v>20</v>
      </c>
      <c r="R16" s="1" t="str">
        <f t="shared" si="1"/>
        <v>"ItemId":70002</v>
      </c>
      <c r="S16" s="1" t="str">
        <f t="shared" si="1"/>
        <v>"Num":20</v>
      </c>
      <c r="T16" s="1" t="str">
        <f t="shared" si="2"/>
        <v>[{"ItemId":70002,"Num":20}]</v>
      </c>
    </row>
    <row r="17" spans="4:20">
      <c r="D17" s="5">
        <v>10</v>
      </c>
      <c r="E17" s="5"/>
      <c r="F17" s="5"/>
      <c r="G17" s="5"/>
      <c r="H17" s="5">
        <v>150</v>
      </c>
      <c r="I17" s="8" t="s">
        <v>80</v>
      </c>
      <c r="J17" s="5">
        <v>25</v>
      </c>
      <c r="K17" s="5">
        <v>75</v>
      </c>
      <c r="L17" s="5"/>
      <c r="M17" s="5"/>
      <c r="N17" s="5">
        <v>0</v>
      </c>
      <c r="P17" s="1">
        <f>_xlfn.XLOOKUP(I17,[2]配置!$D$5:$D$10003,[2]配置!$B$5:$B$10003)</f>
        <v>70002</v>
      </c>
      <c r="Q17" s="11">
        <f t="shared" si="3"/>
        <v>25</v>
      </c>
      <c r="R17" s="1" t="str">
        <f t="shared" si="1"/>
        <v>"ItemId":70002</v>
      </c>
      <c r="S17" s="1" t="str">
        <f t="shared" si="1"/>
        <v>"Num":25</v>
      </c>
      <c r="T17" s="1" t="str">
        <f t="shared" si="2"/>
        <v>[{"ItemId":70002,"Num":25}]</v>
      </c>
    </row>
    <row r="18" spans="4:20">
      <c r="D18" s="5">
        <v>11</v>
      </c>
      <c r="E18" s="5"/>
      <c r="F18" s="5"/>
      <c r="G18" s="5"/>
      <c r="H18" s="5">
        <v>150</v>
      </c>
      <c r="I18" s="8" t="s">
        <v>80</v>
      </c>
      <c r="J18" s="5">
        <v>30</v>
      </c>
      <c r="K18" s="5">
        <v>105</v>
      </c>
      <c r="L18" s="5"/>
      <c r="M18" s="5"/>
      <c r="N18" s="5">
        <v>0</v>
      </c>
      <c r="P18" s="1">
        <f>_xlfn.XLOOKUP(I18,[2]配置!$D$5:$D$10003,[2]配置!$B$5:$B$10003)</f>
        <v>70002</v>
      </c>
      <c r="Q18" s="11">
        <f t="shared" si="3"/>
        <v>30</v>
      </c>
      <c r="R18" s="1" t="str">
        <f t="shared" si="1"/>
        <v>"ItemId":70002</v>
      </c>
      <c r="S18" s="1" t="str">
        <f t="shared" si="1"/>
        <v>"Num":30</v>
      </c>
      <c r="T18" s="1" t="str">
        <f t="shared" si="2"/>
        <v>[{"ItemId":70002,"Num":30}]</v>
      </c>
    </row>
    <row r="19" spans="4:20">
      <c r="D19" s="5">
        <v>12</v>
      </c>
      <c r="E19" s="5"/>
      <c r="F19" s="5"/>
      <c r="G19" s="5"/>
      <c r="H19" s="5">
        <v>150</v>
      </c>
      <c r="I19" s="8" t="s">
        <v>80</v>
      </c>
      <c r="J19" s="5">
        <v>35</v>
      </c>
      <c r="K19" s="5">
        <v>140</v>
      </c>
      <c r="L19" s="5"/>
      <c r="M19" s="5"/>
      <c r="N19" s="5">
        <v>0</v>
      </c>
      <c r="P19" s="1">
        <f>_xlfn.XLOOKUP(I19,[2]配置!$D$5:$D$10003,[2]配置!$B$5:$B$10003)</f>
        <v>70002</v>
      </c>
      <c r="Q19" s="11">
        <f t="shared" si="3"/>
        <v>35</v>
      </c>
      <c r="R19" s="1" t="str">
        <f t="shared" si="1"/>
        <v>"ItemId":70002</v>
      </c>
      <c r="S19" s="1" t="str">
        <f t="shared" si="1"/>
        <v>"Num":35</v>
      </c>
      <c r="T19" s="1" t="str">
        <f t="shared" si="2"/>
        <v>[{"ItemId":70002,"Num":35}]</v>
      </c>
    </row>
    <row r="20" spans="4:20">
      <c r="D20" s="5">
        <v>13</v>
      </c>
      <c r="E20" s="5"/>
      <c r="F20" s="5"/>
      <c r="G20" s="5"/>
      <c r="H20" s="5">
        <v>150</v>
      </c>
      <c r="I20" s="8" t="s">
        <v>80</v>
      </c>
      <c r="J20" s="5">
        <v>40</v>
      </c>
      <c r="K20" s="5">
        <v>180</v>
      </c>
      <c r="L20" s="5"/>
      <c r="M20" s="5"/>
      <c r="N20" s="5">
        <v>0</v>
      </c>
      <c r="P20" s="1">
        <f>_xlfn.XLOOKUP(I20,[2]配置!$D$5:$D$10003,[2]配置!$B$5:$B$10003)</f>
        <v>70002</v>
      </c>
      <c r="Q20" s="11">
        <f t="shared" si="3"/>
        <v>40</v>
      </c>
      <c r="R20" s="1" t="str">
        <f t="shared" si="1"/>
        <v>"ItemId":70002</v>
      </c>
      <c r="S20" s="1" t="str">
        <f t="shared" si="1"/>
        <v>"Num":40</v>
      </c>
      <c r="T20" s="1" t="str">
        <f t="shared" si="2"/>
        <v>[{"ItemId":70002,"Num":40}]</v>
      </c>
    </row>
    <row r="21" spans="4:20">
      <c r="D21" s="5">
        <v>14</v>
      </c>
      <c r="E21" s="5"/>
      <c r="F21" s="5"/>
      <c r="G21" s="5"/>
      <c r="H21" s="5">
        <v>150</v>
      </c>
      <c r="I21" s="8" t="s">
        <v>80</v>
      </c>
      <c r="J21" s="5">
        <v>45</v>
      </c>
      <c r="K21" s="5">
        <v>225</v>
      </c>
      <c r="L21" s="5"/>
      <c r="M21" s="5"/>
      <c r="N21" s="5">
        <v>0</v>
      </c>
      <c r="P21" s="1">
        <f>_xlfn.XLOOKUP(I21,[2]配置!$D$5:$D$10003,[2]配置!$B$5:$B$10003)</f>
        <v>70002</v>
      </c>
      <c r="Q21" s="11">
        <f t="shared" si="3"/>
        <v>45</v>
      </c>
      <c r="R21" s="1" t="str">
        <f t="shared" si="1"/>
        <v>"ItemId":70002</v>
      </c>
      <c r="S21" s="1" t="str">
        <f t="shared" si="1"/>
        <v>"Num":45</v>
      </c>
      <c r="T21" s="1" t="str">
        <f t="shared" si="2"/>
        <v>[{"ItemId":70002,"Num":45}]</v>
      </c>
    </row>
    <row r="22" spans="4:20">
      <c r="D22" s="5">
        <v>15</v>
      </c>
      <c r="E22" s="5"/>
      <c r="F22" s="5"/>
      <c r="G22" s="5"/>
      <c r="H22" s="5">
        <v>150</v>
      </c>
      <c r="I22" s="8" t="s">
        <v>80</v>
      </c>
      <c r="J22" s="5">
        <v>50</v>
      </c>
      <c r="K22" s="5">
        <v>275</v>
      </c>
      <c r="L22" s="5"/>
      <c r="M22" s="5"/>
      <c r="N22" s="5">
        <v>0</v>
      </c>
      <c r="P22" s="1">
        <f>_xlfn.XLOOKUP(I22,[2]配置!$D$5:$D$10003,[2]配置!$B$5:$B$10003)</f>
        <v>70002</v>
      </c>
      <c r="Q22" s="11">
        <f t="shared" si="3"/>
        <v>50</v>
      </c>
      <c r="R22" s="1" t="str">
        <f t="shared" si="1"/>
        <v>"ItemId":70002</v>
      </c>
      <c r="S22" s="1" t="str">
        <f t="shared" si="1"/>
        <v>"Num":50</v>
      </c>
      <c r="T22" s="1" t="str">
        <f t="shared" si="2"/>
        <v>[{"ItemId":70002,"Num":50}]</v>
      </c>
    </row>
    <row r="23" spans="4:20">
      <c r="D23" s="7">
        <v>16</v>
      </c>
      <c r="E23" s="5"/>
      <c r="F23" s="5"/>
      <c r="G23" s="5"/>
      <c r="H23" s="5">
        <v>150</v>
      </c>
      <c r="I23" s="5"/>
      <c r="J23" s="5"/>
      <c r="K23" s="5">
        <v>275</v>
      </c>
      <c r="L23" s="9" t="s">
        <v>81</v>
      </c>
      <c r="M23" s="5">
        <v>25</v>
      </c>
      <c r="N23" s="5">
        <v>25</v>
      </c>
      <c r="P23" s="1">
        <f>_xlfn.XLOOKUP(L23,[2]配置!$D$5:$D$10003,[2]配置!$B$5:$B$10003)</f>
        <v>70003</v>
      </c>
      <c r="Q23" s="11">
        <f>M23</f>
        <v>25</v>
      </c>
      <c r="R23" s="1" t="str">
        <f t="shared" si="1"/>
        <v>"ItemId":70003</v>
      </c>
      <c r="S23" s="1" t="str">
        <f t="shared" si="1"/>
        <v>"Num":25</v>
      </c>
      <c r="T23" s="1" t="str">
        <f t="shared" si="2"/>
        <v>[{"ItemId":70003,"Num":25}]</v>
      </c>
    </row>
    <row r="24" spans="4:20">
      <c r="D24" s="5">
        <v>17</v>
      </c>
      <c r="E24" s="5"/>
      <c r="F24" s="5"/>
      <c r="G24" s="5"/>
      <c r="H24" s="5">
        <v>150</v>
      </c>
      <c r="I24" s="5"/>
      <c r="J24" s="5"/>
      <c r="K24" s="5">
        <v>275</v>
      </c>
      <c r="L24" s="9" t="s">
        <v>81</v>
      </c>
      <c r="M24" s="5">
        <v>25</v>
      </c>
      <c r="N24" s="5">
        <v>50</v>
      </c>
      <c r="P24" s="1">
        <f>_xlfn.XLOOKUP(L24,[2]配置!$D$5:$D$10003,[2]配置!$B$5:$B$10003)</f>
        <v>70003</v>
      </c>
      <c r="Q24" s="11">
        <f t="shared" ref="Q24:Q32" si="4">M24</f>
        <v>25</v>
      </c>
      <c r="R24" s="1" t="str">
        <f t="shared" si="1"/>
        <v>"ItemId":70003</v>
      </c>
      <c r="S24" s="1" t="str">
        <f t="shared" si="1"/>
        <v>"Num":25</v>
      </c>
      <c r="T24" s="1" t="str">
        <f t="shared" si="2"/>
        <v>[{"ItemId":70003,"Num":25}]</v>
      </c>
    </row>
    <row r="25" spans="4:20">
      <c r="D25" s="5">
        <v>18</v>
      </c>
      <c r="E25" s="5"/>
      <c r="F25" s="5"/>
      <c r="G25" s="5"/>
      <c r="H25" s="5">
        <v>150</v>
      </c>
      <c r="I25" s="5"/>
      <c r="J25" s="5"/>
      <c r="K25" s="5">
        <v>275</v>
      </c>
      <c r="L25" s="9" t="s">
        <v>81</v>
      </c>
      <c r="M25" s="5">
        <v>25</v>
      </c>
      <c r="N25" s="5">
        <v>75</v>
      </c>
      <c r="P25" s="1">
        <f>_xlfn.XLOOKUP(L25,[2]配置!$D$5:$D$10003,[2]配置!$B$5:$B$10003)</f>
        <v>70003</v>
      </c>
      <c r="Q25" s="11">
        <f t="shared" si="4"/>
        <v>25</v>
      </c>
      <c r="R25" s="1" t="str">
        <f t="shared" si="1"/>
        <v>"ItemId":70003</v>
      </c>
      <c r="S25" s="1" t="str">
        <f t="shared" si="1"/>
        <v>"Num":25</v>
      </c>
      <c r="T25" s="1" t="str">
        <f t="shared" si="2"/>
        <v>[{"ItemId":70003,"Num":25}]</v>
      </c>
    </row>
    <row r="26" spans="4:20">
      <c r="D26" s="5">
        <v>19</v>
      </c>
      <c r="E26" s="5"/>
      <c r="F26" s="5"/>
      <c r="G26" s="5"/>
      <c r="H26" s="5">
        <v>150</v>
      </c>
      <c r="I26" s="5"/>
      <c r="J26" s="5"/>
      <c r="K26" s="5">
        <v>275</v>
      </c>
      <c r="L26" s="9" t="s">
        <v>81</v>
      </c>
      <c r="M26" s="5">
        <v>25</v>
      </c>
      <c r="N26" s="5">
        <v>100</v>
      </c>
      <c r="P26" s="1">
        <f>_xlfn.XLOOKUP(L26,[2]配置!$D$5:$D$10003,[2]配置!$B$5:$B$10003)</f>
        <v>70003</v>
      </c>
      <c r="Q26" s="11">
        <f t="shared" si="4"/>
        <v>25</v>
      </c>
      <c r="R26" s="1" t="str">
        <f t="shared" si="1"/>
        <v>"ItemId":70003</v>
      </c>
      <c r="S26" s="1" t="str">
        <f t="shared" si="1"/>
        <v>"Num":25</v>
      </c>
      <c r="T26" s="1" t="str">
        <f t="shared" si="2"/>
        <v>[{"ItemId":70003,"Num":25}]</v>
      </c>
    </row>
    <row r="27" spans="4:20">
      <c r="D27" s="5">
        <v>20</v>
      </c>
      <c r="E27" s="5"/>
      <c r="F27" s="5"/>
      <c r="G27" s="5"/>
      <c r="H27" s="5">
        <v>150</v>
      </c>
      <c r="I27" s="5"/>
      <c r="J27" s="5"/>
      <c r="K27" s="5">
        <v>275</v>
      </c>
      <c r="L27" s="9" t="s">
        <v>81</v>
      </c>
      <c r="M27" s="5">
        <v>25</v>
      </c>
      <c r="N27" s="5">
        <v>125</v>
      </c>
      <c r="P27" s="1">
        <f>_xlfn.XLOOKUP(L27,[2]配置!$D$5:$D$10003,[2]配置!$B$5:$B$10003)</f>
        <v>70003</v>
      </c>
      <c r="Q27" s="11">
        <f t="shared" si="4"/>
        <v>25</v>
      </c>
      <c r="R27" s="1" t="str">
        <f t="shared" si="1"/>
        <v>"ItemId":70003</v>
      </c>
      <c r="S27" s="1" t="str">
        <f t="shared" si="1"/>
        <v>"Num":25</v>
      </c>
      <c r="T27" s="1" t="str">
        <f t="shared" si="2"/>
        <v>[{"ItemId":70003,"Num":25}]</v>
      </c>
    </row>
    <row r="28" spans="4:20">
      <c r="D28" s="5">
        <v>21</v>
      </c>
      <c r="E28" s="5"/>
      <c r="F28" s="5"/>
      <c r="G28" s="5"/>
      <c r="H28" s="5">
        <v>150</v>
      </c>
      <c r="I28" s="5"/>
      <c r="J28" s="5"/>
      <c r="K28" s="5">
        <v>275</v>
      </c>
      <c r="L28" s="9" t="s">
        <v>81</v>
      </c>
      <c r="M28" s="5">
        <v>50</v>
      </c>
      <c r="N28" s="5">
        <v>175</v>
      </c>
      <c r="P28" s="1">
        <f>_xlfn.XLOOKUP(L28,[2]配置!$D$5:$D$10003,[2]配置!$B$5:$B$10003)</f>
        <v>70003</v>
      </c>
      <c r="Q28" s="11">
        <f t="shared" si="4"/>
        <v>50</v>
      </c>
      <c r="R28" s="1" t="str">
        <f t="shared" si="1"/>
        <v>"ItemId":70003</v>
      </c>
      <c r="S28" s="1" t="str">
        <f t="shared" si="1"/>
        <v>"Num":50</v>
      </c>
      <c r="T28" s="1" t="str">
        <f t="shared" si="2"/>
        <v>[{"ItemId":70003,"Num":50}]</v>
      </c>
    </row>
    <row r="29" spans="4:20">
      <c r="D29" s="5">
        <v>22</v>
      </c>
      <c r="E29" s="5"/>
      <c r="F29" s="5"/>
      <c r="G29" s="5"/>
      <c r="H29" s="5">
        <v>150</v>
      </c>
      <c r="I29" s="5"/>
      <c r="J29" s="5"/>
      <c r="K29" s="5">
        <v>275</v>
      </c>
      <c r="L29" s="9" t="s">
        <v>81</v>
      </c>
      <c r="M29" s="5">
        <v>75</v>
      </c>
      <c r="N29" s="5">
        <v>250</v>
      </c>
      <c r="P29" s="1">
        <f>_xlfn.XLOOKUP(L29,[2]配置!$D$5:$D$10003,[2]配置!$B$5:$B$10003)</f>
        <v>70003</v>
      </c>
      <c r="Q29" s="11">
        <f t="shared" si="4"/>
        <v>75</v>
      </c>
      <c r="R29" s="1" t="str">
        <f t="shared" si="1"/>
        <v>"ItemId":70003</v>
      </c>
      <c r="S29" s="1" t="str">
        <f t="shared" si="1"/>
        <v>"Num":75</v>
      </c>
      <c r="T29" s="1" t="str">
        <f t="shared" si="2"/>
        <v>[{"ItemId":70003,"Num":75}]</v>
      </c>
    </row>
    <row r="30" spans="4:20">
      <c r="D30" s="5">
        <v>23</v>
      </c>
      <c r="E30" s="5"/>
      <c r="F30" s="5"/>
      <c r="G30" s="5"/>
      <c r="H30" s="5">
        <v>150</v>
      </c>
      <c r="I30" s="5"/>
      <c r="J30" s="5"/>
      <c r="K30" s="5">
        <v>275</v>
      </c>
      <c r="L30" s="9" t="s">
        <v>81</v>
      </c>
      <c r="M30" s="5">
        <v>100</v>
      </c>
      <c r="N30" s="5">
        <v>350</v>
      </c>
      <c r="P30" s="1">
        <f>_xlfn.XLOOKUP(L30,[2]配置!$D$5:$D$10003,[2]配置!$B$5:$B$10003)</f>
        <v>70003</v>
      </c>
      <c r="Q30" s="11">
        <f t="shared" si="4"/>
        <v>100</v>
      </c>
      <c r="R30" s="1" t="str">
        <f t="shared" si="1"/>
        <v>"ItemId":70003</v>
      </c>
      <c r="S30" s="1" t="str">
        <f t="shared" si="1"/>
        <v>"Num":100</v>
      </c>
      <c r="T30" s="1" t="str">
        <f t="shared" si="2"/>
        <v>[{"ItemId":70003,"Num":100}]</v>
      </c>
    </row>
    <row r="31" spans="4:20">
      <c r="D31" s="5">
        <v>24</v>
      </c>
      <c r="E31" s="5"/>
      <c r="F31" s="5"/>
      <c r="G31" s="5"/>
      <c r="H31" s="5">
        <v>150</v>
      </c>
      <c r="I31" s="5"/>
      <c r="J31" s="5"/>
      <c r="K31" s="5">
        <v>275</v>
      </c>
      <c r="L31" s="9" t="s">
        <v>81</v>
      </c>
      <c r="M31" s="5">
        <v>125</v>
      </c>
      <c r="N31" s="5">
        <v>475</v>
      </c>
      <c r="P31" s="1">
        <f>_xlfn.XLOOKUP(L31,[2]配置!$D$5:$D$10003,[2]配置!$B$5:$B$10003)</f>
        <v>70003</v>
      </c>
      <c r="Q31" s="11">
        <f t="shared" si="4"/>
        <v>125</v>
      </c>
      <c r="R31" s="1" t="str">
        <f t="shared" si="1"/>
        <v>"ItemId":70003</v>
      </c>
      <c r="S31" s="1" t="str">
        <f t="shared" si="1"/>
        <v>"Num":125</v>
      </c>
      <c r="T31" s="1" t="str">
        <f t="shared" si="2"/>
        <v>[{"ItemId":70003,"Num":125}]</v>
      </c>
    </row>
    <row r="32" spans="4:20">
      <c r="D32" s="5">
        <v>25</v>
      </c>
      <c r="E32" s="5"/>
      <c r="F32" s="5"/>
      <c r="G32" s="5"/>
      <c r="H32" s="5">
        <v>150</v>
      </c>
      <c r="I32" s="5"/>
      <c r="J32" s="5"/>
      <c r="K32" s="5">
        <v>275</v>
      </c>
      <c r="L32" s="9" t="s">
        <v>81</v>
      </c>
      <c r="M32" s="5">
        <v>150</v>
      </c>
      <c r="N32" s="5">
        <v>625</v>
      </c>
      <c r="P32" s="1">
        <f>_xlfn.XLOOKUP(L32,[2]配置!$D$5:$D$10003,[2]配置!$B$5:$B$10003)</f>
        <v>70003</v>
      </c>
      <c r="Q32" s="11">
        <f t="shared" si="4"/>
        <v>150</v>
      </c>
      <c r="R32" s="1" t="str">
        <f t="shared" si="1"/>
        <v>"ItemId":70003</v>
      </c>
      <c r="S32" s="1" t="str">
        <f t="shared" si="1"/>
        <v>"Num":150</v>
      </c>
      <c r="T32" s="1" t="str">
        <f t="shared" si="2"/>
        <v>[{"ItemId":70003,"Num":150}]</v>
      </c>
    </row>
    <row r="33" spans="4:20">
      <c r="D33" s="1">
        <v>0</v>
      </c>
      <c r="T33" s="10" t="s">
        <v>82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</vt:lpstr>
      <vt:lpstr>属性中转</vt:lpstr>
      <vt:lpstr>消耗中转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熊犇</cp:lastModifiedBy>
  <dcterms:created xsi:type="dcterms:W3CDTF">2023-05-12T11:15:00Z</dcterms:created>
  <dcterms:modified xsi:type="dcterms:W3CDTF">2025-05-14T03:43:52Z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3DA177FEA6BD451AAEC90EFFD433AC49_12</vt:lpwstr>
  </property>
</Properties>
</file>