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4"/>
  <workbookPr/>
  <mc:AlternateContent xmlns:mc="http://schemas.openxmlformats.org/markup-compatibility/2006">
    <mc:Choice Requires="x15">
      <x15ac:absPath xmlns:x15ac="http://schemas.microsoft.com/office/spreadsheetml/2010/11/ac" url="C:\Work\UnityProject\touche\Assets\_Project_Assets\EXCEL\"/>
    </mc:Choice>
  </mc:AlternateContent>
  <xr:revisionPtr revIDLastSave="0" documentId="13_ncr:1_{1693453A-8C90-4D8B-9CB1-BB72C427D6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0" i="2" l="1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E15" i="1"/>
  <c r="A15" i="1"/>
  <c r="E14" i="1"/>
  <c r="A14" i="1"/>
  <c r="E13" i="1"/>
  <c r="A13" i="1"/>
  <c r="E12" i="1"/>
  <c r="A12" i="1"/>
  <c r="E11" i="1"/>
  <c r="A11" i="1"/>
  <c r="E10" i="1"/>
  <c r="A10" i="1"/>
  <c r="E9" i="1"/>
  <c r="A9" i="1"/>
  <c r="E8" i="1"/>
  <c r="A8" i="1"/>
  <c r="E7" i="1"/>
  <c r="A7" i="1"/>
  <c r="E6" i="1"/>
  <c r="A6" i="1"/>
  <c r="E5" i="1"/>
  <c r="A5" i="1"/>
</calcChain>
</file>

<file path=xl/sharedStrings.xml><?xml version="1.0" encoding="utf-8"?>
<sst xmlns="http://schemas.openxmlformats.org/spreadsheetml/2006/main" count="130" uniqueCount="58">
  <si>
    <t>Id</t>
  </si>
  <si>
    <t>KillRewardId</t>
  </si>
  <si>
    <t>Days</t>
  </si>
  <si>
    <t>//Note</t>
  </si>
  <si>
    <t>Reward</t>
  </si>
  <si>
    <t>int</t>
  </si>
  <si>
    <t>int[]</t>
  </si>
  <si>
    <t>string</t>
  </si>
  <si>
    <t>主键</t>
  </si>
  <si>
    <t>击杀奖励ID</t>
  </si>
  <si>
    <t>天数</t>
  </si>
  <si>
    <t>备注</t>
  </si>
  <si>
    <t>奖励</t>
  </si>
  <si>
    <t>//序号</t>
  </si>
  <si>
    <t>排名
左闭右闭</t>
  </si>
  <si>
    <t>[1,8]</t>
  </si>
  <si>
    <t>8天以内击杀</t>
  </si>
  <si>
    <t>[9,9]</t>
  </si>
  <si>
    <t>9天以内击杀</t>
  </si>
  <si>
    <t>[10,10]</t>
  </si>
  <si>
    <t>10天以内击杀</t>
  </si>
  <si>
    <t>[11,11]</t>
  </si>
  <si>
    <t>11天以内击杀</t>
  </si>
  <si>
    <t>[12,12]</t>
  </si>
  <si>
    <t>12天以内击杀</t>
  </si>
  <si>
    <t>[13,13]</t>
  </si>
  <si>
    <t>13天以内击杀</t>
  </si>
  <si>
    <t>[14,14]</t>
  </si>
  <si>
    <t>14天以内击杀</t>
  </si>
  <si>
    <t>[15,15]</t>
  </si>
  <si>
    <t>15天以内击杀</t>
  </si>
  <si>
    <t>[16,20]</t>
  </si>
  <si>
    <t>20天以内击杀</t>
  </si>
  <si>
    <t>[21,30]</t>
  </si>
  <si>
    <t>30天以内击杀</t>
  </si>
  <si>
    <t>//110</t>
  </si>
  <si>
    <t>[31,-1]</t>
  </si>
  <si>
    <t>[</t>
  </si>
  <si>
    <t>:</t>
  </si>
  <si>
    <t>,</t>
  </si>
  <si>
    <t>]</t>
  </si>
  <si>
    <t>"</t>
  </si>
  <si>
    <t>{</t>
  </si>
  <si>
    <t>}</t>
  </si>
  <si>
    <t>击杀奖励</t>
  </si>
  <si>
    <t>道具</t>
  </si>
  <si>
    <t>数量</t>
  </si>
  <si>
    <t>ItemId</t>
  </si>
  <si>
    <t>Num</t>
  </si>
  <si>
    <t>1~8</t>
  </si>
  <si>
    <t>凝粹铸造石</t>
  </si>
  <si>
    <t>钻石</t>
  </si>
  <si>
    <t>偷车钳</t>
  </si>
  <si>
    <t>精英级零件</t>
  </si>
  <si>
    <t>机油</t>
  </si>
  <si>
    <t>16~20</t>
  </si>
  <si>
    <t>21~30</t>
  </si>
  <si>
    <t>&gt;30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</si>
</sst>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pane xSplit="4" ySplit="4" topLeftCell="F5" activePane="bottomRight" state="frozen"/>
      <selection pane="topRight"/>
      <selection pane="bottomLeft"/>
      <selection pane="bottomRight" activeCell="Q4" sqref="Q4"/>
    </sheetView>
  </sheetViews>
  <sheetFormatPr defaultColWidth="9" defaultRowHeight="13.5" x14ac:dyDescent="0.15"/>
  <cols>
    <col min="1" max="1" width="9.125" style="12" customWidth="1"/>
    <col min="2" max="2" width="15.875" style="12" customWidth="1"/>
    <col min="3" max="3" width="20.75" style="12" customWidth="1"/>
    <col min="4" max="4" width="19.125" style="12" customWidth="1"/>
    <col min="5" max="5" width="30.5" style="12" customWidth="1"/>
    <col min="6" max="16384" width="9" style="1"/>
  </cols>
  <sheetData>
    <row r="1" spans="1:5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5" x14ac:dyDescent="0.15">
      <c r="A2" s="13" t="s">
        <v>5</v>
      </c>
      <c r="B2" s="13" t="s">
        <v>5</v>
      </c>
      <c r="C2" s="13" t="s">
        <v>6</v>
      </c>
      <c r="D2" s="13" t="s">
        <v>7</v>
      </c>
      <c r="E2" s="13" t="s">
        <v>7</v>
      </c>
    </row>
    <row r="3" spans="1:5" x14ac:dyDescent="0.15">
      <c r="A3" s="13" t="s">
        <v>8</v>
      </c>
      <c r="B3" s="14" t="s">
        <v>9</v>
      </c>
      <c r="C3" s="14" t="s">
        <v>10</v>
      </c>
      <c r="D3" s="14" t="s">
        <v>11</v>
      </c>
      <c r="E3" s="14" t="s">
        <v>12</v>
      </c>
    </row>
    <row r="4" spans="1:5" s="11" customFormat="1" ht="246" customHeight="1" x14ac:dyDescent="0.15">
      <c r="A4" s="14" t="s">
        <v>13</v>
      </c>
      <c r="B4" s="14" t="s">
        <v>9</v>
      </c>
      <c r="C4" s="14" t="s">
        <v>14</v>
      </c>
      <c r="D4" s="14" t="s">
        <v>11</v>
      </c>
      <c r="E4" s="14" t="s">
        <v>12</v>
      </c>
    </row>
    <row r="5" spans="1:5" x14ac:dyDescent="0.15">
      <c r="A5" s="12">
        <f>B5</f>
        <v>10</v>
      </c>
      <c r="B5" s="12">
        <v>10</v>
      </c>
      <c r="C5" s="12" t="s">
        <v>15</v>
      </c>
      <c r="D5" s="12" t="s">
        <v>16</v>
      </c>
      <c r="E5" s="15" t="str">
        <f>中转!AP10</f>
        <v>[{"ItemId":50002,"Num":1200},{"ItemId":10001,"Num":10},{"ItemId":20001,"Num":60},{"ItemId":50005,"Num":2000}]</v>
      </c>
    </row>
    <row r="6" spans="1:5" x14ac:dyDescent="0.15">
      <c r="A6" s="12">
        <f t="shared" ref="A6:A7" si="0">B6</f>
        <v>20</v>
      </c>
      <c r="B6" s="12">
        <v>20</v>
      </c>
      <c r="C6" s="12" t="s">
        <v>17</v>
      </c>
      <c r="D6" s="12" t="s">
        <v>18</v>
      </c>
      <c r="E6" s="15" t="str">
        <f>中转!AP11</f>
        <v>[{"ItemId":50002,"Num":1000},{"ItemId":10001,"Num":10},{"ItemId":20001,"Num":60},{"ItemId":50005,"Num":2000}]</v>
      </c>
    </row>
    <row r="7" spans="1:5" x14ac:dyDescent="0.15">
      <c r="A7" s="12">
        <f t="shared" si="0"/>
        <v>30</v>
      </c>
      <c r="B7" s="12">
        <v>30</v>
      </c>
      <c r="C7" s="12" t="s">
        <v>19</v>
      </c>
      <c r="D7" s="12" t="s">
        <v>20</v>
      </c>
      <c r="E7" s="15" t="str">
        <f>中转!AP12</f>
        <v>[{"ItemId":50002,"Num":800},{"ItemId":10001,"Num":10},{"ItemId":20001,"Num":60},{"ItemId":50005,"Num":2000}]</v>
      </c>
    </row>
    <row r="8" spans="1:5" x14ac:dyDescent="0.15">
      <c r="A8" s="12">
        <f t="shared" ref="A8:A9" si="1">B8</f>
        <v>40</v>
      </c>
      <c r="B8" s="12">
        <v>40</v>
      </c>
      <c r="C8" s="12" t="s">
        <v>21</v>
      </c>
      <c r="D8" s="12" t="s">
        <v>22</v>
      </c>
      <c r="E8" s="15" t="str">
        <f>中转!AP13</f>
        <v>[{"ItemId":50002,"Num":600},{"ItemId":10001,"Num":10},{"ItemId":20001,"Num":60},{"ItemId":50005,"Num":2000}]</v>
      </c>
    </row>
    <row r="9" spans="1:5" x14ac:dyDescent="0.15">
      <c r="A9" s="12">
        <f t="shared" si="1"/>
        <v>50</v>
      </c>
      <c r="B9" s="12">
        <v>50</v>
      </c>
      <c r="C9" s="12" t="s">
        <v>23</v>
      </c>
      <c r="D9" s="12" t="s">
        <v>24</v>
      </c>
      <c r="E9" s="15" t="str">
        <f>中转!AP14</f>
        <v>[{"ItemId":50002,"Num":400},{"ItemId":10001,"Num":10},{"ItemId":20001,"Num":60},{"ItemId":50005,"Num":2000}]</v>
      </c>
    </row>
    <row r="10" spans="1:5" x14ac:dyDescent="0.15">
      <c r="A10" s="12">
        <f t="shared" ref="A10:A15" si="2">B10</f>
        <v>60</v>
      </c>
      <c r="B10" s="12">
        <v>60</v>
      </c>
      <c r="C10" s="12" t="s">
        <v>25</v>
      </c>
      <c r="D10" s="12" t="s">
        <v>26</v>
      </c>
      <c r="E10" s="15" t="str">
        <f>中转!AP15</f>
        <v>[{"ItemId":50002,"Num":200},{"ItemId":10001,"Num":10},{"ItemId":20001,"Num":60},{"ItemId":50005,"Num":2000}]</v>
      </c>
    </row>
    <row r="11" spans="1:5" x14ac:dyDescent="0.15">
      <c r="A11" s="12">
        <f t="shared" si="2"/>
        <v>70</v>
      </c>
      <c r="B11" s="12">
        <v>70</v>
      </c>
      <c r="C11" s="12" t="s">
        <v>27</v>
      </c>
      <c r="D11" s="12" t="s">
        <v>28</v>
      </c>
      <c r="E11" s="15" t="str">
        <f>中转!AP16</f>
        <v>[{"ItemId":50002,"Num":200},{"ItemId":10001,"Num":8},{"ItemId":20001,"Num":60},{"ItemId":50005,"Num":2000}]</v>
      </c>
    </row>
    <row r="12" spans="1:5" x14ac:dyDescent="0.15">
      <c r="A12" s="12">
        <f t="shared" si="2"/>
        <v>80</v>
      </c>
      <c r="B12" s="12">
        <v>80</v>
      </c>
      <c r="C12" s="12" t="s">
        <v>29</v>
      </c>
      <c r="D12" s="12" t="s">
        <v>30</v>
      </c>
      <c r="E12" s="15" t="str">
        <f>中转!AP17</f>
        <v>[{"ItemId":50002,"Num":200},{"ItemId":10001,"Num":6},{"ItemId":20001,"Num":60},{"ItemId":50005,"Num":2000}]</v>
      </c>
    </row>
    <row r="13" spans="1:5" x14ac:dyDescent="0.15">
      <c r="A13" s="12">
        <f t="shared" si="2"/>
        <v>90</v>
      </c>
      <c r="B13" s="12">
        <v>90</v>
      </c>
      <c r="C13" s="12" t="s">
        <v>31</v>
      </c>
      <c r="D13" s="12" t="s">
        <v>32</v>
      </c>
      <c r="E13" s="15" t="str">
        <f>中转!AP18</f>
        <v>[{"ItemId":50002,"Num":200},{"ItemId":10001,"Num":4},{"ItemId":20001,"Num":60},{"ItemId":50005,"Num":2000}]</v>
      </c>
    </row>
    <row r="14" spans="1:5" x14ac:dyDescent="0.15">
      <c r="A14" s="12">
        <f t="shared" si="2"/>
        <v>100</v>
      </c>
      <c r="B14" s="12">
        <v>100</v>
      </c>
      <c r="C14" s="12" t="s">
        <v>33</v>
      </c>
      <c r="D14" s="12" t="s">
        <v>34</v>
      </c>
      <c r="E14" s="15" t="str">
        <f>中转!AP19</f>
        <v>[{"ItemId":50002,"Num":200},{"ItemId":10001,"Num":2},{"ItemId":20001,"Num":60},{"ItemId":50005,"Num":2000}]</v>
      </c>
    </row>
    <row r="15" spans="1:5" x14ac:dyDescent="0.15">
      <c r="A15" s="12" t="str">
        <f t="shared" si="2"/>
        <v>//110</v>
      </c>
      <c r="B15" s="12" t="s">
        <v>35</v>
      </c>
      <c r="C15" s="12" t="s">
        <v>36</v>
      </c>
      <c r="E15" s="15" t="str">
        <f>中转!AP20</f>
        <v>[{"ItemId":50002,"Num":200},{"ItemId":10001,"Num":1},{"ItemId":20001,"Num":60},{"ItemId":50005,"Num":2000}]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0"/>
  <sheetViews>
    <sheetView workbookViewId="0">
      <pane xSplit="3" ySplit="4" topLeftCell="AI5" activePane="bottomRight" state="frozen"/>
      <selection pane="topRight"/>
      <selection pane="bottomLeft"/>
      <selection pane="bottomRight" activeCell="AP10" sqref="AP10:AP20"/>
    </sheetView>
  </sheetViews>
  <sheetFormatPr defaultColWidth="9" defaultRowHeight="13.5" x14ac:dyDescent="0.15"/>
  <cols>
    <col min="1" max="4" width="9" style="1"/>
    <col min="5" max="5" width="12.5" style="1" customWidth="1"/>
    <col min="6" max="19" width="9" style="1"/>
    <col min="20" max="21" width="10.5" style="1" customWidth="1"/>
    <col min="22" max="23" width="9" style="1"/>
    <col min="24" max="24" width="16.125" style="1" customWidth="1"/>
    <col min="25" max="25" width="11.625" style="1" customWidth="1"/>
    <col min="26" max="26" width="30.5" style="1" customWidth="1"/>
    <col min="27" max="28" width="9" style="1"/>
    <col min="29" max="29" width="16.125" style="1" customWidth="1"/>
    <col min="30" max="30" width="9.5" style="1" customWidth="1"/>
    <col min="31" max="31" width="28.25" style="1" customWidth="1"/>
    <col min="32" max="33" width="9" style="1"/>
    <col min="34" max="34" width="16.125" style="1" customWidth="1"/>
    <col min="35" max="35" width="9.5" style="1" customWidth="1"/>
    <col min="36" max="36" width="28.25" style="1" customWidth="1"/>
    <col min="37" max="38" width="9" style="1"/>
    <col min="39" max="39" width="16.125" style="1" customWidth="1"/>
    <col min="40" max="40" width="11.625" style="1" customWidth="1"/>
    <col min="41" max="41" width="30.5" style="1" customWidth="1"/>
    <col min="42" max="16384" width="9" style="1"/>
  </cols>
  <sheetData>
    <row r="1" spans="1:42" ht="13.5" customHeight="1" x14ac:dyDescent="0.15">
      <c r="A1" s="1" t="s">
        <v>37</v>
      </c>
      <c r="B1" s="1" t="s">
        <v>38</v>
      </c>
      <c r="C1" s="1" t="s">
        <v>39</v>
      </c>
    </row>
    <row r="2" spans="1:42" ht="13.5" customHeight="1" x14ac:dyDescent="0.15">
      <c r="A2" s="1" t="s">
        <v>40</v>
      </c>
      <c r="B2" s="1" t="s">
        <v>41</v>
      </c>
    </row>
    <row r="3" spans="1:42" x14ac:dyDescent="0.15">
      <c r="A3" s="1" t="s">
        <v>42</v>
      </c>
    </row>
    <row r="4" spans="1:42" x14ac:dyDescent="0.15">
      <c r="A4" s="1" t="s">
        <v>43</v>
      </c>
    </row>
    <row r="7" spans="1:42" ht="19.5" x14ac:dyDescent="0.15">
      <c r="E7" s="2" t="s">
        <v>44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42" x14ac:dyDescent="0.15"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42" x14ac:dyDescent="0.15">
      <c r="E9" s="4" t="s">
        <v>10</v>
      </c>
      <c r="F9" s="4" t="s">
        <v>45</v>
      </c>
      <c r="G9" s="4" t="s">
        <v>46</v>
      </c>
      <c r="H9" s="4" t="s">
        <v>45</v>
      </c>
      <c r="I9" s="4" t="s">
        <v>46</v>
      </c>
      <c r="J9" s="4" t="s">
        <v>45</v>
      </c>
      <c r="K9" s="4" t="s">
        <v>46</v>
      </c>
      <c r="L9" s="4" t="s">
        <v>45</v>
      </c>
      <c r="M9" s="4" t="s">
        <v>46</v>
      </c>
      <c r="N9" s="4" t="s">
        <v>45</v>
      </c>
      <c r="O9" s="4" t="s">
        <v>46</v>
      </c>
      <c r="Q9" s="9" t="s">
        <v>47</v>
      </c>
      <c r="R9" s="9" t="s">
        <v>48</v>
      </c>
      <c r="V9" s="9" t="s">
        <v>47</v>
      </c>
      <c r="W9" s="9" t="s">
        <v>48</v>
      </c>
      <c r="AA9" s="9" t="s">
        <v>47</v>
      </c>
      <c r="AB9" s="9" t="s">
        <v>48</v>
      </c>
      <c r="AF9" s="9" t="s">
        <v>47</v>
      </c>
      <c r="AG9" s="9" t="s">
        <v>48</v>
      </c>
      <c r="AK9" s="9" t="s">
        <v>47</v>
      </c>
      <c r="AL9" s="9" t="s">
        <v>48</v>
      </c>
    </row>
    <row r="10" spans="1:42" x14ac:dyDescent="0.15">
      <c r="E10" s="5" t="s">
        <v>49</v>
      </c>
      <c r="F10" s="6" t="s">
        <v>50</v>
      </c>
      <c r="G10" s="5">
        <v>200</v>
      </c>
      <c r="H10" s="7" t="s">
        <v>51</v>
      </c>
      <c r="I10" s="5">
        <v>1200</v>
      </c>
      <c r="J10" s="7" t="s">
        <v>52</v>
      </c>
      <c r="K10" s="5">
        <v>10</v>
      </c>
      <c r="L10" s="8" t="s">
        <v>53</v>
      </c>
      <c r="M10" s="5">
        <v>60</v>
      </c>
      <c r="N10" s="8" t="s">
        <v>54</v>
      </c>
      <c r="O10" s="5">
        <v>2000</v>
      </c>
      <c r="Q10" s="1" t="str">
        <f>_xlfn.XLOOKUP(F10,[1]配置!$D:$D,[1]配置!$B:$B,"")</f>
        <v/>
      </c>
      <c r="R10" s="1">
        <f>G10</f>
        <v>200</v>
      </c>
      <c r="S10" s="1" t="str">
        <f>IF(Q10="","",$B$2&amp;Q$9&amp;$B$2&amp;$B$1&amp;Q10)</f>
        <v/>
      </c>
      <c r="T10" s="1" t="str">
        <f>IF(R10="","",$B$2&amp;R$9&amp;$B$2&amp;$B$1&amp;R10)</f>
        <v>"Num":200</v>
      </c>
      <c r="U10" s="1" t="str">
        <f>IF(S10="","",$A$3&amp;_xlfn.TEXTJOIN($C$1,1,S10:T10)&amp;$A$4)</f>
        <v/>
      </c>
      <c r="V10" s="1">
        <f>_xlfn.XLOOKUP(H10,[1]配置!$D:$D,[1]配置!$B:$B,"")</f>
        <v>50002</v>
      </c>
      <c r="W10" s="1">
        <f>I10</f>
        <v>1200</v>
      </c>
      <c r="X10" s="1" t="str">
        <f>IF(V10="","",$B$2&amp;V$9&amp;$B$2&amp;$B$1&amp;V10)</f>
        <v>"ItemId":50002</v>
      </c>
      <c r="Y10" s="1" t="str">
        <f>IF(W10="","",$B$2&amp;W$9&amp;$B$2&amp;$B$1&amp;W10)</f>
        <v>"Num":1200</v>
      </c>
      <c r="Z10" s="1" t="str">
        <f>IF(X10="","",$A$3&amp;_xlfn.TEXTJOIN($C$1,1,X10:Y10)&amp;$A$4)</f>
        <v>{"ItemId":50002,"Num":1200}</v>
      </c>
      <c r="AA10" s="1">
        <f>_xlfn.XLOOKUP(J10,[1]配置!$D:$D,[1]配置!$B:$B,"")</f>
        <v>10001</v>
      </c>
      <c r="AB10" s="1">
        <f>K10</f>
        <v>10</v>
      </c>
      <c r="AC10" s="1" t="str">
        <f>IF(AA10="","",$B$2&amp;AA$9&amp;$B$2&amp;$B$1&amp;AA10)</f>
        <v>"ItemId":10001</v>
      </c>
      <c r="AD10" s="1" t="str">
        <f>IF(AB10="","",$B$2&amp;AB$9&amp;$B$2&amp;$B$1&amp;AB10)</f>
        <v>"Num":10</v>
      </c>
      <c r="AE10" s="1" t="str">
        <f>IF(AC10="","",$A$3&amp;_xlfn.TEXTJOIN($C$1,1,AC10:AD10)&amp;$A$4)</f>
        <v>{"ItemId":10001,"Num":10}</v>
      </c>
      <c r="AF10" s="1">
        <f>_xlfn.XLOOKUP(L10,[1]配置!$D:$D,[1]配置!$B:$B,"")</f>
        <v>20001</v>
      </c>
      <c r="AG10" s="1">
        <f>M10</f>
        <v>60</v>
      </c>
      <c r="AH10" s="1" t="str">
        <f>IF(AF10="","",$B$2&amp;AF$9&amp;$B$2&amp;$B$1&amp;AF10)</f>
        <v>"ItemId":20001</v>
      </c>
      <c r="AI10" s="1" t="str">
        <f>IF(AG10="","",$B$2&amp;AG$9&amp;$B$2&amp;$B$1&amp;AG10)</f>
        <v>"Num":60</v>
      </c>
      <c r="AJ10" s="1" t="str">
        <f>IF(AH10="","",$A$3&amp;_xlfn.TEXTJOIN($C$1,1,AH10:AI10)&amp;$A$4)</f>
        <v>{"ItemId":20001,"Num":60}</v>
      </c>
      <c r="AK10" s="1">
        <f>_xlfn.XLOOKUP(N10,[1]配置!$D:$D,[1]配置!$B:$B,"")</f>
        <v>50005</v>
      </c>
      <c r="AL10" s="1">
        <f>O10</f>
        <v>2000</v>
      </c>
      <c r="AM10" s="1" t="str">
        <f>IF(AK10="","",$B$2&amp;AK$9&amp;$B$2&amp;$B$1&amp;AK10)</f>
        <v>"ItemId":50005</v>
      </c>
      <c r="AN10" s="1" t="str">
        <f>IF(AL10="","",$B$2&amp;AL$9&amp;$B$2&amp;$B$1&amp;AL10)</f>
        <v>"Num":2000</v>
      </c>
      <c r="AO10" s="1" t="str">
        <f>IF(AM10="","",$A$3&amp;_xlfn.TEXTJOIN($C$1,1,AM10:AN10)&amp;$A$4)</f>
        <v>{"ItemId":50005,"Num":2000}</v>
      </c>
      <c r="AP10" s="10" t="str">
        <f>$A$1&amp;_xlfn.TEXTJOIN($C$1,1,U10,Z10,AE10,AJ10,AO10)&amp;$A$2</f>
        <v>[{"ItemId":50002,"Num":1200},{"ItemId":10001,"Num":10},{"ItemId":20001,"Num":60},{"ItemId":50005,"Num":2000}]</v>
      </c>
    </row>
    <row r="11" spans="1:42" x14ac:dyDescent="0.15">
      <c r="E11" s="5">
        <v>9</v>
      </c>
      <c r="F11" s="6" t="s">
        <v>50</v>
      </c>
      <c r="G11" s="5">
        <v>200</v>
      </c>
      <c r="H11" s="7" t="s">
        <v>51</v>
      </c>
      <c r="I11" s="5">
        <v>1000</v>
      </c>
      <c r="J11" s="7" t="s">
        <v>52</v>
      </c>
      <c r="K11" s="5">
        <v>10</v>
      </c>
      <c r="L11" s="8" t="s">
        <v>53</v>
      </c>
      <c r="M11" s="5">
        <v>60</v>
      </c>
      <c r="N11" s="8" t="s">
        <v>54</v>
      </c>
      <c r="O11" s="5">
        <v>2000</v>
      </c>
      <c r="Q11" s="1" t="str">
        <f>_xlfn.XLOOKUP(F11,[1]配置!$D:$D,[1]配置!$B:$B,"")</f>
        <v/>
      </c>
      <c r="R11" s="1">
        <f t="shared" ref="R11:R20" si="0">G11</f>
        <v>200</v>
      </c>
      <c r="S11" s="1" t="str">
        <f t="shared" ref="S11:T20" si="1">IF(Q11="","",$B$2&amp;Q$9&amp;$B$2&amp;$B$1&amp;Q11)</f>
        <v/>
      </c>
      <c r="T11" s="1" t="str">
        <f t="shared" si="1"/>
        <v>"Num":200</v>
      </c>
      <c r="U11" s="1" t="str">
        <f t="shared" ref="U11:U20" si="2">IF(S11="","",$A$3&amp;_xlfn.TEXTJOIN($C$1,1,S11:T11)&amp;$A$4)</f>
        <v/>
      </c>
      <c r="V11" s="1">
        <f>_xlfn.XLOOKUP(H11,[1]配置!$D:$D,[1]配置!$B:$B,"")</f>
        <v>50002</v>
      </c>
      <c r="W11" s="1">
        <f t="shared" ref="W11:W20" si="3">I11</f>
        <v>1000</v>
      </c>
      <c r="X11" s="1" t="str">
        <f t="shared" ref="X11:Y20" si="4">IF(V11="","",$B$2&amp;V$9&amp;$B$2&amp;$B$1&amp;V11)</f>
        <v>"ItemId":50002</v>
      </c>
      <c r="Y11" s="1" t="str">
        <f t="shared" si="4"/>
        <v>"Num":1000</v>
      </c>
      <c r="Z11" s="1" t="str">
        <f t="shared" ref="Z11:Z20" si="5">IF(X11="","",$A$3&amp;_xlfn.TEXTJOIN($C$1,1,X11:Y11)&amp;$A$4)</f>
        <v>{"ItemId":50002,"Num":1000}</v>
      </c>
      <c r="AA11" s="1">
        <f>_xlfn.XLOOKUP(J11,[1]配置!$D:$D,[1]配置!$B:$B,"")</f>
        <v>10001</v>
      </c>
      <c r="AB11" s="1">
        <f t="shared" ref="AB11:AB20" si="6">K11</f>
        <v>10</v>
      </c>
      <c r="AC11" s="1" t="str">
        <f t="shared" ref="AC11:AC20" si="7">IF(AA11="","",$B$2&amp;AA$9&amp;$B$2&amp;$B$1&amp;AA11)</f>
        <v>"ItemId":10001</v>
      </c>
      <c r="AD11" s="1" t="str">
        <f t="shared" ref="AD11:AD20" si="8">IF(AB11="","",$B$2&amp;AB$9&amp;$B$2&amp;$B$1&amp;AB11)</f>
        <v>"Num":10</v>
      </c>
      <c r="AE11" s="1" t="str">
        <f t="shared" ref="AE11:AE20" si="9">IF(AC11="","",$A$3&amp;_xlfn.TEXTJOIN($C$1,1,AC11:AD11)&amp;$A$4)</f>
        <v>{"ItemId":10001,"Num":10}</v>
      </c>
      <c r="AF11" s="1">
        <f>_xlfn.XLOOKUP(L11,[1]配置!$D:$D,[1]配置!$B:$B,"")</f>
        <v>20001</v>
      </c>
      <c r="AG11" s="1">
        <f t="shared" ref="AG11:AG20" si="10">M11</f>
        <v>60</v>
      </c>
      <c r="AH11" s="1" t="str">
        <f t="shared" ref="AH11:AH20" si="11">IF(AF11="","",$B$2&amp;AF$9&amp;$B$2&amp;$B$1&amp;AF11)</f>
        <v>"ItemId":20001</v>
      </c>
      <c r="AI11" s="1" t="str">
        <f t="shared" ref="AI11:AI20" si="12">IF(AG11="","",$B$2&amp;AG$9&amp;$B$2&amp;$B$1&amp;AG11)</f>
        <v>"Num":60</v>
      </c>
      <c r="AJ11" s="1" t="str">
        <f t="shared" ref="AJ11:AJ20" si="13">IF(AH11="","",$A$3&amp;_xlfn.TEXTJOIN($C$1,1,AH11:AI11)&amp;$A$4)</f>
        <v>{"ItemId":20001,"Num":60}</v>
      </c>
      <c r="AK11" s="1">
        <f>_xlfn.XLOOKUP(N11,[1]配置!$D:$D,[1]配置!$B:$B,"")</f>
        <v>50005</v>
      </c>
      <c r="AL11" s="1">
        <f t="shared" ref="AL11:AL20" si="14">O11</f>
        <v>2000</v>
      </c>
      <c r="AM11" s="1" t="str">
        <f t="shared" ref="AM11:AM20" si="15">IF(AK11="","",$B$2&amp;AK$9&amp;$B$2&amp;$B$1&amp;AK11)</f>
        <v>"ItemId":50005</v>
      </c>
      <c r="AN11" s="1" t="str">
        <f t="shared" ref="AN11:AN20" si="16">IF(AL11="","",$B$2&amp;AL$9&amp;$B$2&amp;$B$1&amp;AL11)</f>
        <v>"Num":2000</v>
      </c>
      <c r="AO11" s="1" t="str">
        <f t="shared" ref="AO11:AO20" si="17">IF(AM11="","",$A$3&amp;_xlfn.TEXTJOIN($C$1,1,AM11:AN11)&amp;$A$4)</f>
        <v>{"ItemId":50005,"Num":2000}</v>
      </c>
      <c r="AP11" s="10" t="str">
        <f t="shared" ref="AP11:AP20" si="18">$A$1&amp;_xlfn.TEXTJOIN($C$1,1,U11,Z11,AE11,AJ11,AO11)&amp;$A$2</f>
        <v>[{"ItemId":50002,"Num":1000},{"ItemId":10001,"Num":10},{"ItemId":20001,"Num":60},{"ItemId":50005,"Num":2000}]</v>
      </c>
    </row>
    <row r="12" spans="1:42" x14ac:dyDescent="0.15">
      <c r="E12" s="5">
        <v>10</v>
      </c>
      <c r="F12" s="6" t="s">
        <v>50</v>
      </c>
      <c r="G12" s="5">
        <v>200</v>
      </c>
      <c r="H12" s="7" t="s">
        <v>51</v>
      </c>
      <c r="I12" s="5">
        <v>800</v>
      </c>
      <c r="J12" s="7" t="s">
        <v>52</v>
      </c>
      <c r="K12" s="5">
        <v>10</v>
      </c>
      <c r="L12" s="8" t="s">
        <v>53</v>
      </c>
      <c r="M12" s="5">
        <v>60</v>
      </c>
      <c r="N12" s="8" t="s">
        <v>54</v>
      </c>
      <c r="O12" s="5">
        <v>2000</v>
      </c>
      <c r="Q12" s="1" t="str">
        <f>_xlfn.XLOOKUP(F12,[1]配置!$D:$D,[1]配置!$B:$B,"")</f>
        <v/>
      </c>
      <c r="R12" s="1">
        <f t="shared" si="0"/>
        <v>200</v>
      </c>
      <c r="S12" s="1" t="str">
        <f t="shared" si="1"/>
        <v/>
      </c>
      <c r="T12" s="1" t="str">
        <f t="shared" si="1"/>
        <v>"Num":200</v>
      </c>
      <c r="U12" s="1" t="str">
        <f t="shared" si="2"/>
        <v/>
      </c>
      <c r="V12" s="1">
        <f>_xlfn.XLOOKUP(H12,[1]配置!$D:$D,[1]配置!$B:$B,"")</f>
        <v>50002</v>
      </c>
      <c r="W12" s="1">
        <f t="shared" si="3"/>
        <v>800</v>
      </c>
      <c r="X12" s="1" t="str">
        <f t="shared" si="4"/>
        <v>"ItemId":50002</v>
      </c>
      <c r="Y12" s="1" t="str">
        <f t="shared" si="4"/>
        <v>"Num":800</v>
      </c>
      <c r="Z12" s="1" t="str">
        <f t="shared" si="5"/>
        <v>{"ItemId":50002,"Num":800}</v>
      </c>
      <c r="AA12" s="1">
        <f>_xlfn.XLOOKUP(J12,[1]配置!$D:$D,[1]配置!$B:$B,"")</f>
        <v>10001</v>
      </c>
      <c r="AB12" s="1">
        <f t="shared" si="6"/>
        <v>10</v>
      </c>
      <c r="AC12" s="1" t="str">
        <f t="shared" si="7"/>
        <v>"ItemId":10001</v>
      </c>
      <c r="AD12" s="1" t="str">
        <f t="shared" si="8"/>
        <v>"Num":10</v>
      </c>
      <c r="AE12" s="1" t="str">
        <f t="shared" si="9"/>
        <v>{"ItemId":10001,"Num":10}</v>
      </c>
      <c r="AF12" s="1">
        <f>_xlfn.XLOOKUP(L12,[1]配置!$D:$D,[1]配置!$B:$B,"")</f>
        <v>20001</v>
      </c>
      <c r="AG12" s="1">
        <f t="shared" si="10"/>
        <v>60</v>
      </c>
      <c r="AH12" s="1" t="str">
        <f t="shared" si="11"/>
        <v>"ItemId":20001</v>
      </c>
      <c r="AI12" s="1" t="str">
        <f t="shared" si="12"/>
        <v>"Num":60</v>
      </c>
      <c r="AJ12" s="1" t="str">
        <f t="shared" si="13"/>
        <v>{"ItemId":20001,"Num":60}</v>
      </c>
      <c r="AK12" s="1">
        <f>_xlfn.XLOOKUP(N12,[1]配置!$D:$D,[1]配置!$B:$B,"")</f>
        <v>50005</v>
      </c>
      <c r="AL12" s="1">
        <f t="shared" si="14"/>
        <v>2000</v>
      </c>
      <c r="AM12" s="1" t="str">
        <f t="shared" si="15"/>
        <v>"ItemId":50005</v>
      </c>
      <c r="AN12" s="1" t="str">
        <f t="shared" si="16"/>
        <v>"Num":2000</v>
      </c>
      <c r="AO12" s="1" t="str">
        <f t="shared" si="17"/>
        <v>{"ItemId":50005,"Num":2000}</v>
      </c>
      <c r="AP12" s="10" t="str">
        <f t="shared" si="18"/>
        <v>[{"ItemId":50002,"Num":800},{"ItemId":10001,"Num":10},{"ItemId":20001,"Num":60},{"ItemId":50005,"Num":2000}]</v>
      </c>
    </row>
    <row r="13" spans="1:42" x14ac:dyDescent="0.15">
      <c r="E13" s="5">
        <v>11</v>
      </c>
      <c r="F13" s="6" t="s">
        <v>50</v>
      </c>
      <c r="G13" s="5">
        <v>200</v>
      </c>
      <c r="H13" s="7" t="s">
        <v>51</v>
      </c>
      <c r="I13" s="5">
        <v>600</v>
      </c>
      <c r="J13" s="7" t="s">
        <v>52</v>
      </c>
      <c r="K13" s="5">
        <v>10</v>
      </c>
      <c r="L13" s="8" t="s">
        <v>53</v>
      </c>
      <c r="M13" s="5">
        <v>60</v>
      </c>
      <c r="N13" s="8" t="s">
        <v>54</v>
      </c>
      <c r="O13" s="5">
        <v>2000</v>
      </c>
      <c r="Q13" s="1" t="str">
        <f>_xlfn.XLOOKUP(F13,[1]配置!$D:$D,[1]配置!$B:$B,"")</f>
        <v/>
      </c>
      <c r="R13" s="1">
        <f t="shared" si="0"/>
        <v>200</v>
      </c>
      <c r="S13" s="1" t="str">
        <f t="shared" si="1"/>
        <v/>
      </c>
      <c r="T13" s="1" t="str">
        <f t="shared" si="1"/>
        <v>"Num":200</v>
      </c>
      <c r="U13" s="1" t="str">
        <f t="shared" si="2"/>
        <v/>
      </c>
      <c r="V13" s="1">
        <f>_xlfn.XLOOKUP(H13,[1]配置!$D:$D,[1]配置!$B:$B,"")</f>
        <v>50002</v>
      </c>
      <c r="W13" s="1">
        <f t="shared" si="3"/>
        <v>600</v>
      </c>
      <c r="X13" s="1" t="str">
        <f t="shared" si="4"/>
        <v>"ItemId":50002</v>
      </c>
      <c r="Y13" s="1" t="str">
        <f t="shared" si="4"/>
        <v>"Num":600</v>
      </c>
      <c r="Z13" s="1" t="str">
        <f t="shared" si="5"/>
        <v>{"ItemId":50002,"Num":600}</v>
      </c>
      <c r="AA13" s="1">
        <f>_xlfn.XLOOKUP(J13,[1]配置!$D:$D,[1]配置!$B:$B,"")</f>
        <v>10001</v>
      </c>
      <c r="AB13" s="1">
        <f t="shared" si="6"/>
        <v>10</v>
      </c>
      <c r="AC13" s="1" t="str">
        <f t="shared" si="7"/>
        <v>"ItemId":10001</v>
      </c>
      <c r="AD13" s="1" t="str">
        <f t="shared" si="8"/>
        <v>"Num":10</v>
      </c>
      <c r="AE13" s="1" t="str">
        <f t="shared" si="9"/>
        <v>{"ItemId":10001,"Num":10}</v>
      </c>
      <c r="AF13" s="1">
        <f>_xlfn.XLOOKUP(L13,[1]配置!$D:$D,[1]配置!$B:$B,"")</f>
        <v>20001</v>
      </c>
      <c r="AG13" s="1">
        <f t="shared" si="10"/>
        <v>60</v>
      </c>
      <c r="AH13" s="1" t="str">
        <f t="shared" si="11"/>
        <v>"ItemId":20001</v>
      </c>
      <c r="AI13" s="1" t="str">
        <f t="shared" si="12"/>
        <v>"Num":60</v>
      </c>
      <c r="AJ13" s="1" t="str">
        <f t="shared" si="13"/>
        <v>{"ItemId":20001,"Num":60}</v>
      </c>
      <c r="AK13" s="1">
        <f>_xlfn.XLOOKUP(N13,[1]配置!$D:$D,[1]配置!$B:$B,"")</f>
        <v>50005</v>
      </c>
      <c r="AL13" s="1">
        <f t="shared" si="14"/>
        <v>2000</v>
      </c>
      <c r="AM13" s="1" t="str">
        <f t="shared" si="15"/>
        <v>"ItemId":50005</v>
      </c>
      <c r="AN13" s="1" t="str">
        <f t="shared" si="16"/>
        <v>"Num":2000</v>
      </c>
      <c r="AO13" s="1" t="str">
        <f t="shared" si="17"/>
        <v>{"ItemId":50005,"Num":2000}</v>
      </c>
      <c r="AP13" s="10" t="str">
        <f t="shared" si="18"/>
        <v>[{"ItemId":50002,"Num":600},{"ItemId":10001,"Num":10},{"ItemId":20001,"Num":60},{"ItemId":50005,"Num":2000}]</v>
      </c>
    </row>
    <row r="14" spans="1:42" x14ac:dyDescent="0.15">
      <c r="E14" s="5">
        <v>12</v>
      </c>
      <c r="F14" s="6" t="s">
        <v>50</v>
      </c>
      <c r="G14" s="5">
        <v>200</v>
      </c>
      <c r="H14" s="7" t="s">
        <v>51</v>
      </c>
      <c r="I14" s="5">
        <v>400</v>
      </c>
      <c r="J14" s="7" t="s">
        <v>52</v>
      </c>
      <c r="K14" s="5">
        <v>10</v>
      </c>
      <c r="L14" s="8" t="s">
        <v>53</v>
      </c>
      <c r="M14" s="5">
        <v>60</v>
      </c>
      <c r="N14" s="8" t="s">
        <v>54</v>
      </c>
      <c r="O14" s="5">
        <v>2000</v>
      </c>
      <c r="Q14" s="1" t="str">
        <f>_xlfn.XLOOKUP(F14,[1]配置!$D:$D,[1]配置!$B:$B,"")</f>
        <v/>
      </c>
      <c r="R14" s="1">
        <f t="shared" si="0"/>
        <v>200</v>
      </c>
      <c r="S14" s="1" t="str">
        <f t="shared" si="1"/>
        <v/>
      </c>
      <c r="T14" s="1" t="str">
        <f t="shared" si="1"/>
        <v>"Num":200</v>
      </c>
      <c r="U14" s="1" t="str">
        <f t="shared" si="2"/>
        <v/>
      </c>
      <c r="V14" s="1">
        <f>_xlfn.XLOOKUP(H14,[1]配置!$D:$D,[1]配置!$B:$B,"")</f>
        <v>50002</v>
      </c>
      <c r="W14" s="1">
        <f t="shared" si="3"/>
        <v>400</v>
      </c>
      <c r="X14" s="1" t="str">
        <f t="shared" si="4"/>
        <v>"ItemId":50002</v>
      </c>
      <c r="Y14" s="1" t="str">
        <f t="shared" si="4"/>
        <v>"Num":400</v>
      </c>
      <c r="Z14" s="1" t="str">
        <f t="shared" si="5"/>
        <v>{"ItemId":50002,"Num":400}</v>
      </c>
      <c r="AA14" s="1">
        <f>_xlfn.XLOOKUP(J14,[1]配置!$D:$D,[1]配置!$B:$B,"")</f>
        <v>10001</v>
      </c>
      <c r="AB14" s="1">
        <f t="shared" si="6"/>
        <v>10</v>
      </c>
      <c r="AC14" s="1" t="str">
        <f t="shared" si="7"/>
        <v>"ItemId":10001</v>
      </c>
      <c r="AD14" s="1" t="str">
        <f t="shared" si="8"/>
        <v>"Num":10</v>
      </c>
      <c r="AE14" s="1" t="str">
        <f t="shared" si="9"/>
        <v>{"ItemId":10001,"Num":10}</v>
      </c>
      <c r="AF14" s="1">
        <f>_xlfn.XLOOKUP(L14,[1]配置!$D:$D,[1]配置!$B:$B,"")</f>
        <v>20001</v>
      </c>
      <c r="AG14" s="1">
        <f t="shared" si="10"/>
        <v>60</v>
      </c>
      <c r="AH14" s="1" t="str">
        <f t="shared" si="11"/>
        <v>"ItemId":20001</v>
      </c>
      <c r="AI14" s="1" t="str">
        <f t="shared" si="12"/>
        <v>"Num":60</v>
      </c>
      <c r="AJ14" s="1" t="str">
        <f t="shared" si="13"/>
        <v>{"ItemId":20001,"Num":60}</v>
      </c>
      <c r="AK14" s="1">
        <f>_xlfn.XLOOKUP(N14,[1]配置!$D:$D,[1]配置!$B:$B,"")</f>
        <v>50005</v>
      </c>
      <c r="AL14" s="1">
        <f t="shared" si="14"/>
        <v>2000</v>
      </c>
      <c r="AM14" s="1" t="str">
        <f t="shared" si="15"/>
        <v>"ItemId":50005</v>
      </c>
      <c r="AN14" s="1" t="str">
        <f t="shared" si="16"/>
        <v>"Num":2000</v>
      </c>
      <c r="AO14" s="1" t="str">
        <f t="shared" si="17"/>
        <v>{"ItemId":50005,"Num":2000}</v>
      </c>
      <c r="AP14" s="10" t="str">
        <f t="shared" si="18"/>
        <v>[{"ItemId":50002,"Num":400},{"ItemId":10001,"Num":10},{"ItemId":20001,"Num":60},{"ItemId":50005,"Num":2000}]</v>
      </c>
    </row>
    <row r="15" spans="1:42" x14ac:dyDescent="0.15">
      <c r="E15" s="5">
        <v>13</v>
      </c>
      <c r="F15" s="6" t="s">
        <v>50</v>
      </c>
      <c r="G15" s="5">
        <v>200</v>
      </c>
      <c r="H15" s="7" t="s">
        <v>51</v>
      </c>
      <c r="I15" s="5">
        <v>200</v>
      </c>
      <c r="J15" s="7" t="s">
        <v>52</v>
      </c>
      <c r="K15" s="5">
        <v>10</v>
      </c>
      <c r="L15" s="8" t="s">
        <v>53</v>
      </c>
      <c r="M15" s="5">
        <v>60</v>
      </c>
      <c r="N15" s="8" t="s">
        <v>54</v>
      </c>
      <c r="O15" s="5">
        <v>2000</v>
      </c>
      <c r="Q15" s="1" t="str">
        <f>_xlfn.XLOOKUP(F15,[1]配置!$D:$D,[1]配置!$B:$B,"")</f>
        <v/>
      </c>
      <c r="R15" s="1">
        <f t="shared" si="0"/>
        <v>200</v>
      </c>
      <c r="S15" s="1" t="str">
        <f t="shared" si="1"/>
        <v/>
      </c>
      <c r="T15" s="1" t="str">
        <f t="shared" si="1"/>
        <v>"Num":200</v>
      </c>
      <c r="U15" s="1" t="str">
        <f t="shared" si="2"/>
        <v/>
      </c>
      <c r="V15" s="1">
        <f>_xlfn.XLOOKUP(H15,[1]配置!$D:$D,[1]配置!$B:$B,"")</f>
        <v>50002</v>
      </c>
      <c r="W15" s="1">
        <f t="shared" si="3"/>
        <v>200</v>
      </c>
      <c r="X15" s="1" t="str">
        <f t="shared" si="4"/>
        <v>"ItemId":50002</v>
      </c>
      <c r="Y15" s="1" t="str">
        <f t="shared" si="4"/>
        <v>"Num":200</v>
      </c>
      <c r="Z15" s="1" t="str">
        <f t="shared" si="5"/>
        <v>{"ItemId":50002,"Num":200}</v>
      </c>
      <c r="AA15" s="1">
        <f>_xlfn.XLOOKUP(J15,[1]配置!$D:$D,[1]配置!$B:$B,"")</f>
        <v>10001</v>
      </c>
      <c r="AB15" s="1">
        <f t="shared" si="6"/>
        <v>10</v>
      </c>
      <c r="AC15" s="1" t="str">
        <f t="shared" si="7"/>
        <v>"ItemId":10001</v>
      </c>
      <c r="AD15" s="1" t="str">
        <f t="shared" si="8"/>
        <v>"Num":10</v>
      </c>
      <c r="AE15" s="1" t="str">
        <f t="shared" si="9"/>
        <v>{"ItemId":10001,"Num":10}</v>
      </c>
      <c r="AF15" s="1">
        <f>_xlfn.XLOOKUP(L15,[1]配置!$D:$D,[1]配置!$B:$B,"")</f>
        <v>20001</v>
      </c>
      <c r="AG15" s="1">
        <f t="shared" si="10"/>
        <v>60</v>
      </c>
      <c r="AH15" s="1" t="str">
        <f t="shared" si="11"/>
        <v>"ItemId":20001</v>
      </c>
      <c r="AI15" s="1" t="str">
        <f t="shared" si="12"/>
        <v>"Num":60</v>
      </c>
      <c r="AJ15" s="1" t="str">
        <f t="shared" si="13"/>
        <v>{"ItemId":20001,"Num":60}</v>
      </c>
      <c r="AK15" s="1">
        <f>_xlfn.XLOOKUP(N15,[1]配置!$D:$D,[1]配置!$B:$B,"")</f>
        <v>50005</v>
      </c>
      <c r="AL15" s="1">
        <f t="shared" si="14"/>
        <v>2000</v>
      </c>
      <c r="AM15" s="1" t="str">
        <f t="shared" si="15"/>
        <v>"ItemId":50005</v>
      </c>
      <c r="AN15" s="1" t="str">
        <f t="shared" si="16"/>
        <v>"Num":2000</v>
      </c>
      <c r="AO15" s="1" t="str">
        <f t="shared" si="17"/>
        <v>{"ItemId":50005,"Num":2000}</v>
      </c>
      <c r="AP15" s="10" t="str">
        <f t="shared" si="18"/>
        <v>[{"ItemId":50002,"Num":200},{"ItemId":10001,"Num":10},{"ItemId":20001,"Num":60},{"ItemId":50005,"Num":2000}]</v>
      </c>
    </row>
    <row r="16" spans="1:42" x14ac:dyDescent="0.15">
      <c r="E16" s="5">
        <v>14</v>
      </c>
      <c r="F16" s="6" t="s">
        <v>50</v>
      </c>
      <c r="G16" s="5">
        <v>200</v>
      </c>
      <c r="H16" s="7" t="s">
        <v>51</v>
      </c>
      <c r="I16" s="5">
        <v>200</v>
      </c>
      <c r="J16" s="7" t="s">
        <v>52</v>
      </c>
      <c r="K16" s="5">
        <v>8</v>
      </c>
      <c r="L16" s="8" t="s">
        <v>53</v>
      </c>
      <c r="M16" s="5">
        <v>60</v>
      </c>
      <c r="N16" s="8" t="s">
        <v>54</v>
      </c>
      <c r="O16" s="5">
        <v>2000</v>
      </c>
      <c r="Q16" s="1" t="str">
        <f>_xlfn.XLOOKUP(F16,[1]配置!$D:$D,[1]配置!$B:$B,"")</f>
        <v/>
      </c>
      <c r="R16" s="1">
        <f t="shared" si="0"/>
        <v>200</v>
      </c>
      <c r="S16" s="1" t="str">
        <f t="shared" si="1"/>
        <v/>
      </c>
      <c r="T16" s="1" t="str">
        <f t="shared" si="1"/>
        <v>"Num":200</v>
      </c>
      <c r="U16" s="1" t="str">
        <f t="shared" si="2"/>
        <v/>
      </c>
      <c r="V16" s="1">
        <f>_xlfn.XLOOKUP(H16,[1]配置!$D:$D,[1]配置!$B:$B,"")</f>
        <v>50002</v>
      </c>
      <c r="W16" s="1">
        <f t="shared" si="3"/>
        <v>200</v>
      </c>
      <c r="X16" s="1" t="str">
        <f t="shared" si="4"/>
        <v>"ItemId":50002</v>
      </c>
      <c r="Y16" s="1" t="str">
        <f t="shared" si="4"/>
        <v>"Num":200</v>
      </c>
      <c r="Z16" s="1" t="str">
        <f t="shared" si="5"/>
        <v>{"ItemId":50002,"Num":200}</v>
      </c>
      <c r="AA16" s="1">
        <f>_xlfn.XLOOKUP(J16,[1]配置!$D:$D,[1]配置!$B:$B,"")</f>
        <v>10001</v>
      </c>
      <c r="AB16" s="1">
        <f t="shared" si="6"/>
        <v>8</v>
      </c>
      <c r="AC16" s="1" t="str">
        <f t="shared" si="7"/>
        <v>"ItemId":10001</v>
      </c>
      <c r="AD16" s="1" t="str">
        <f t="shared" si="8"/>
        <v>"Num":8</v>
      </c>
      <c r="AE16" s="1" t="str">
        <f t="shared" si="9"/>
        <v>{"ItemId":10001,"Num":8}</v>
      </c>
      <c r="AF16" s="1">
        <f>_xlfn.XLOOKUP(L16,[1]配置!$D:$D,[1]配置!$B:$B,"")</f>
        <v>20001</v>
      </c>
      <c r="AG16" s="1">
        <f t="shared" si="10"/>
        <v>60</v>
      </c>
      <c r="AH16" s="1" t="str">
        <f t="shared" si="11"/>
        <v>"ItemId":20001</v>
      </c>
      <c r="AI16" s="1" t="str">
        <f t="shared" si="12"/>
        <v>"Num":60</v>
      </c>
      <c r="AJ16" s="1" t="str">
        <f t="shared" si="13"/>
        <v>{"ItemId":20001,"Num":60}</v>
      </c>
      <c r="AK16" s="1">
        <f>_xlfn.XLOOKUP(N16,[1]配置!$D:$D,[1]配置!$B:$B,"")</f>
        <v>50005</v>
      </c>
      <c r="AL16" s="1">
        <f t="shared" si="14"/>
        <v>2000</v>
      </c>
      <c r="AM16" s="1" t="str">
        <f t="shared" si="15"/>
        <v>"ItemId":50005</v>
      </c>
      <c r="AN16" s="1" t="str">
        <f t="shared" si="16"/>
        <v>"Num":2000</v>
      </c>
      <c r="AO16" s="1" t="str">
        <f t="shared" si="17"/>
        <v>{"ItemId":50005,"Num":2000}</v>
      </c>
      <c r="AP16" s="10" t="str">
        <f t="shared" si="18"/>
        <v>[{"ItemId":50002,"Num":200},{"ItemId":10001,"Num":8},{"ItemId":20001,"Num":60},{"ItemId":50005,"Num":2000}]</v>
      </c>
    </row>
    <row r="17" spans="5:42" x14ac:dyDescent="0.15">
      <c r="E17" s="5">
        <v>15</v>
      </c>
      <c r="F17" s="6" t="s">
        <v>50</v>
      </c>
      <c r="G17" s="5">
        <v>200</v>
      </c>
      <c r="H17" s="7" t="s">
        <v>51</v>
      </c>
      <c r="I17" s="5">
        <v>200</v>
      </c>
      <c r="J17" s="7" t="s">
        <v>52</v>
      </c>
      <c r="K17" s="5">
        <v>6</v>
      </c>
      <c r="L17" s="8" t="s">
        <v>53</v>
      </c>
      <c r="M17" s="5">
        <v>60</v>
      </c>
      <c r="N17" s="8" t="s">
        <v>54</v>
      </c>
      <c r="O17" s="5">
        <v>2000</v>
      </c>
      <c r="Q17" s="1" t="str">
        <f>_xlfn.XLOOKUP(F17,[1]配置!$D:$D,[1]配置!$B:$B,"")</f>
        <v/>
      </c>
      <c r="R17" s="1">
        <f t="shared" si="0"/>
        <v>200</v>
      </c>
      <c r="S17" s="1" t="str">
        <f t="shared" si="1"/>
        <v/>
      </c>
      <c r="T17" s="1" t="str">
        <f t="shared" si="1"/>
        <v>"Num":200</v>
      </c>
      <c r="U17" s="1" t="str">
        <f t="shared" si="2"/>
        <v/>
      </c>
      <c r="V17" s="1">
        <f>_xlfn.XLOOKUP(H17,[1]配置!$D:$D,[1]配置!$B:$B,"")</f>
        <v>50002</v>
      </c>
      <c r="W17" s="1">
        <f t="shared" si="3"/>
        <v>200</v>
      </c>
      <c r="X17" s="1" t="str">
        <f t="shared" si="4"/>
        <v>"ItemId":50002</v>
      </c>
      <c r="Y17" s="1" t="str">
        <f t="shared" si="4"/>
        <v>"Num":200</v>
      </c>
      <c r="Z17" s="1" t="str">
        <f t="shared" si="5"/>
        <v>{"ItemId":50002,"Num":200}</v>
      </c>
      <c r="AA17" s="1">
        <f>_xlfn.XLOOKUP(J17,[1]配置!$D:$D,[1]配置!$B:$B,"")</f>
        <v>10001</v>
      </c>
      <c r="AB17" s="1">
        <f t="shared" si="6"/>
        <v>6</v>
      </c>
      <c r="AC17" s="1" t="str">
        <f t="shared" si="7"/>
        <v>"ItemId":10001</v>
      </c>
      <c r="AD17" s="1" t="str">
        <f t="shared" si="8"/>
        <v>"Num":6</v>
      </c>
      <c r="AE17" s="1" t="str">
        <f t="shared" si="9"/>
        <v>{"ItemId":10001,"Num":6}</v>
      </c>
      <c r="AF17" s="1">
        <f>_xlfn.XLOOKUP(L17,[1]配置!$D:$D,[1]配置!$B:$B,"")</f>
        <v>20001</v>
      </c>
      <c r="AG17" s="1">
        <f t="shared" si="10"/>
        <v>60</v>
      </c>
      <c r="AH17" s="1" t="str">
        <f t="shared" si="11"/>
        <v>"ItemId":20001</v>
      </c>
      <c r="AI17" s="1" t="str">
        <f t="shared" si="12"/>
        <v>"Num":60</v>
      </c>
      <c r="AJ17" s="1" t="str">
        <f t="shared" si="13"/>
        <v>{"ItemId":20001,"Num":60}</v>
      </c>
      <c r="AK17" s="1">
        <f>_xlfn.XLOOKUP(N17,[1]配置!$D:$D,[1]配置!$B:$B,"")</f>
        <v>50005</v>
      </c>
      <c r="AL17" s="1">
        <f t="shared" si="14"/>
        <v>2000</v>
      </c>
      <c r="AM17" s="1" t="str">
        <f t="shared" si="15"/>
        <v>"ItemId":50005</v>
      </c>
      <c r="AN17" s="1" t="str">
        <f t="shared" si="16"/>
        <v>"Num":2000</v>
      </c>
      <c r="AO17" s="1" t="str">
        <f t="shared" si="17"/>
        <v>{"ItemId":50005,"Num":2000}</v>
      </c>
      <c r="AP17" s="10" t="str">
        <f t="shared" si="18"/>
        <v>[{"ItemId":50002,"Num":200},{"ItemId":10001,"Num":6},{"ItemId":20001,"Num":60},{"ItemId":50005,"Num":2000}]</v>
      </c>
    </row>
    <row r="18" spans="5:42" x14ac:dyDescent="0.15">
      <c r="E18" s="5" t="s">
        <v>55</v>
      </c>
      <c r="F18" s="6" t="s">
        <v>50</v>
      </c>
      <c r="G18" s="5">
        <v>200</v>
      </c>
      <c r="H18" s="7" t="s">
        <v>51</v>
      </c>
      <c r="I18" s="5">
        <v>200</v>
      </c>
      <c r="J18" s="7" t="s">
        <v>52</v>
      </c>
      <c r="K18" s="5">
        <v>4</v>
      </c>
      <c r="L18" s="8" t="s">
        <v>53</v>
      </c>
      <c r="M18" s="5">
        <v>60</v>
      </c>
      <c r="N18" s="8" t="s">
        <v>54</v>
      </c>
      <c r="O18" s="5">
        <v>2000</v>
      </c>
      <c r="Q18" s="1" t="str">
        <f>_xlfn.XLOOKUP(F18,[1]配置!$D:$D,[1]配置!$B:$B,"")</f>
        <v/>
      </c>
      <c r="R18" s="1">
        <f t="shared" si="0"/>
        <v>200</v>
      </c>
      <c r="S18" s="1" t="str">
        <f t="shared" si="1"/>
        <v/>
      </c>
      <c r="T18" s="1" t="str">
        <f t="shared" si="1"/>
        <v>"Num":200</v>
      </c>
      <c r="U18" s="1" t="str">
        <f t="shared" si="2"/>
        <v/>
      </c>
      <c r="V18" s="1">
        <f>_xlfn.XLOOKUP(H18,[1]配置!$D:$D,[1]配置!$B:$B,"")</f>
        <v>50002</v>
      </c>
      <c r="W18" s="1">
        <f t="shared" si="3"/>
        <v>200</v>
      </c>
      <c r="X18" s="1" t="str">
        <f t="shared" si="4"/>
        <v>"ItemId":50002</v>
      </c>
      <c r="Y18" s="1" t="str">
        <f t="shared" si="4"/>
        <v>"Num":200</v>
      </c>
      <c r="Z18" s="1" t="str">
        <f t="shared" si="5"/>
        <v>{"ItemId":50002,"Num":200}</v>
      </c>
      <c r="AA18" s="1">
        <f>_xlfn.XLOOKUP(J18,[1]配置!$D:$D,[1]配置!$B:$B,"")</f>
        <v>10001</v>
      </c>
      <c r="AB18" s="1">
        <f t="shared" si="6"/>
        <v>4</v>
      </c>
      <c r="AC18" s="1" t="str">
        <f t="shared" si="7"/>
        <v>"ItemId":10001</v>
      </c>
      <c r="AD18" s="1" t="str">
        <f t="shared" si="8"/>
        <v>"Num":4</v>
      </c>
      <c r="AE18" s="1" t="str">
        <f t="shared" si="9"/>
        <v>{"ItemId":10001,"Num":4}</v>
      </c>
      <c r="AF18" s="1">
        <f>_xlfn.XLOOKUP(L18,[1]配置!$D:$D,[1]配置!$B:$B,"")</f>
        <v>20001</v>
      </c>
      <c r="AG18" s="1">
        <f t="shared" si="10"/>
        <v>60</v>
      </c>
      <c r="AH18" s="1" t="str">
        <f t="shared" si="11"/>
        <v>"ItemId":20001</v>
      </c>
      <c r="AI18" s="1" t="str">
        <f t="shared" si="12"/>
        <v>"Num":60</v>
      </c>
      <c r="AJ18" s="1" t="str">
        <f t="shared" si="13"/>
        <v>{"ItemId":20001,"Num":60}</v>
      </c>
      <c r="AK18" s="1">
        <f>_xlfn.XLOOKUP(N18,[1]配置!$D:$D,[1]配置!$B:$B,"")</f>
        <v>50005</v>
      </c>
      <c r="AL18" s="1">
        <f t="shared" si="14"/>
        <v>2000</v>
      </c>
      <c r="AM18" s="1" t="str">
        <f t="shared" si="15"/>
        <v>"ItemId":50005</v>
      </c>
      <c r="AN18" s="1" t="str">
        <f t="shared" si="16"/>
        <v>"Num":2000</v>
      </c>
      <c r="AO18" s="1" t="str">
        <f t="shared" si="17"/>
        <v>{"ItemId":50005,"Num":2000}</v>
      </c>
      <c r="AP18" s="10" t="str">
        <f t="shared" si="18"/>
        <v>[{"ItemId":50002,"Num":200},{"ItemId":10001,"Num":4},{"ItemId":20001,"Num":60},{"ItemId":50005,"Num":2000}]</v>
      </c>
    </row>
    <row r="19" spans="5:42" x14ac:dyDescent="0.15">
      <c r="E19" s="5" t="s">
        <v>56</v>
      </c>
      <c r="F19" s="6" t="s">
        <v>50</v>
      </c>
      <c r="G19" s="5">
        <v>200</v>
      </c>
      <c r="H19" s="7" t="s">
        <v>51</v>
      </c>
      <c r="I19" s="5">
        <v>200</v>
      </c>
      <c r="J19" s="7" t="s">
        <v>52</v>
      </c>
      <c r="K19" s="5">
        <v>2</v>
      </c>
      <c r="L19" s="8" t="s">
        <v>53</v>
      </c>
      <c r="M19" s="5">
        <v>60</v>
      </c>
      <c r="N19" s="8" t="s">
        <v>54</v>
      </c>
      <c r="O19" s="5">
        <v>2000</v>
      </c>
      <c r="Q19" s="1" t="str">
        <f>_xlfn.XLOOKUP(F19,[1]配置!$D:$D,[1]配置!$B:$B,"")</f>
        <v/>
      </c>
      <c r="R19" s="1">
        <f t="shared" si="0"/>
        <v>200</v>
      </c>
      <c r="S19" s="1" t="str">
        <f t="shared" si="1"/>
        <v/>
      </c>
      <c r="T19" s="1" t="str">
        <f t="shared" si="1"/>
        <v>"Num":200</v>
      </c>
      <c r="U19" s="1" t="str">
        <f t="shared" si="2"/>
        <v/>
      </c>
      <c r="V19" s="1">
        <f>_xlfn.XLOOKUP(H19,[1]配置!$D:$D,[1]配置!$B:$B,"")</f>
        <v>50002</v>
      </c>
      <c r="W19" s="1">
        <f t="shared" si="3"/>
        <v>200</v>
      </c>
      <c r="X19" s="1" t="str">
        <f t="shared" si="4"/>
        <v>"ItemId":50002</v>
      </c>
      <c r="Y19" s="1" t="str">
        <f t="shared" si="4"/>
        <v>"Num":200</v>
      </c>
      <c r="Z19" s="1" t="str">
        <f t="shared" si="5"/>
        <v>{"ItemId":50002,"Num":200}</v>
      </c>
      <c r="AA19" s="1">
        <f>_xlfn.XLOOKUP(J19,[1]配置!$D:$D,[1]配置!$B:$B,"")</f>
        <v>10001</v>
      </c>
      <c r="AB19" s="1">
        <f t="shared" si="6"/>
        <v>2</v>
      </c>
      <c r="AC19" s="1" t="str">
        <f t="shared" si="7"/>
        <v>"ItemId":10001</v>
      </c>
      <c r="AD19" s="1" t="str">
        <f t="shared" si="8"/>
        <v>"Num":2</v>
      </c>
      <c r="AE19" s="1" t="str">
        <f t="shared" si="9"/>
        <v>{"ItemId":10001,"Num":2}</v>
      </c>
      <c r="AF19" s="1">
        <f>_xlfn.XLOOKUP(L19,[1]配置!$D:$D,[1]配置!$B:$B,"")</f>
        <v>20001</v>
      </c>
      <c r="AG19" s="1">
        <f t="shared" si="10"/>
        <v>60</v>
      </c>
      <c r="AH19" s="1" t="str">
        <f t="shared" si="11"/>
        <v>"ItemId":20001</v>
      </c>
      <c r="AI19" s="1" t="str">
        <f t="shared" si="12"/>
        <v>"Num":60</v>
      </c>
      <c r="AJ19" s="1" t="str">
        <f t="shared" si="13"/>
        <v>{"ItemId":20001,"Num":60}</v>
      </c>
      <c r="AK19" s="1">
        <f>_xlfn.XLOOKUP(N19,[1]配置!$D:$D,[1]配置!$B:$B,"")</f>
        <v>50005</v>
      </c>
      <c r="AL19" s="1">
        <f t="shared" si="14"/>
        <v>2000</v>
      </c>
      <c r="AM19" s="1" t="str">
        <f t="shared" si="15"/>
        <v>"ItemId":50005</v>
      </c>
      <c r="AN19" s="1" t="str">
        <f t="shared" si="16"/>
        <v>"Num":2000</v>
      </c>
      <c r="AO19" s="1" t="str">
        <f t="shared" si="17"/>
        <v>{"ItemId":50005,"Num":2000}</v>
      </c>
      <c r="AP19" s="10" t="str">
        <f t="shared" si="18"/>
        <v>[{"ItemId":50002,"Num":200},{"ItemId":10001,"Num":2},{"ItemId":20001,"Num":60},{"ItemId":50005,"Num":2000}]</v>
      </c>
    </row>
    <row r="20" spans="5:42" x14ac:dyDescent="0.15">
      <c r="E20" s="5" t="s">
        <v>57</v>
      </c>
      <c r="F20" s="6" t="s">
        <v>50</v>
      </c>
      <c r="G20" s="5">
        <v>200</v>
      </c>
      <c r="H20" s="7" t="s">
        <v>51</v>
      </c>
      <c r="I20" s="5">
        <v>200</v>
      </c>
      <c r="J20" s="7" t="s">
        <v>52</v>
      </c>
      <c r="K20" s="5">
        <v>1</v>
      </c>
      <c r="L20" s="8" t="s">
        <v>53</v>
      </c>
      <c r="M20" s="5">
        <v>60</v>
      </c>
      <c r="N20" s="8" t="s">
        <v>54</v>
      </c>
      <c r="O20" s="5">
        <v>2000</v>
      </c>
      <c r="Q20" s="1" t="str">
        <f>_xlfn.XLOOKUP(F20,[1]配置!$D:$D,[1]配置!$B:$B,"")</f>
        <v/>
      </c>
      <c r="R20" s="1">
        <f t="shared" si="0"/>
        <v>200</v>
      </c>
      <c r="S20" s="1" t="str">
        <f t="shared" si="1"/>
        <v/>
      </c>
      <c r="T20" s="1" t="str">
        <f t="shared" si="1"/>
        <v>"Num":200</v>
      </c>
      <c r="U20" s="1" t="str">
        <f t="shared" si="2"/>
        <v/>
      </c>
      <c r="V20" s="1">
        <f>_xlfn.XLOOKUP(H20,[1]配置!$D:$D,[1]配置!$B:$B,"")</f>
        <v>50002</v>
      </c>
      <c r="W20" s="1">
        <f t="shared" si="3"/>
        <v>200</v>
      </c>
      <c r="X20" s="1" t="str">
        <f t="shared" si="4"/>
        <v>"ItemId":50002</v>
      </c>
      <c r="Y20" s="1" t="str">
        <f t="shared" si="4"/>
        <v>"Num":200</v>
      </c>
      <c r="Z20" s="1" t="str">
        <f t="shared" si="5"/>
        <v>{"ItemId":50002,"Num":200}</v>
      </c>
      <c r="AA20" s="1">
        <f>_xlfn.XLOOKUP(J20,[1]配置!$D:$D,[1]配置!$B:$B,"")</f>
        <v>10001</v>
      </c>
      <c r="AB20" s="1">
        <f t="shared" si="6"/>
        <v>1</v>
      </c>
      <c r="AC20" s="1" t="str">
        <f t="shared" si="7"/>
        <v>"ItemId":10001</v>
      </c>
      <c r="AD20" s="1" t="str">
        <f t="shared" si="8"/>
        <v>"Num":1</v>
      </c>
      <c r="AE20" s="1" t="str">
        <f t="shared" si="9"/>
        <v>{"ItemId":10001,"Num":1}</v>
      </c>
      <c r="AF20" s="1">
        <f>_xlfn.XLOOKUP(L20,[1]配置!$D:$D,[1]配置!$B:$B,"")</f>
        <v>20001</v>
      </c>
      <c r="AG20" s="1">
        <f t="shared" si="10"/>
        <v>60</v>
      </c>
      <c r="AH20" s="1" t="str">
        <f t="shared" si="11"/>
        <v>"ItemId":20001</v>
      </c>
      <c r="AI20" s="1" t="str">
        <f t="shared" si="12"/>
        <v>"Num":60</v>
      </c>
      <c r="AJ20" s="1" t="str">
        <f t="shared" si="13"/>
        <v>{"ItemId":20001,"Num":60}</v>
      </c>
      <c r="AK20" s="1">
        <f>_xlfn.XLOOKUP(N20,[1]配置!$D:$D,[1]配置!$B:$B,"")</f>
        <v>50005</v>
      </c>
      <c r="AL20" s="1">
        <f t="shared" si="14"/>
        <v>2000</v>
      </c>
      <c r="AM20" s="1" t="str">
        <f t="shared" si="15"/>
        <v>"ItemId":50005</v>
      </c>
      <c r="AN20" s="1" t="str">
        <f t="shared" si="16"/>
        <v>"Num":2000</v>
      </c>
      <c r="AO20" s="1" t="str">
        <f t="shared" si="17"/>
        <v>{"ItemId":50005,"Num":2000}</v>
      </c>
      <c r="AP20" s="10" t="str">
        <f t="shared" si="18"/>
        <v>[{"ItemId":50002,"Num":200},{"ItemId":10001,"Num":1},{"ItemId":20001,"Num":60},{"ItemId":50005,"Num":2000}]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程浩 李</cp:lastModifiedBy>
  <dcterms:created xsi:type="dcterms:W3CDTF">2023-05-12T11:15:00Z</dcterms:created>
  <dcterms:modified xsi:type="dcterms:W3CDTF">2025-02-06T02:34:11Z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