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651CC3C5-A756-4558-ABF1-D801AE7F1D4A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图标中转" sheetId="5" r:id="rId2"/>
    <sheet name="产出中转" sheetId="4" r:id="rId3"/>
    <sheet name="关卡中转" sheetId="2" r:id="rId4"/>
    <sheet name="阵容中转" sheetId="3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E9" i="5"/>
  <c r="E10" i="5"/>
  <c r="E11" i="5"/>
  <c r="E12" i="5"/>
  <c r="E13" i="5"/>
  <c r="E14" i="5"/>
  <c r="E15" i="5"/>
  <c r="E16" i="5"/>
  <c r="E17" i="5"/>
  <c r="E18" i="5"/>
  <c r="E7" i="5"/>
  <c r="E6" i="5" l="1"/>
  <c r="M5" i="1" s="1"/>
  <c r="V23" i="3" l="1"/>
  <c r="U23" i="3"/>
  <c r="T23" i="3"/>
  <c r="S23" i="3"/>
  <c r="R23" i="3"/>
  <c r="V22" i="3"/>
  <c r="U22" i="3"/>
  <c r="T22" i="3"/>
  <c r="S22" i="3"/>
  <c r="R22" i="3"/>
  <c r="V21" i="3"/>
  <c r="U21" i="3"/>
  <c r="T21" i="3"/>
  <c r="S21" i="3"/>
  <c r="R21" i="3"/>
  <c r="V20" i="3"/>
  <c r="U20" i="3"/>
  <c r="T20" i="3"/>
  <c r="S20" i="3"/>
  <c r="R20" i="3"/>
  <c r="V19" i="3"/>
  <c r="U19" i="3"/>
  <c r="T19" i="3"/>
  <c r="S19" i="3"/>
  <c r="R19" i="3"/>
  <c r="V18" i="3"/>
  <c r="U18" i="3"/>
  <c r="T18" i="3"/>
  <c r="S18" i="3"/>
  <c r="R18" i="3"/>
  <c r="V17" i="3"/>
  <c r="U17" i="3"/>
  <c r="T17" i="3"/>
  <c r="S17" i="3"/>
  <c r="R17" i="3"/>
  <c r="V16" i="3"/>
  <c r="U16" i="3"/>
  <c r="T16" i="3"/>
  <c r="S16" i="3"/>
  <c r="R16" i="3"/>
  <c r="V15" i="3"/>
  <c r="U15" i="3"/>
  <c r="T15" i="3"/>
  <c r="S15" i="3"/>
  <c r="R15" i="3"/>
  <c r="V14" i="3"/>
  <c r="U14" i="3"/>
  <c r="T14" i="3"/>
  <c r="S14" i="3"/>
  <c r="R14" i="3"/>
  <c r="V13" i="3"/>
  <c r="U13" i="3"/>
  <c r="T13" i="3"/>
  <c r="S13" i="3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D13" i="2"/>
  <c r="D12" i="2"/>
  <c r="D11" i="2"/>
  <c r="D10" i="2"/>
  <c r="H8" i="2"/>
  <c r="BK50" i="4"/>
  <c r="BC50" i="4"/>
  <c r="BB50" i="4"/>
  <c r="BA50" i="4"/>
  <c r="AY50" i="4"/>
  <c r="AW50" i="4"/>
  <c r="AU50" i="4"/>
  <c r="AS50" i="4"/>
  <c r="AQ50" i="4"/>
  <c r="AO50" i="4"/>
  <c r="AM50" i="4"/>
  <c r="AK50" i="4"/>
  <c r="AJ50" i="4"/>
  <c r="AZ50" i="4" s="1"/>
  <c r="BJ50" i="4" s="1"/>
  <c r="BP50" i="4" s="1"/>
  <c r="AI50" i="4"/>
  <c r="AH50" i="4"/>
  <c r="AX50" i="4" s="1"/>
  <c r="BI50" i="4" s="1"/>
  <c r="AG50" i="4"/>
  <c r="AF50" i="4"/>
  <c r="AV50" i="4" s="1"/>
  <c r="BH50" i="4" s="1"/>
  <c r="AE50" i="4"/>
  <c r="AD50" i="4"/>
  <c r="AT50" i="4" s="1"/>
  <c r="BG50" i="4" s="1"/>
  <c r="AC50" i="4"/>
  <c r="AB50" i="4"/>
  <c r="AR50" i="4" s="1"/>
  <c r="BF50" i="4" s="1"/>
  <c r="AA50" i="4"/>
  <c r="Z50" i="4"/>
  <c r="AP50" i="4" s="1"/>
  <c r="Y50" i="4"/>
  <c r="X50" i="4"/>
  <c r="AN50" i="4" s="1"/>
  <c r="BD50" i="4" s="1"/>
  <c r="BL50" i="4" s="1"/>
  <c r="BK49" i="4"/>
  <c r="BC49" i="4"/>
  <c r="BB49" i="4"/>
  <c r="BA49" i="4"/>
  <c r="AY49" i="4"/>
  <c r="AW49" i="4"/>
  <c r="AU49" i="4"/>
  <c r="AS49" i="4"/>
  <c r="AQ49" i="4"/>
  <c r="AO49" i="4"/>
  <c r="AM49" i="4"/>
  <c r="AK49" i="4"/>
  <c r="AJ49" i="4"/>
  <c r="AZ49" i="4" s="1"/>
  <c r="BJ49" i="4" s="1"/>
  <c r="BP49" i="4" s="1"/>
  <c r="AI49" i="4"/>
  <c r="AH49" i="4"/>
  <c r="AX49" i="4" s="1"/>
  <c r="BI49" i="4" s="1"/>
  <c r="AG49" i="4"/>
  <c r="AF49" i="4"/>
  <c r="AV49" i="4" s="1"/>
  <c r="BH49" i="4" s="1"/>
  <c r="AE49" i="4"/>
  <c r="AD49" i="4"/>
  <c r="AT49" i="4" s="1"/>
  <c r="BG49" i="4" s="1"/>
  <c r="AC49" i="4"/>
  <c r="AB49" i="4"/>
  <c r="AR49" i="4" s="1"/>
  <c r="BF49" i="4" s="1"/>
  <c r="AA49" i="4"/>
  <c r="Z49" i="4"/>
  <c r="AP49" i="4" s="1"/>
  <c r="BE49" i="4" s="1"/>
  <c r="BM49" i="4" s="1"/>
  <c r="Y49" i="4"/>
  <c r="X49" i="4"/>
  <c r="AN49" i="4" s="1"/>
  <c r="BD49" i="4" s="1"/>
  <c r="BL49" i="4" s="1"/>
  <c r="BK48" i="4"/>
  <c r="BC48" i="4"/>
  <c r="BB48" i="4"/>
  <c r="BA48" i="4"/>
  <c r="AY48" i="4"/>
  <c r="AW48" i="4"/>
  <c r="AU48" i="4"/>
  <c r="AS48" i="4"/>
  <c r="AQ48" i="4"/>
  <c r="AO48" i="4"/>
  <c r="AM48" i="4"/>
  <c r="AK48" i="4"/>
  <c r="AJ48" i="4"/>
  <c r="AZ48" i="4" s="1"/>
  <c r="BJ48" i="4" s="1"/>
  <c r="BP48" i="4" s="1"/>
  <c r="AI48" i="4"/>
  <c r="AH48" i="4"/>
  <c r="AX48" i="4" s="1"/>
  <c r="BI48" i="4" s="1"/>
  <c r="AG48" i="4"/>
  <c r="AF48" i="4"/>
  <c r="AV48" i="4" s="1"/>
  <c r="BH48" i="4" s="1"/>
  <c r="AE48" i="4"/>
  <c r="AD48" i="4"/>
  <c r="AT48" i="4" s="1"/>
  <c r="BG48" i="4" s="1"/>
  <c r="AC48" i="4"/>
  <c r="AB48" i="4"/>
  <c r="AR48" i="4" s="1"/>
  <c r="BF48" i="4" s="1"/>
  <c r="AA48" i="4"/>
  <c r="Z48" i="4"/>
  <c r="AP48" i="4" s="1"/>
  <c r="Y48" i="4"/>
  <c r="X48" i="4"/>
  <c r="AN48" i="4" s="1"/>
  <c r="BD48" i="4" s="1"/>
  <c r="BL48" i="4" s="1"/>
  <c r="BK47" i="4"/>
  <c r="BC47" i="4"/>
  <c r="BB47" i="4"/>
  <c r="BA47" i="4"/>
  <c r="AY47" i="4"/>
  <c r="AW47" i="4"/>
  <c r="AU47" i="4"/>
  <c r="AS47" i="4"/>
  <c r="AQ47" i="4"/>
  <c r="AO47" i="4"/>
  <c r="AM47" i="4"/>
  <c r="AK47" i="4"/>
  <c r="AJ47" i="4"/>
  <c r="AZ47" i="4" s="1"/>
  <c r="BJ47" i="4" s="1"/>
  <c r="BP47" i="4" s="1"/>
  <c r="AI47" i="4"/>
  <c r="AH47" i="4"/>
  <c r="AX47" i="4" s="1"/>
  <c r="BI47" i="4" s="1"/>
  <c r="AG47" i="4"/>
  <c r="AF47" i="4"/>
  <c r="AV47" i="4" s="1"/>
  <c r="BH47" i="4" s="1"/>
  <c r="AE47" i="4"/>
  <c r="AD47" i="4"/>
  <c r="AT47" i="4" s="1"/>
  <c r="BG47" i="4" s="1"/>
  <c r="AC47" i="4"/>
  <c r="AB47" i="4"/>
  <c r="AR47" i="4" s="1"/>
  <c r="BF47" i="4" s="1"/>
  <c r="AA47" i="4"/>
  <c r="Z47" i="4"/>
  <c r="AP47" i="4" s="1"/>
  <c r="BE47" i="4" s="1"/>
  <c r="BM47" i="4" s="1"/>
  <c r="Y47" i="4"/>
  <c r="X47" i="4"/>
  <c r="AN47" i="4" s="1"/>
  <c r="BK46" i="4"/>
  <c r="BC46" i="4"/>
  <c r="BB46" i="4"/>
  <c r="BA46" i="4"/>
  <c r="AY46" i="4"/>
  <c r="AW46" i="4"/>
  <c r="AU46" i="4"/>
  <c r="AS46" i="4"/>
  <c r="AQ46" i="4"/>
  <c r="AO46" i="4"/>
  <c r="AM46" i="4"/>
  <c r="AK46" i="4"/>
  <c r="AJ46" i="4"/>
  <c r="AZ46" i="4" s="1"/>
  <c r="BJ46" i="4" s="1"/>
  <c r="BP46" i="4" s="1"/>
  <c r="AI46" i="4"/>
  <c r="AH46" i="4"/>
  <c r="AX46" i="4" s="1"/>
  <c r="BI46" i="4" s="1"/>
  <c r="AG46" i="4"/>
  <c r="AF46" i="4"/>
  <c r="AV46" i="4" s="1"/>
  <c r="BH46" i="4" s="1"/>
  <c r="AE46" i="4"/>
  <c r="AD46" i="4"/>
  <c r="AT46" i="4" s="1"/>
  <c r="BG46" i="4" s="1"/>
  <c r="AC46" i="4"/>
  <c r="AB46" i="4"/>
  <c r="AR46" i="4" s="1"/>
  <c r="BF46" i="4" s="1"/>
  <c r="BN46" i="4" s="1"/>
  <c r="AA46" i="4"/>
  <c r="Z46" i="4"/>
  <c r="AP46" i="4" s="1"/>
  <c r="Y46" i="4"/>
  <c r="X46" i="4"/>
  <c r="AN46" i="4" s="1"/>
  <c r="BK45" i="4"/>
  <c r="BC45" i="4"/>
  <c r="BB45" i="4"/>
  <c r="BA45" i="4"/>
  <c r="AY45" i="4"/>
  <c r="AW45" i="4"/>
  <c r="AU45" i="4"/>
  <c r="AS45" i="4"/>
  <c r="AQ45" i="4"/>
  <c r="AO45" i="4"/>
  <c r="AM45" i="4"/>
  <c r="AK45" i="4"/>
  <c r="AJ45" i="4"/>
  <c r="AZ45" i="4" s="1"/>
  <c r="BJ45" i="4" s="1"/>
  <c r="BP45" i="4" s="1"/>
  <c r="AI45" i="4"/>
  <c r="AH45" i="4"/>
  <c r="AX45" i="4" s="1"/>
  <c r="BI45" i="4" s="1"/>
  <c r="AG45" i="4"/>
  <c r="AF45" i="4"/>
  <c r="AV45" i="4" s="1"/>
  <c r="BH45" i="4" s="1"/>
  <c r="AE45" i="4"/>
  <c r="AD45" i="4"/>
  <c r="AT45" i="4" s="1"/>
  <c r="BG45" i="4" s="1"/>
  <c r="AC45" i="4"/>
  <c r="AB45" i="4"/>
  <c r="AR45" i="4" s="1"/>
  <c r="BF45" i="4" s="1"/>
  <c r="AA45" i="4"/>
  <c r="Z45" i="4"/>
  <c r="AP45" i="4" s="1"/>
  <c r="Y45" i="4"/>
  <c r="X45" i="4"/>
  <c r="AN45" i="4" s="1"/>
  <c r="BK44" i="4"/>
  <c r="BC44" i="4"/>
  <c r="BB44" i="4"/>
  <c r="BA44" i="4"/>
  <c r="AY44" i="4"/>
  <c r="AW44" i="4"/>
  <c r="AU44" i="4"/>
  <c r="AS44" i="4"/>
  <c r="AQ44" i="4"/>
  <c r="AO44" i="4"/>
  <c r="AM44" i="4"/>
  <c r="AK44" i="4"/>
  <c r="AJ44" i="4"/>
  <c r="AZ44" i="4" s="1"/>
  <c r="BJ44" i="4" s="1"/>
  <c r="BP44" i="4" s="1"/>
  <c r="AI44" i="4"/>
  <c r="AH44" i="4"/>
  <c r="AX44" i="4" s="1"/>
  <c r="BI44" i="4" s="1"/>
  <c r="AG44" i="4"/>
  <c r="AF44" i="4"/>
  <c r="AV44" i="4" s="1"/>
  <c r="BH44" i="4" s="1"/>
  <c r="AE44" i="4"/>
  <c r="AD44" i="4"/>
  <c r="AT44" i="4" s="1"/>
  <c r="BG44" i="4" s="1"/>
  <c r="AC44" i="4"/>
  <c r="AB44" i="4"/>
  <c r="AR44" i="4" s="1"/>
  <c r="BF44" i="4" s="1"/>
  <c r="AA44" i="4"/>
  <c r="Z44" i="4"/>
  <c r="AP44" i="4" s="1"/>
  <c r="BE44" i="4" s="1"/>
  <c r="BM44" i="4" s="1"/>
  <c r="Y44" i="4"/>
  <c r="X44" i="4"/>
  <c r="AN44" i="4" s="1"/>
  <c r="BK43" i="4"/>
  <c r="BC43" i="4"/>
  <c r="BB43" i="4"/>
  <c r="BA43" i="4"/>
  <c r="AY43" i="4"/>
  <c r="AW43" i="4"/>
  <c r="AU43" i="4"/>
  <c r="AS43" i="4"/>
  <c r="AQ43" i="4"/>
  <c r="AO43" i="4"/>
  <c r="AM43" i="4"/>
  <c r="AK43" i="4"/>
  <c r="AJ43" i="4"/>
  <c r="AZ43" i="4" s="1"/>
  <c r="BJ43" i="4" s="1"/>
  <c r="BP43" i="4" s="1"/>
  <c r="AI43" i="4"/>
  <c r="AH43" i="4"/>
  <c r="AX43" i="4" s="1"/>
  <c r="BI43" i="4" s="1"/>
  <c r="AG43" i="4"/>
  <c r="AF43" i="4"/>
  <c r="AV43" i="4" s="1"/>
  <c r="BH43" i="4" s="1"/>
  <c r="BO43" i="4" s="1"/>
  <c r="AE43" i="4"/>
  <c r="AD43" i="4"/>
  <c r="AT43" i="4" s="1"/>
  <c r="BG43" i="4" s="1"/>
  <c r="AC43" i="4"/>
  <c r="AB43" i="4"/>
  <c r="AR43" i="4" s="1"/>
  <c r="BF43" i="4" s="1"/>
  <c r="AA43" i="4"/>
  <c r="Z43" i="4"/>
  <c r="AP43" i="4" s="1"/>
  <c r="BE43" i="4" s="1"/>
  <c r="BM43" i="4" s="1"/>
  <c r="Y43" i="4"/>
  <c r="X43" i="4"/>
  <c r="AN43" i="4" s="1"/>
  <c r="BK42" i="4"/>
  <c r="BC42" i="4"/>
  <c r="BB42" i="4"/>
  <c r="BA42" i="4"/>
  <c r="AY42" i="4"/>
  <c r="AW42" i="4"/>
  <c r="AU42" i="4"/>
  <c r="AS42" i="4"/>
  <c r="AQ42" i="4"/>
  <c r="AO42" i="4"/>
  <c r="AM42" i="4"/>
  <c r="AK42" i="4"/>
  <c r="AJ42" i="4"/>
  <c r="AZ42" i="4" s="1"/>
  <c r="BJ42" i="4" s="1"/>
  <c r="BP42" i="4" s="1"/>
  <c r="AI42" i="4"/>
  <c r="AH42" i="4"/>
  <c r="AX42" i="4" s="1"/>
  <c r="BI42" i="4" s="1"/>
  <c r="AG42" i="4"/>
  <c r="AF42" i="4"/>
  <c r="AV42" i="4" s="1"/>
  <c r="BH42" i="4" s="1"/>
  <c r="AE42" i="4"/>
  <c r="AD42" i="4"/>
  <c r="AT42" i="4" s="1"/>
  <c r="BG42" i="4" s="1"/>
  <c r="AC42" i="4"/>
  <c r="AB42" i="4"/>
  <c r="AR42" i="4" s="1"/>
  <c r="BF42" i="4" s="1"/>
  <c r="AA42" i="4"/>
  <c r="Z42" i="4"/>
  <c r="AP42" i="4" s="1"/>
  <c r="BE42" i="4" s="1"/>
  <c r="BM42" i="4" s="1"/>
  <c r="Y42" i="4"/>
  <c r="X42" i="4"/>
  <c r="AN42" i="4" s="1"/>
  <c r="BD42" i="4" s="1"/>
  <c r="BL42" i="4" s="1"/>
  <c r="BK41" i="4"/>
  <c r="BC41" i="4"/>
  <c r="BB41" i="4"/>
  <c r="BA41" i="4"/>
  <c r="AY41" i="4"/>
  <c r="AW41" i="4"/>
  <c r="AU41" i="4"/>
  <c r="AS41" i="4"/>
  <c r="AQ41" i="4"/>
  <c r="AO41" i="4"/>
  <c r="AM41" i="4"/>
  <c r="AK41" i="4"/>
  <c r="AJ41" i="4"/>
  <c r="AZ41" i="4" s="1"/>
  <c r="BJ41" i="4" s="1"/>
  <c r="BP41" i="4" s="1"/>
  <c r="AI41" i="4"/>
  <c r="AH41" i="4"/>
  <c r="AX41" i="4" s="1"/>
  <c r="BI41" i="4" s="1"/>
  <c r="BO41" i="4" s="1"/>
  <c r="AG41" i="4"/>
  <c r="AF41" i="4"/>
  <c r="AV41" i="4" s="1"/>
  <c r="BH41" i="4" s="1"/>
  <c r="AE41" i="4"/>
  <c r="AD41" i="4"/>
  <c r="AT41" i="4" s="1"/>
  <c r="BG41" i="4" s="1"/>
  <c r="AC41" i="4"/>
  <c r="AB41" i="4"/>
  <c r="AR41" i="4" s="1"/>
  <c r="BF41" i="4" s="1"/>
  <c r="AA41" i="4"/>
  <c r="Z41" i="4"/>
  <c r="AP41" i="4" s="1"/>
  <c r="Y41" i="4"/>
  <c r="X41" i="4"/>
  <c r="AN41" i="4" s="1"/>
  <c r="BK40" i="4"/>
  <c r="BC40" i="4"/>
  <c r="BB40" i="4"/>
  <c r="BA40" i="4"/>
  <c r="AY40" i="4"/>
  <c r="AW40" i="4"/>
  <c r="AU40" i="4"/>
  <c r="AS40" i="4"/>
  <c r="AQ40" i="4"/>
  <c r="AO40" i="4"/>
  <c r="AM40" i="4"/>
  <c r="AK40" i="4"/>
  <c r="AJ40" i="4"/>
  <c r="AZ40" i="4" s="1"/>
  <c r="BJ40" i="4" s="1"/>
  <c r="BP40" i="4" s="1"/>
  <c r="AI40" i="4"/>
  <c r="AH40" i="4"/>
  <c r="AX40" i="4" s="1"/>
  <c r="BI40" i="4" s="1"/>
  <c r="AG40" i="4"/>
  <c r="AF40" i="4"/>
  <c r="AV40" i="4" s="1"/>
  <c r="BH40" i="4" s="1"/>
  <c r="AE40" i="4"/>
  <c r="AD40" i="4"/>
  <c r="AT40" i="4" s="1"/>
  <c r="BG40" i="4" s="1"/>
  <c r="AC40" i="4"/>
  <c r="AB40" i="4"/>
  <c r="AR40" i="4" s="1"/>
  <c r="BF40" i="4" s="1"/>
  <c r="BN40" i="4" s="1"/>
  <c r="AA40" i="4"/>
  <c r="Z40" i="4"/>
  <c r="AP40" i="4" s="1"/>
  <c r="Y40" i="4"/>
  <c r="X40" i="4"/>
  <c r="AN40" i="4" s="1"/>
  <c r="BK39" i="4"/>
  <c r="BC39" i="4"/>
  <c r="BB39" i="4"/>
  <c r="BA39" i="4"/>
  <c r="AY39" i="4"/>
  <c r="AW39" i="4"/>
  <c r="AU39" i="4"/>
  <c r="AS39" i="4"/>
  <c r="AQ39" i="4"/>
  <c r="AO39" i="4"/>
  <c r="AM39" i="4"/>
  <c r="AK39" i="4"/>
  <c r="AJ39" i="4"/>
  <c r="AZ39" i="4" s="1"/>
  <c r="BJ39" i="4" s="1"/>
  <c r="BP39" i="4" s="1"/>
  <c r="AI39" i="4"/>
  <c r="AH39" i="4"/>
  <c r="AX39" i="4" s="1"/>
  <c r="BI39" i="4" s="1"/>
  <c r="AG39" i="4"/>
  <c r="AF39" i="4"/>
  <c r="AV39" i="4" s="1"/>
  <c r="BH39" i="4" s="1"/>
  <c r="AE39" i="4"/>
  <c r="AD39" i="4"/>
  <c r="AT39" i="4" s="1"/>
  <c r="BG39" i="4" s="1"/>
  <c r="AC39" i="4"/>
  <c r="AB39" i="4"/>
  <c r="AR39" i="4" s="1"/>
  <c r="BF39" i="4" s="1"/>
  <c r="AA39" i="4"/>
  <c r="Z39" i="4"/>
  <c r="AP39" i="4" s="1"/>
  <c r="BE39" i="4" s="1"/>
  <c r="BM39" i="4" s="1"/>
  <c r="Y39" i="4"/>
  <c r="X39" i="4"/>
  <c r="AN39" i="4" s="1"/>
  <c r="BD39" i="4" s="1"/>
  <c r="BL39" i="4" s="1"/>
  <c r="BK38" i="4"/>
  <c r="BC38" i="4"/>
  <c r="BB38" i="4"/>
  <c r="BA38" i="4"/>
  <c r="AY38" i="4"/>
  <c r="AW38" i="4"/>
  <c r="AU38" i="4"/>
  <c r="AS38" i="4"/>
  <c r="AQ38" i="4"/>
  <c r="AO38" i="4"/>
  <c r="AM38" i="4"/>
  <c r="AK38" i="4"/>
  <c r="AJ38" i="4"/>
  <c r="AZ38" i="4" s="1"/>
  <c r="BJ38" i="4" s="1"/>
  <c r="BP38" i="4" s="1"/>
  <c r="AI38" i="4"/>
  <c r="AH38" i="4"/>
  <c r="AX38" i="4" s="1"/>
  <c r="BI38" i="4" s="1"/>
  <c r="AG38" i="4"/>
  <c r="AF38" i="4"/>
  <c r="AV38" i="4" s="1"/>
  <c r="BH38" i="4" s="1"/>
  <c r="AE38" i="4"/>
  <c r="AD38" i="4"/>
  <c r="AT38" i="4" s="1"/>
  <c r="BG38" i="4" s="1"/>
  <c r="AC38" i="4"/>
  <c r="AB38" i="4"/>
  <c r="AR38" i="4" s="1"/>
  <c r="BF38" i="4" s="1"/>
  <c r="BN38" i="4" s="1"/>
  <c r="AA38" i="4"/>
  <c r="Z38" i="4"/>
  <c r="AP38" i="4" s="1"/>
  <c r="Y38" i="4"/>
  <c r="X38" i="4"/>
  <c r="AN38" i="4" s="1"/>
  <c r="BK37" i="4"/>
  <c r="BC37" i="4"/>
  <c r="BB37" i="4"/>
  <c r="BA37" i="4"/>
  <c r="AY37" i="4"/>
  <c r="AW37" i="4"/>
  <c r="AU37" i="4"/>
  <c r="AS37" i="4"/>
  <c r="AQ37" i="4"/>
  <c r="AO37" i="4"/>
  <c r="AM37" i="4"/>
  <c r="AK37" i="4"/>
  <c r="AJ37" i="4"/>
  <c r="AZ37" i="4" s="1"/>
  <c r="BJ37" i="4" s="1"/>
  <c r="BP37" i="4" s="1"/>
  <c r="AI37" i="4"/>
  <c r="AH37" i="4"/>
  <c r="AX37" i="4" s="1"/>
  <c r="BI37" i="4" s="1"/>
  <c r="AG37" i="4"/>
  <c r="AF37" i="4"/>
  <c r="AV37" i="4" s="1"/>
  <c r="BH37" i="4" s="1"/>
  <c r="AE37" i="4"/>
  <c r="AD37" i="4"/>
  <c r="AT37" i="4" s="1"/>
  <c r="BG37" i="4" s="1"/>
  <c r="AC37" i="4"/>
  <c r="AB37" i="4"/>
  <c r="AR37" i="4" s="1"/>
  <c r="BF37" i="4" s="1"/>
  <c r="AA37" i="4"/>
  <c r="Z37" i="4"/>
  <c r="AP37" i="4" s="1"/>
  <c r="Y37" i="4"/>
  <c r="X37" i="4"/>
  <c r="AN37" i="4" s="1"/>
  <c r="BK36" i="4"/>
  <c r="BC36" i="4"/>
  <c r="BB36" i="4"/>
  <c r="BA36" i="4"/>
  <c r="AY36" i="4"/>
  <c r="AW36" i="4"/>
  <c r="AU36" i="4"/>
  <c r="AS36" i="4"/>
  <c r="AQ36" i="4"/>
  <c r="AO36" i="4"/>
  <c r="AM36" i="4"/>
  <c r="AK36" i="4"/>
  <c r="AJ36" i="4"/>
  <c r="AZ36" i="4" s="1"/>
  <c r="BJ36" i="4" s="1"/>
  <c r="BP36" i="4" s="1"/>
  <c r="AI36" i="4"/>
  <c r="AH36" i="4"/>
  <c r="AX36" i="4" s="1"/>
  <c r="BI36" i="4" s="1"/>
  <c r="AG36" i="4"/>
  <c r="AF36" i="4"/>
  <c r="AV36" i="4" s="1"/>
  <c r="BH36" i="4" s="1"/>
  <c r="AE36" i="4"/>
  <c r="AD36" i="4"/>
  <c r="AT36" i="4" s="1"/>
  <c r="BG36" i="4" s="1"/>
  <c r="AC36" i="4"/>
  <c r="AB36" i="4"/>
  <c r="AR36" i="4" s="1"/>
  <c r="BF36" i="4" s="1"/>
  <c r="AA36" i="4"/>
  <c r="Z36" i="4"/>
  <c r="AP36" i="4" s="1"/>
  <c r="BE36" i="4" s="1"/>
  <c r="BM36" i="4" s="1"/>
  <c r="Y36" i="4"/>
  <c r="X36" i="4"/>
  <c r="AN36" i="4" s="1"/>
  <c r="BK35" i="4"/>
  <c r="BI35" i="4"/>
  <c r="BO35" i="4" s="1"/>
  <c r="BC35" i="4"/>
  <c r="BB35" i="4"/>
  <c r="BA35" i="4"/>
  <c r="AY35" i="4"/>
  <c r="AW35" i="4"/>
  <c r="AU35" i="4"/>
  <c r="AS35" i="4"/>
  <c r="AQ35" i="4"/>
  <c r="AO35" i="4"/>
  <c r="AM35" i="4"/>
  <c r="AK35" i="4"/>
  <c r="AJ35" i="4"/>
  <c r="AZ35" i="4" s="1"/>
  <c r="BJ35" i="4" s="1"/>
  <c r="BP35" i="4" s="1"/>
  <c r="AI35" i="4"/>
  <c r="AH35" i="4"/>
  <c r="AX35" i="4" s="1"/>
  <c r="AG35" i="4"/>
  <c r="AF35" i="4"/>
  <c r="AV35" i="4" s="1"/>
  <c r="BH35" i="4" s="1"/>
  <c r="AE35" i="4"/>
  <c r="AD35" i="4"/>
  <c r="AT35" i="4" s="1"/>
  <c r="BG35" i="4" s="1"/>
  <c r="AC35" i="4"/>
  <c r="AB35" i="4"/>
  <c r="AR35" i="4" s="1"/>
  <c r="BF35" i="4" s="1"/>
  <c r="AA35" i="4"/>
  <c r="Z35" i="4"/>
  <c r="AP35" i="4" s="1"/>
  <c r="BE35" i="4" s="1"/>
  <c r="BM35" i="4" s="1"/>
  <c r="Y35" i="4"/>
  <c r="X35" i="4"/>
  <c r="AN35" i="4" s="1"/>
  <c r="BK34" i="4"/>
  <c r="BC34" i="4"/>
  <c r="BB34" i="4"/>
  <c r="BA34" i="4"/>
  <c r="AY34" i="4"/>
  <c r="AW34" i="4"/>
  <c r="AU34" i="4"/>
  <c r="AS34" i="4"/>
  <c r="AQ34" i="4"/>
  <c r="AO34" i="4"/>
  <c r="AM34" i="4"/>
  <c r="AK34" i="4"/>
  <c r="AJ34" i="4"/>
  <c r="AZ34" i="4" s="1"/>
  <c r="BJ34" i="4" s="1"/>
  <c r="BP34" i="4" s="1"/>
  <c r="AI34" i="4"/>
  <c r="AH34" i="4"/>
  <c r="AX34" i="4" s="1"/>
  <c r="BI34" i="4" s="1"/>
  <c r="AG34" i="4"/>
  <c r="AF34" i="4"/>
  <c r="AV34" i="4" s="1"/>
  <c r="BH34" i="4" s="1"/>
  <c r="BO34" i="4" s="1"/>
  <c r="AE34" i="4"/>
  <c r="AD34" i="4"/>
  <c r="AT34" i="4" s="1"/>
  <c r="BG34" i="4" s="1"/>
  <c r="AC34" i="4"/>
  <c r="AB34" i="4"/>
  <c r="AR34" i="4" s="1"/>
  <c r="BF34" i="4" s="1"/>
  <c r="AA34" i="4"/>
  <c r="Z34" i="4"/>
  <c r="AP34" i="4" s="1"/>
  <c r="BE34" i="4" s="1"/>
  <c r="BM34" i="4" s="1"/>
  <c r="Y34" i="4"/>
  <c r="X34" i="4"/>
  <c r="AN34" i="4" s="1"/>
  <c r="BK33" i="4"/>
  <c r="BC33" i="4"/>
  <c r="BB33" i="4"/>
  <c r="BA33" i="4"/>
  <c r="AY33" i="4"/>
  <c r="AW33" i="4"/>
  <c r="AU33" i="4"/>
  <c r="AS33" i="4"/>
  <c r="AQ33" i="4"/>
  <c r="AO33" i="4"/>
  <c r="AM33" i="4"/>
  <c r="AK33" i="4"/>
  <c r="AJ33" i="4"/>
  <c r="AZ33" i="4" s="1"/>
  <c r="BJ33" i="4" s="1"/>
  <c r="BP33" i="4" s="1"/>
  <c r="AI33" i="4"/>
  <c r="AH33" i="4"/>
  <c r="AX33" i="4" s="1"/>
  <c r="BI33" i="4" s="1"/>
  <c r="AG33" i="4"/>
  <c r="AF33" i="4"/>
  <c r="AV33" i="4" s="1"/>
  <c r="BH33" i="4" s="1"/>
  <c r="AE33" i="4"/>
  <c r="AD33" i="4"/>
  <c r="AT33" i="4" s="1"/>
  <c r="BG33" i="4" s="1"/>
  <c r="AC33" i="4"/>
  <c r="AB33" i="4"/>
  <c r="AR33" i="4" s="1"/>
  <c r="BF33" i="4" s="1"/>
  <c r="AA33" i="4"/>
  <c r="Z33" i="4"/>
  <c r="AP33" i="4" s="1"/>
  <c r="Y33" i="4"/>
  <c r="X33" i="4"/>
  <c r="AN33" i="4" s="1"/>
  <c r="BK32" i="4"/>
  <c r="BC32" i="4"/>
  <c r="BB32" i="4"/>
  <c r="BA32" i="4"/>
  <c r="AY32" i="4"/>
  <c r="AW32" i="4"/>
  <c r="AU32" i="4"/>
  <c r="AS32" i="4"/>
  <c r="AR32" i="4"/>
  <c r="BF32" i="4" s="1"/>
  <c r="AQ32" i="4"/>
  <c r="AO32" i="4"/>
  <c r="AM32" i="4"/>
  <c r="AK32" i="4"/>
  <c r="AJ32" i="4"/>
  <c r="AZ32" i="4" s="1"/>
  <c r="BJ32" i="4" s="1"/>
  <c r="BP32" i="4" s="1"/>
  <c r="AI32" i="4"/>
  <c r="AH32" i="4"/>
  <c r="AX32" i="4" s="1"/>
  <c r="BI32" i="4" s="1"/>
  <c r="AG32" i="4"/>
  <c r="AF32" i="4"/>
  <c r="AV32" i="4" s="1"/>
  <c r="BH32" i="4" s="1"/>
  <c r="AE32" i="4"/>
  <c r="AD32" i="4"/>
  <c r="AT32" i="4" s="1"/>
  <c r="BG32" i="4" s="1"/>
  <c r="AC32" i="4"/>
  <c r="AB32" i="4"/>
  <c r="AA32" i="4"/>
  <c r="Z32" i="4"/>
  <c r="AP32" i="4" s="1"/>
  <c r="Y32" i="4"/>
  <c r="X32" i="4"/>
  <c r="AN32" i="4" s="1"/>
  <c r="BK31" i="4"/>
  <c r="BC31" i="4"/>
  <c r="BB31" i="4"/>
  <c r="BA31" i="4"/>
  <c r="AY31" i="4"/>
  <c r="AW31" i="4"/>
  <c r="AU31" i="4"/>
  <c r="AS31" i="4"/>
  <c r="AQ31" i="4"/>
  <c r="AO31" i="4"/>
  <c r="AM31" i="4"/>
  <c r="AK31" i="4"/>
  <c r="AJ31" i="4"/>
  <c r="AZ31" i="4" s="1"/>
  <c r="BJ31" i="4" s="1"/>
  <c r="BP31" i="4" s="1"/>
  <c r="AI31" i="4"/>
  <c r="AH31" i="4"/>
  <c r="AX31" i="4" s="1"/>
  <c r="BI31" i="4" s="1"/>
  <c r="AG31" i="4"/>
  <c r="AF31" i="4"/>
  <c r="AV31" i="4" s="1"/>
  <c r="BH31" i="4" s="1"/>
  <c r="AE31" i="4"/>
  <c r="AD31" i="4"/>
  <c r="AT31" i="4" s="1"/>
  <c r="BG31" i="4" s="1"/>
  <c r="AC31" i="4"/>
  <c r="AB31" i="4"/>
  <c r="AR31" i="4" s="1"/>
  <c r="BF31" i="4" s="1"/>
  <c r="AA31" i="4"/>
  <c r="Z31" i="4"/>
  <c r="AP31" i="4" s="1"/>
  <c r="BE31" i="4" s="1"/>
  <c r="BM31" i="4" s="1"/>
  <c r="Y31" i="4"/>
  <c r="X31" i="4"/>
  <c r="AN31" i="4" s="1"/>
  <c r="BK30" i="4"/>
  <c r="BC30" i="4"/>
  <c r="BB30" i="4"/>
  <c r="BA30" i="4"/>
  <c r="AY30" i="4"/>
  <c r="AW30" i="4"/>
  <c r="AU30" i="4"/>
  <c r="AS30" i="4"/>
  <c r="AQ30" i="4"/>
  <c r="AO30" i="4"/>
  <c r="AM30" i="4"/>
  <c r="AK30" i="4"/>
  <c r="AJ30" i="4"/>
  <c r="AZ30" i="4" s="1"/>
  <c r="BJ30" i="4" s="1"/>
  <c r="BP30" i="4" s="1"/>
  <c r="AI30" i="4"/>
  <c r="AH30" i="4"/>
  <c r="AX30" i="4" s="1"/>
  <c r="BI30" i="4" s="1"/>
  <c r="AG30" i="4"/>
  <c r="AF30" i="4"/>
  <c r="AV30" i="4" s="1"/>
  <c r="BH30" i="4" s="1"/>
  <c r="AE30" i="4"/>
  <c r="AD30" i="4"/>
  <c r="AT30" i="4" s="1"/>
  <c r="BG30" i="4" s="1"/>
  <c r="AC30" i="4"/>
  <c r="AB30" i="4"/>
  <c r="AR30" i="4" s="1"/>
  <c r="BF30" i="4" s="1"/>
  <c r="BN30" i="4" s="1"/>
  <c r="AA30" i="4"/>
  <c r="Z30" i="4"/>
  <c r="AP30" i="4" s="1"/>
  <c r="BE30" i="4" s="1"/>
  <c r="BM30" i="4" s="1"/>
  <c r="Y30" i="4"/>
  <c r="X30" i="4"/>
  <c r="AN30" i="4" s="1"/>
  <c r="BD30" i="4" s="1"/>
  <c r="BL30" i="4" s="1"/>
  <c r="BK29" i="4"/>
  <c r="BC29" i="4"/>
  <c r="BB29" i="4"/>
  <c r="BA29" i="4"/>
  <c r="AY29" i="4"/>
  <c r="AW29" i="4"/>
  <c r="AU29" i="4"/>
  <c r="AS29" i="4"/>
  <c r="AQ29" i="4"/>
  <c r="AO29" i="4"/>
  <c r="AM29" i="4"/>
  <c r="AK29" i="4"/>
  <c r="AJ29" i="4"/>
  <c r="AZ29" i="4" s="1"/>
  <c r="BJ29" i="4" s="1"/>
  <c r="BP29" i="4" s="1"/>
  <c r="AI29" i="4"/>
  <c r="AH29" i="4"/>
  <c r="AX29" i="4" s="1"/>
  <c r="BI29" i="4" s="1"/>
  <c r="AG29" i="4"/>
  <c r="AF29" i="4"/>
  <c r="AV29" i="4" s="1"/>
  <c r="BH29" i="4" s="1"/>
  <c r="AE29" i="4"/>
  <c r="AD29" i="4"/>
  <c r="AT29" i="4" s="1"/>
  <c r="BG29" i="4" s="1"/>
  <c r="AC29" i="4"/>
  <c r="AB29" i="4"/>
  <c r="AR29" i="4" s="1"/>
  <c r="BF29" i="4" s="1"/>
  <c r="AA29" i="4"/>
  <c r="Z29" i="4"/>
  <c r="AP29" i="4" s="1"/>
  <c r="Y29" i="4"/>
  <c r="X29" i="4"/>
  <c r="AN29" i="4" s="1"/>
  <c r="BK28" i="4"/>
  <c r="BC28" i="4"/>
  <c r="BB28" i="4"/>
  <c r="BA28" i="4"/>
  <c r="AY28" i="4"/>
  <c r="AW28" i="4"/>
  <c r="AU28" i="4"/>
  <c r="AS28" i="4"/>
  <c r="AQ28" i="4"/>
  <c r="AO28" i="4"/>
  <c r="AM28" i="4"/>
  <c r="AK28" i="4"/>
  <c r="AJ28" i="4"/>
  <c r="AZ28" i="4" s="1"/>
  <c r="BJ28" i="4" s="1"/>
  <c r="BP28" i="4" s="1"/>
  <c r="AI28" i="4"/>
  <c r="AH28" i="4"/>
  <c r="AX28" i="4" s="1"/>
  <c r="BI28" i="4" s="1"/>
  <c r="AG28" i="4"/>
  <c r="AF28" i="4"/>
  <c r="AV28" i="4" s="1"/>
  <c r="BH28" i="4" s="1"/>
  <c r="AE28" i="4"/>
  <c r="AD28" i="4"/>
  <c r="AT28" i="4" s="1"/>
  <c r="BG28" i="4" s="1"/>
  <c r="AC28" i="4"/>
  <c r="AB28" i="4"/>
  <c r="AR28" i="4" s="1"/>
  <c r="BF28" i="4" s="1"/>
  <c r="BN28" i="4" s="1"/>
  <c r="AA28" i="4"/>
  <c r="Z28" i="4"/>
  <c r="AP28" i="4" s="1"/>
  <c r="BE28" i="4" s="1"/>
  <c r="BM28" i="4" s="1"/>
  <c r="Y28" i="4"/>
  <c r="X28" i="4"/>
  <c r="AN28" i="4" s="1"/>
  <c r="BK27" i="4"/>
  <c r="BC27" i="4"/>
  <c r="BB27" i="4"/>
  <c r="BA27" i="4"/>
  <c r="AY27" i="4"/>
  <c r="AW27" i="4"/>
  <c r="AU27" i="4"/>
  <c r="AS27" i="4"/>
  <c r="AQ27" i="4"/>
  <c r="AO27" i="4"/>
  <c r="AM27" i="4"/>
  <c r="AK27" i="4"/>
  <c r="AJ27" i="4"/>
  <c r="AZ27" i="4" s="1"/>
  <c r="BJ27" i="4" s="1"/>
  <c r="BP27" i="4" s="1"/>
  <c r="AI27" i="4"/>
  <c r="AH27" i="4"/>
  <c r="AX27" i="4" s="1"/>
  <c r="BI27" i="4" s="1"/>
  <c r="AG27" i="4"/>
  <c r="AF27" i="4"/>
  <c r="AV27" i="4" s="1"/>
  <c r="BH27" i="4" s="1"/>
  <c r="BO27" i="4" s="1"/>
  <c r="AE27" i="4"/>
  <c r="AD27" i="4"/>
  <c r="AT27" i="4" s="1"/>
  <c r="BG27" i="4" s="1"/>
  <c r="AC27" i="4"/>
  <c r="AB27" i="4"/>
  <c r="AR27" i="4" s="1"/>
  <c r="BF27" i="4" s="1"/>
  <c r="AA27" i="4"/>
  <c r="Z27" i="4"/>
  <c r="AP27" i="4" s="1"/>
  <c r="Y27" i="4"/>
  <c r="X27" i="4"/>
  <c r="AN27" i="4" s="1"/>
  <c r="BD27" i="4" s="1"/>
  <c r="BL27" i="4" s="1"/>
  <c r="BK26" i="4"/>
  <c r="BC26" i="4"/>
  <c r="BB26" i="4"/>
  <c r="BA26" i="4"/>
  <c r="AY26" i="4"/>
  <c r="AW26" i="4"/>
  <c r="AU26" i="4"/>
  <c r="AS26" i="4"/>
  <c r="AQ26" i="4"/>
  <c r="AO26" i="4"/>
  <c r="AM26" i="4"/>
  <c r="AK26" i="4"/>
  <c r="AJ26" i="4"/>
  <c r="AZ26" i="4" s="1"/>
  <c r="BJ26" i="4" s="1"/>
  <c r="BP26" i="4" s="1"/>
  <c r="AI26" i="4"/>
  <c r="AH26" i="4"/>
  <c r="AX26" i="4" s="1"/>
  <c r="BI26" i="4" s="1"/>
  <c r="AG26" i="4"/>
  <c r="AF26" i="4"/>
  <c r="AV26" i="4" s="1"/>
  <c r="BH26" i="4" s="1"/>
  <c r="AE26" i="4"/>
  <c r="AD26" i="4"/>
  <c r="AT26" i="4" s="1"/>
  <c r="BG26" i="4" s="1"/>
  <c r="AC26" i="4"/>
  <c r="AB26" i="4"/>
  <c r="AR26" i="4" s="1"/>
  <c r="BF26" i="4" s="1"/>
  <c r="AA26" i="4"/>
  <c r="Z26" i="4"/>
  <c r="AP26" i="4" s="1"/>
  <c r="BE26" i="4" s="1"/>
  <c r="BM26" i="4" s="1"/>
  <c r="Y26" i="4"/>
  <c r="X26" i="4"/>
  <c r="AN26" i="4" s="1"/>
  <c r="BK25" i="4"/>
  <c r="BC25" i="4"/>
  <c r="BB25" i="4"/>
  <c r="BA25" i="4"/>
  <c r="AY25" i="4"/>
  <c r="AW25" i="4"/>
  <c r="AU25" i="4"/>
  <c r="AS25" i="4"/>
  <c r="AQ25" i="4"/>
  <c r="AO25" i="4"/>
  <c r="AN25" i="4"/>
  <c r="AM25" i="4"/>
  <c r="AK25" i="4"/>
  <c r="AJ25" i="4"/>
  <c r="AZ25" i="4" s="1"/>
  <c r="BJ25" i="4" s="1"/>
  <c r="BP25" i="4" s="1"/>
  <c r="AI25" i="4"/>
  <c r="AH25" i="4"/>
  <c r="AX25" i="4" s="1"/>
  <c r="BI25" i="4" s="1"/>
  <c r="AG25" i="4"/>
  <c r="AF25" i="4"/>
  <c r="AV25" i="4" s="1"/>
  <c r="BH25" i="4" s="1"/>
  <c r="AE25" i="4"/>
  <c r="AD25" i="4"/>
  <c r="AT25" i="4" s="1"/>
  <c r="BG25" i="4" s="1"/>
  <c r="AC25" i="4"/>
  <c r="AB25" i="4"/>
  <c r="AR25" i="4" s="1"/>
  <c r="BF25" i="4" s="1"/>
  <c r="AA25" i="4"/>
  <c r="Z25" i="4"/>
  <c r="AP25" i="4" s="1"/>
  <c r="Y25" i="4"/>
  <c r="X25" i="4"/>
  <c r="BK24" i="4"/>
  <c r="BC24" i="4"/>
  <c r="BB24" i="4"/>
  <c r="BA24" i="4"/>
  <c r="AY24" i="4"/>
  <c r="AW24" i="4"/>
  <c r="AU24" i="4"/>
  <c r="AS24" i="4"/>
  <c r="AQ24" i="4"/>
  <c r="AO24" i="4"/>
  <c r="AM24" i="4"/>
  <c r="AK24" i="4"/>
  <c r="AJ24" i="4"/>
  <c r="AZ24" i="4" s="1"/>
  <c r="BJ24" i="4" s="1"/>
  <c r="BP24" i="4" s="1"/>
  <c r="AI24" i="4"/>
  <c r="AH24" i="4"/>
  <c r="AX24" i="4" s="1"/>
  <c r="BI24" i="4" s="1"/>
  <c r="AG24" i="4"/>
  <c r="AF24" i="4"/>
  <c r="AV24" i="4" s="1"/>
  <c r="BH24" i="4" s="1"/>
  <c r="AE24" i="4"/>
  <c r="AD24" i="4"/>
  <c r="AT24" i="4" s="1"/>
  <c r="BG24" i="4" s="1"/>
  <c r="AC24" i="4"/>
  <c r="AB24" i="4"/>
  <c r="AR24" i="4" s="1"/>
  <c r="BF24" i="4" s="1"/>
  <c r="AA24" i="4"/>
  <c r="Z24" i="4"/>
  <c r="AP24" i="4" s="1"/>
  <c r="Y24" i="4"/>
  <c r="X24" i="4"/>
  <c r="AN24" i="4" s="1"/>
  <c r="BD24" i="4" s="1"/>
  <c r="BL24" i="4" s="1"/>
  <c r="BK23" i="4"/>
  <c r="BC23" i="4"/>
  <c r="BB23" i="4"/>
  <c r="BA23" i="4"/>
  <c r="AY23" i="4"/>
  <c r="AW23" i="4"/>
  <c r="AU23" i="4"/>
  <c r="AS23" i="4"/>
  <c r="AQ23" i="4"/>
  <c r="AO23" i="4"/>
  <c r="AM23" i="4"/>
  <c r="AK23" i="4"/>
  <c r="AJ23" i="4"/>
  <c r="AZ23" i="4" s="1"/>
  <c r="BJ23" i="4" s="1"/>
  <c r="BP23" i="4" s="1"/>
  <c r="AI23" i="4"/>
  <c r="AH23" i="4"/>
  <c r="AX23" i="4" s="1"/>
  <c r="BI23" i="4" s="1"/>
  <c r="AG23" i="4"/>
  <c r="AF23" i="4"/>
  <c r="AV23" i="4" s="1"/>
  <c r="BH23" i="4" s="1"/>
  <c r="AE23" i="4"/>
  <c r="AD23" i="4"/>
  <c r="AT23" i="4" s="1"/>
  <c r="BG23" i="4" s="1"/>
  <c r="AC23" i="4"/>
  <c r="AB23" i="4"/>
  <c r="AR23" i="4" s="1"/>
  <c r="BF23" i="4" s="1"/>
  <c r="AA23" i="4"/>
  <c r="Z23" i="4"/>
  <c r="AP23" i="4" s="1"/>
  <c r="BE23" i="4" s="1"/>
  <c r="BM23" i="4" s="1"/>
  <c r="Y23" i="4"/>
  <c r="X23" i="4"/>
  <c r="AN23" i="4" s="1"/>
  <c r="BD23" i="4" s="1"/>
  <c r="BL23" i="4" s="1"/>
  <c r="BK22" i="4"/>
  <c r="BC22" i="4"/>
  <c r="BB22" i="4"/>
  <c r="BA22" i="4"/>
  <c r="AY22" i="4"/>
  <c r="AW22" i="4"/>
  <c r="AU22" i="4"/>
  <c r="AS22" i="4"/>
  <c r="AQ22" i="4"/>
  <c r="AO22" i="4"/>
  <c r="AM22" i="4"/>
  <c r="AK22" i="4"/>
  <c r="AJ22" i="4"/>
  <c r="AZ22" i="4" s="1"/>
  <c r="BJ22" i="4" s="1"/>
  <c r="BP22" i="4" s="1"/>
  <c r="AI22" i="4"/>
  <c r="AH22" i="4"/>
  <c r="AX22" i="4" s="1"/>
  <c r="BI22" i="4" s="1"/>
  <c r="AG22" i="4"/>
  <c r="AF22" i="4"/>
  <c r="AV22" i="4" s="1"/>
  <c r="BH22" i="4" s="1"/>
  <c r="AE22" i="4"/>
  <c r="AD22" i="4"/>
  <c r="AT22" i="4" s="1"/>
  <c r="BG22" i="4" s="1"/>
  <c r="AC22" i="4"/>
  <c r="AB22" i="4"/>
  <c r="AR22" i="4" s="1"/>
  <c r="BF22" i="4" s="1"/>
  <c r="AA22" i="4"/>
  <c r="Z22" i="4"/>
  <c r="AP22" i="4" s="1"/>
  <c r="BE22" i="4" s="1"/>
  <c r="BM22" i="4" s="1"/>
  <c r="Y22" i="4"/>
  <c r="X22" i="4"/>
  <c r="AN22" i="4" s="1"/>
  <c r="BD22" i="4" s="1"/>
  <c r="BL22" i="4" s="1"/>
  <c r="BK21" i="4"/>
  <c r="BC21" i="4"/>
  <c r="BB21" i="4"/>
  <c r="BA21" i="4"/>
  <c r="AY21" i="4"/>
  <c r="AW21" i="4"/>
  <c r="AU21" i="4"/>
  <c r="AS21" i="4"/>
  <c r="AQ21" i="4"/>
  <c r="AO21" i="4"/>
  <c r="AM21" i="4"/>
  <c r="AK21" i="4"/>
  <c r="AJ21" i="4"/>
  <c r="AZ21" i="4" s="1"/>
  <c r="BJ21" i="4" s="1"/>
  <c r="BP21" i="4" s="1"/>
  <c r="AI21" i="4"/>
  <c r="AH21" i="4"/>
  <c r="AX21" i="4" s="1"/>
  <c r="BI21" i="4" s="1"/>
  <c r="AG21" i="4"/>
  <c r="AF21" i="4"/>
  <c r="AV21" i="4" s="1"/>
  <c r="BH21" i="4" s="1"/>
  <c r="AE21" i="4"/>
  <c r="AD21" i="4"/>
  <c r="AT21" i="4" s="1"/>
  <c r="BG21" i="4" s="1"/>
  <c r="AC21" i="4"/>
  <c r="AB21" i="4"/>
  <c r="AR21" i="4" s="1"/>
  <c r="BF21" i="4" s="1"/>
  <c r="AA21" i="4"/>
  <c r="Z21" i="4"/>
  <c r="AP21" i="4" s="1"/>
  <c r="BE21" i="4" s="1"/>
  <c r="BM21" i="4" s="1"/>
  <c r="Y21" i="4"/>
  <c r="X21" i="4"/>
  <c r="AN21" i="4" s="1"/>
  <c r="BK20" i="4"/>
  <c r="BC20" i="4"/>
  <c r="BB20" i="4"/>
  <c r="BA20" i="4"/>
  <c r="AY20" i="4"/>
  <c r="AW20" i="4"/>
  <c r="AU20" i="4"/>
  <c r="AS20" i="4"/>
  <c r="AQ20" i="4"/>
  <c r="AO20" i="4"/>
  <c r="AM20" i="4"/>
  <c r="AK20" i="4"/>
  <c r="AJ20" i="4"/>
  <c r="AZ20" i="4" s="1"/>
  <c r="BJ20" i="4" s="1"/>
  <c r="BP20" i="4" s="1"/>
  <c r="AI20" i="4"/>
  <c r="AH20" i="4"/>
  <c r="AX20" i="4" s="1"/>
  <c r="BI20" i="4" s="1"/>
  <c r="AG20" i="4"/>
  <c r="AF20" i="4"/>
  <c r="AV20" i="4" s="1"/>
  <c r="BH20" i="4" s="1"/>
  <c r="AE20" i="4"/>
  <c r="AD20" i="4"/>
  <c r="AT20" i="4" s="1"/>
  <c r="BG20" i="4" s="1"/>
  <c r="AC20" i="4"/>
  <c r="AB20" i="4"/>
  <c r="AR20" i="4" s="1"/>
  <c r="BF20" i="4" s="1"/>
  <c r="BN20" i="4" s="1"/>
  <c r="AA20" i="4"/>
  <c r="Z20" i="4"/>
  <c r="AP20" i="4" s="1"/>
  <c r="BE20" i="4" s="1"/>
  <c r="BM20" i="4" s="1"/>
  <c r="Y20" i="4"/>
  <c r="X20" i="4"/>
  <c r="AN20" i="4" s="1"/>
  <c r="BK19" i="4"/>
  <c r="BC19" i="4"/>
  <c r="BB19" i="4"/>
  <c r="BA19" i="4"/>
  <c r="AY19" i="4"/>
  <c r="AW19" i="4"/>
  <c r="AU19" i="4"/>
  <c r="AS19" i="4"/>
  <c r="AQ19" i="4"/>
  <c r="AO19" i="4"/>
  <c r="AM19" i="4"/>
  <c r="AK19" i="4"/>
  <c r="AJ19" i="4"/>
  <c r="AZ19" i="4" s="1"/>
  <c r="BJ19" i="4" s="1"/>
  <c r="BP19" i="4" s="1"/>
  <c r="AI19" i="4"/>
  <c r="AH19" i="4"/>
  <c r="AX19" i="4" s="1"/>
  <c r="BI19" i="4" s="1"/>
  <c r="AG19" i="4"/>
  <c r="AF19" i="4"/>
  <c r="AV19" i="4" s="1"/>
  <c r="BH19" i="4" s="1"/>
  <c r="AE19" i="4"/>
  <c r="AD19" i="4"/>
  <c r="AT19" i="4" s="1"/>
  <c r="BG19" i="4" s="1"/>
  <c r="AC19" i="4"/>
  <c r="AB19" i="4"/>
  <c r="AR19" i="4" s="1"/>
  <c r="BF19" i="4" s="1"/>
  <c r="AA19" i="4"/>
  <c r="Z19" i="4"/>
  <c r="AP19" i="4" s="1"/>
  <c r="BE19" i="4" s="1"/>
  <c r="BM19" i="4" s="1"/>
  <c r="Y19" i="4"/>
  <c r="X19" i="4"/>
  <c r="AN19" i="4" s="1"/>
  <c r="BD19" i="4" s="1"/>
  <c r="BL19" i="4" s="1"/>
  <c r="BK18" i="4"/>
  <c r="BC18" i="4"/>
  <c r="BB18" i="4"/>
  <c r="BA18" i="4"/>
  <c r="AY18" i="4"/>
  <c r="AW18" i="4"/>
  <c r="AU18" i="4"/>
  <c r="AS18" i="4"/>
  <c r="AQ18" i="4"/>
  <c r="AO18" i="4"/>
  <c r="AM18" i="4"/>
  <c r="AK18" i="4"/>
  <c r="AJ18" i="4"/>
  <c r="AZ18" i="4" s="1"/>
  <c r="BJ18" i="4" s="1"/>
  <c r="BP18" i="4" s="1"/>
  <c r="AI18" i="4"/>
  <c r="AH18" i="4"/>
  <c r="AX18" i="4" s="1"/>
  <c r="BI18" i="4" s="1"/>
  <c r="AG18" i="4"/>
  <c r="AF18" i="4"/>
  <c r="AV18" i="4" s="1"/>
  <c r="BH18" i="4" s="1"/>
  <c r="BO18" i="4" s="1"/>
  <c r="AE18" i="4"/>
  <c r="AD18" i="4"/>
  <c r="AT18" i="4" s="1"/>
  <c r="BG18" i="4" s="1"/>
  <c r="AC18" i="4"/>
  <c r="AB18" i="4"/>
  <c r="AR18" i="4" s="1"/>
  <c r="BF18" i="4" s="1"/>
  <c r="BN18" i="4" s="1"/>
  <c r="AA18" i="4"/>
  <c r="Z18" i="4"/>
  <c r="AP18" i="4" s="1"/>
  <c r="Y18" i="4"/>
  <c r="X18" i="4"/>
  <c r="AN18" i="4" s="1"/>
  <c r="BK17" i="4"/>
  <c r="BC17" i="4"/>
  <c r="BB17" i="4"/>
  <c r="BA17" i="4"/>
  <c r="AY17" i="4"/>
  <c r="AW17" i="4"/>
  <c r="AU17" i="4"/>
  <c r="AS17" i="4"/>
  <c r="AQ17" i="4"/>
  <c r="AO17" i="4"/>
  <c r="AM17" i="4"/>
  <c r="AK17" i="4"/>
  <c r="AJ17" i="4"/>
  <c r="AZ17" i="4" s="1"/>
  <c r="BJ17" i="4" s="1"/>
  <c r="BP17" i="4" s="1"/>
  <c r="AI17" i="4"/>
  <c r="AH17" i="4"/>
  <c r="AX17" i="4" s="1"/>
  <c r="BI17" i="4" s="1"/>
  <c r="AG17" i="4"/>
  <c r="AF17" i="4"/>
  <c r="AV17" i="4" s="1"/>
  <c r="BH17" i="4" s="1"/>
  <c r="AE17" i="4"/>
  <c r="AD17" i="4"/>
  <c r="AT17" i="4" s="1"/>
  <c r="BG17" i="4" s="1"/>
  <c r="AC17" i="4"/>
  <c r="AB17" i="4"/>
  <c r="AR17" i="4" s="1"/>
  <c r="BF17" i="4" s="1"/>
  <c r="AA17" i="4"/>
  <c r="Z17" i="4"/>
  <c r="AP17" i="4" s="1"/>
  <c r="BE17" i="4" s="1"/>
  <c r="BM17" i="4" s="1"/>
  <c r="Y17" i="4"/>
  <c r="X17" i="4"/>
  <c r="AN17" i="4" s="1"/>
  <c r="BK16" i="4"/>
  <c r="BC16" i="4"/>
  <c r="BB16" i="4"/>
  <c r="BA16" i="4"/>
  <c r="AY16" i="4"/>
  <c r="AW16" i="4"/>
  <c r="AU16" i="4"/>
  <c r="AS16" i="4"/>
  <c r="AQ16" i="4"/>
  <c r="AO16" i="4"/>
  <c r="AM16" i="4"/>
  <c r="AK16" i="4"/>
  <c r="AJ16" i="4"/>
  <c r="AZ16" i="4" s="1"/>
  <c r="BJ16" i="4" s="1"/>
  <c r="BP16" i="4" s="1"/>
  <c r="AI16" i="4"/>
  <c r="AH16" i="4"/>
  <c r="AX16" i="4" s="1"/>
  <c r="BI16" i="4" s="1"/>
  <c r="AG16" i="4"/>
  <c r="AF16" i="4"/>
  <c r="AV16" i="4" s="1"/>
  <c r="BH16" i="4" s="1"/>
  <c r="AE16" i="4"/>
  <c r="AD16" i="4"/>
  <c r="AT16" i="4" s="1"/>
  <c r="BG16" i="4" s="1"/>
  <c r="AC16" i="4"/>
  <c r="AB16" i="4"/>
  <c r="AR16" i="4" s="1"/>
  <c r="BF16" i="4" s="1"/>
  <c r="AA16" i="4"/>
  <c r="Z16" i="4"/>
  <c r="AP16" i="4" s="1"/>
  <c r="Y16" i="4"/>
  <c r="X16" i="4"/>
  <c r="AN16" i="4" s="1"/>
  <c r="BK15" i="4"/>
  <c r="BC15" i="4"/>
  <c r="BB15" i="4"/>
  <c r="BA15" i="4"/>
  <c r="AY15" i="4"/>
  <c r="AW15" i="4"/>
  <c r="AU15" i="4"/>
  <c r="AS15" i="4"/>
  <c r="AQ15" i="4"/>
  <c r="AO15" i="4"/>
  <c r="AM15" i="4"/>
  <c r="AK15" i="4"/>
  <c r="AJ15" i="4"/>
  <c r="AZ15" i="4" s="1"/>
  <c r="BJ15" i="4" s="1"/>
  <c r="BP15" i="4" s="1"/>
  <c r="AI15" i="4"/>
  <c r="AH15" i="4"/>
  <c r="AX15" i="4" s="1"/>
  <c r="BI15" i="4" s="1"/>
  <c r="AG15" i="4"/>
  <c r="AF15" i="4"/>
  <c r="AV15" i="4" s="1"/>
  <c r="BH15" i="4" s="1"/>
  <c r="AE15" i="4"/>
  <c r="AD15" i="4"/>
  <c r="AT15" i="4" s="1"/>
  <c r="BG15" i="4" s="1"/>
  <c r="AC15" i="4"/>
  <c r="AB15" i="4"/>
  <c r="AR15" i="4" s="1"/>
  <c r="BF15" i="4" s="1"/>
  <c r="AA15" i="4"/>
  <c r="Z15" i="4"/>
  <c r="AP15" i="4" s="1"/>
  <c r="Y15" i="4"/>
  <c r="X15" i="4"/>
  <c r="AN15" i="4" s="1"/>
  <c r="BK14" i="4"/>
  <c r="BC14" i="4"/>
  <c r="BB14" i="4"/>
  <c r="BA14" i="4"/>
  <c r="AY14" i="4"/>
  <c r="AW14" i="4"/>
  <c r="AU14" i="4"/>
  <c r="AS14" i="4"/>
  <c r="AQ14" i="4"/>
  <c r="AO14" i="4"/>
  <c r="AM14" i="4"/>
  <c r="AK14" i="4"/>
  <c r="AJ14" i="4"/>
  <c r="AZ14" i="4" s="1"/>
  <c r="BJ14" i="4" s="1"/>
  <c r="BP14" i="4" s="1"/>
  <c r="AI14" i="4"/>
  <c r="AH14" i="4"/>
  <c r="AX14" i="4" s="1"/>
  <c r="BI14" i="4" s="1"/>
  <c r="AG14" i="4"/>
  <c r="AF14" i="4"/>
  <c r="AV14" i="4" s="1"/>
  <c r="BH14" i="4" s="1"/>
  <c r="AE14" i="4"/>
  <c r="AD14" i="4"/>
  <c r="AT14" i="4" s="1"/>
  <c r="BG14" i="4" s="1"/>
  <c r="AC14" i="4"/>
  <c r="AB14" i="4"/>
  <c r="AR14" i="4" s="1"/>
  <c r="BF14" i="4" s="1"/>
  <c r="AA14" i="4"/>
  <c r="Z14" i="4"/>
  <c r="AP14" i="4" s="1"/>
  <c r="Y14" i="4"/>
  <c r="X14" i="4"/>
  <c r="AN14" i="4" s="1"/>
  <c r="BK13" i="4"/>
  <c r="BC13" i="4"/>
  <c r="BB13" i="4"/>
  <c r="BA13" i="4"/>
  <c r="AY13" i="4"/>
  <c r="AW13" i="4"/>
  <c r="AU13" i="4"/>
  <c r="AS13" i="4"/>
  <c r="AQ13" i="4"/>
  <c r="AO13" i="4"/>
  <c r="AM13" i="4"/>
  <c r="AK13" i="4"/>
  <c r="AJ13" i="4"/>
  <c r="AZ13" i="4" s="1"/>
  <c r="BJ13" i="4" s="1"/>
  <c r="BP13" i="4" s="1"/>
  <c r="AI13" i="4"/>
  <c r="AH13" i="4"/>
  <c r="AX13" i="4" s="1"/>
  <c r="BI13" i="4" s="1"/>
  <c r="AG13" i="4"/>
  <c r="AF13" i="4"/>
  <c r="AV13" i="4" s="1"/>
  <c r="BH13" i="4" s="1"/>
  <c r="AE13" i="4"/>
  <c r="AD13" i="4"/>
  <c r="AT13" i="4" s="1"/>
  <c r="BG13" i="4" s="1"/>
  <c r="AC13" i="4"/>
  <c r="AB13" i="4"/>
  <c r="AR13" i="4" s="1"/>
  <c r="BF13" i="4" s="1"/>
  <c r="AA13" i="4"/>
  <c r="Z13" i="4"/>
  <c r="AP13" i="4" s="1"/>
  <c r="Y13" i="4"/>
  <c r="X13" i="4"/>
  <c r="AN13" i="4" s="1"/>
  <c r="BD13" i="4" s="1"/>
  <c r="BL13" i="4" s="1"/>
  <c r="BK12" i="4"/>
  <c r="BC12" i="4"/>
  <c r="BB12" i="4"/>
  <c r="BA12" i="4"/>
  <c r="AY12" i="4"/>
  <c r="AW12" i="4"/>
  <c r="AU12" i="4"/>
  <c r="AS12" i="4"/>
  <c r="AQ12" i="4"/>
  <c r="AO12" i="4"/>
  <c r="AM12" i="4"/>
  <c r="AK12" i="4"/>
  <c r="AJ12" i="4"/>
  <c r="AZ12" i="4" s="1"/>
  <c r="BJ12" i="4" s="1"/>
  <c r="BP12" i="4" s="1"/>
  <c r="AI12" i="4"/>
  <c r="AH12" i="4"/>
  <c r="AX12" i="4" s="1"/>
  <c r="BI12" i="4" s="1"/>
  <c r="AG12" i="4"/>
  <c r="AF12" i="4"/>
  <c r="AV12" i="4" s="1"/>
  <c r="BH12" i="4" s="1"/>
  <c r="AE12" i="4"/>
  <c r="AD12" i="4"/>
  <c r="AT12" i="4" s="1"/>
  <c r="BG12" i="4" s="1"/>
  <c r="AC12" i="4"/>
  <c r="AB12" i="4"/>
  <c r="AR12" i="4" s="1"/>
  <c r="BF12" i="4" s="1"/>
  <c r="AA12" i="4"/>
  <c r="Z12" i="4"/>
  <c r="AP12" i="4" s="1"/>
  <c r="BE12" i="4" s="1"/>
  <c r="BM12" i="4" s="1"/>
  <c r="Y12" i="4"/>
  <c r="X12" i="4"/>
  <c r="AN12" i="4" s="1"/>
  <c r="BD12" i="4" s="1"/>
  <c r="BL12" i="4" s="1"/>
  <c r="BK11" i="4"/>
  <c r="BC11" i="4"/>
  <c r="BB11" i="4"/>
  <c r="BA11" i="4"/>
  <c r="AZ11" i="4"/>
  <c r="BJ11" i="4" s="1"/>
  <c r="BP11" i="4" s="1"/>
  <c r="AY11" i="4"/>
  <c r="AS11" i="4"/>
  <c r="AO11" i="4"/>
  <c r="AM11" i="4"/>
  <c r="AK11" i="4"/>
  <c r="AJ11" i="4"/>
  <c r="AI11" i="4"/>
  <c r="AH11" i="4"/>
  <c r="AX11" i="4" s="1"/>
  <c r="BI11" i="4" s="1"/>
  <c r="AG11" i="4"/>
  <c r="AW11" i="4" s="1"/>
  <c r="AF11" i="4"/>
  <c r="AV11" i="4" s="1"/>
  <c r="AE11" i="4"/>
  <c r="AU11" i="4" s="1"/>
  <c r="AD11" i="4"/>
  <c r="AT11" i="4" s="1"/>
  <c r="AC11" i="4"/>
  <c r="AB11" i="4"/>
  <c r="AR11" i="4" s="1"/>
  <c r="BF11" i="4" s="1"/>
  <c r="AA11" i="4"/>
  <c r="AQ11" i="4" s="1"/>
  <c r="Z11" i="4"/>
  <c r="AP11" i="4" s="1"/>
  <c r="BE11" i="4" s="1"/>
  <c r="BM11" i="4" s="1"/>
  <c r="Y11" i="4"/>
  <c r="X11" i="4"/>
  <c r="AN11" i="4" s="1"/>
  <c r="BD11" i="4" s="1"/>
  <c r="BL11" i="4" s="1"/>
  <c r="K5" i="1"/>
  <c r="A5" i="1"/>
  <c r="BN25" i="4" l="1"/>
  <c r="BO48" i="4"/>
  <c r="BD37" i="4"/>
  <c r="BL37" i="4" s="1"/>
  <c r="BO50" i="4"/>
  <c r="BN35" i="4"/>
  <c r="BN29" i="4"/>
  <c r="BD31" i="4"/>
  <c r="BL31" i="4" s="1"/>
  <c r="BO33" i="4"/>
  <c r="BN43" i="4"/>
  <c r="BD38" i="4"/>
  <c r="BL38" i="4" s="1"/>
  <c r="BD40" i="4"/>
  <c r="BL40" i="4" s="1"/>
  <c r="BE18" i="4"/>
  <c r="BM18" i="4" s="1"/>
  <c r="BD14" i="4"/>
  <c r="BL14" i="4" s="1"/>
  <c r="BE13" i="4"/>
  <c r="BM13" i="4" s="1"/>
  <c r="BD15" i="4"/>
  <c r="BL15" i="4" s="1"/>
  <c r="BN12" i="4"/>
  <c r="BO20" i="4"/>
  <c r="BE24" i="4"/>
  <c r="BM24" i="4" s="1"/>
  <c r="BD41" i="4"/>
  <c r="BL41" i="4" s="1"/>
  <c r="BE15" i="4"/>
  <c r="BM15" i="4" s="1"/>
  <c r="BD26" i="4"/>
  <c r="BL26" i="4" s="1"/>
  <c r="BN31" i="4"/>
  <c r="BD32" i="4"/>
  <c r="BL32" i="4" s="1"/>
  <c r="BD33" i="4"/>
  <c r="BL33" i="4" s="1"/>
  <c r="BE50" i="4"/>
  <c r="BM50" i="4" s="1"/>
  <c r="BO38" i="4"/>
  <c r="BD17" i="4"/>
  <c r="BL17" i="4" s="1"/>
  <c r="BN14" i="4"/>
  <c r="BE16" i="4"/>
  <c r="BM16" i="4" s="1"/>
  <c r="BN24" i="4"/>
  <c r="BD25" i="4"/>
  <c r="BL25" i="4" s="1"/>
  <c r="BO30" i="4"/>
  <c r="BN39" i="4"/>
  <c r="BE41" i="4"/>
  <c r="BM41" i="4" s="1"/>
  <c r="BO44" i="4"/>
  <c r="BO25" i="4"/>
  <c r="BO28" i="4"/>
  <c r="BO22" i="4"/>
  <c r="BE29" i="4"/>
  <c r="BM29" i="4" s="1"/>
  <c r="BO36" i="4"/>
  <c r="BO42" i="4"/>
  <c r="BN45" i="4"/>
  <c r="BO49" i="4"/>
  <c r="BD21" i="4"/>
  <c r="BL21" i="4" s="1"/>
  <c r="BE40" i="4"/>
  <c r="BM40" i="4" s="1"/>
  <c r="BE48" i="4"/>
  <c r="BM48" i="4" s="1"/>
  <c r="BD35" i="4"/>
  <c r="BL35" i="4" s="1"/>
  <c r="BO37" i="4"/>
  <c r="BE25" i="4"/>
  <c r="BM25" i="4" s="1"/>
  <c r="BO32" i="4"/>
  <c r="BD43" i="4"/>
  <c r="BL43" i="4" s="1"/>
  <c r="BO16" i="4"/>
  <c r="BN19" i="4"/>
  <c r="BN22" i="4"/>
  <c r="BO12" i="4"/>
  <c r="BO26" i="4"/>
  <c r="BN21" i="4"/>
  <c r="BE32" i="4"/>
  <c r="BM32" i="4" s="1"/>
  <c r="BO46" i="4"/>
  <c r="BO47" i="4"/>
  <c r="BO29" i="4"/>
  <c r="BE37" i="4"/>
  <c r="BM37" i="4" s="1"/>
  <c r="BD45" i="4"/>
  <c r="BL45" i="4" s="1"/>
  <c r="BN49" i="4"/>
  <c r="BD46" i="4"/>
  <c r="BL46" i="4" s="1"/>
  <c r="BN50" i="4"/>
  <c r="BD29" i="4"/>
  <c r="BL29" i="4" s="1"/>
  <c r="BE33" i="4"/>
  <c r="BM33" i="4" s="1"/>
  <c r="BD34" i="4"/>
  <c r="BL34" i="4" s="1"/>
  <c r="BN37" i="4"/>
  <c r="BD44" i="4"/>
  <c r="BL44" i="4" s="1"/>
  <c r="BE45" i="4"/>
  <c r="BM45" i="4" s="1"/>
  <c r="BE14" i="4"/>
  <c r="BM14" i="4" s="1"/>
  <c r="BE38" i="4"/>
  <c r="BM38" i="4" s="1"/>
  <c r="BN44" i="4"/>
  <c r="BE46" i="4"/>
  <c r="BM46" i="4" s="1"/>
  <c r="BO17" i="4"/>
  <c r="BO15" i="4"/>
  <c r="BN48" i="4"/>
  <c r="BN33" i="4"/>
  <c r="BH11" i="4"/>
  <c r="BO11" i="4" s="1"/>
  <c r="BD18" i="4"/>
  <c r="BL18" i="4" s="1"/>
  <c r="BN23" i="4"/>
  <c r="BN34" i="4"/>
  <c r="BN15" i="4"/>
  <c r="BO23" i="4"/>
  <c r="BO19" i="4"/>
  <c r="BD16" i="4"/>
  <c r="BL16" i="4" s="1"/>
  <c r="BN17" i="4"/>
  <c r="BN26" i="4"/>
  <c r="BN41" i="4"/>
  <c r="BE27" i="4"/>
  <c r="BM27" i="4" s="1"/>
  <c r="BN32" i="4"/>
  <c r="BN47" i="4"/>
  <c r="BO13" i="4"/>
  <c r="BO21" i="4"/>
  <c r="BO24" i="4"/>
  <c r="BO31" i="4"/>
  <c r="BN36" i="4"/>
  <c r="BO39" i="4"/>
  <c r="BO45" i="4"/>
  <c r="BG11" i="4"/>
  <c r="BN11" i="4" s="1"/>
  <c r="BN13" i="4"/>
  <c r="BO14" i="4"/>
  <c r="BN16" i="4"/>
  <c r="BD20" i="4"/>
  <c r="BL20" i="4" s="1"/>
  <c r="BN27" i="4"/>
  <c r="BO40" i="4"/>
  <c r="BN42" i="4"/>
  <c r="BD47" i="4"/>
  <c r="BL47" i="4" s="1"/>
  <c r="BD36" i="4"/>
  <c r="BL36" i="4" s="1"/>
  <c r="BD28" i="4"/>
  <c r="BL28" i="4" s="1"/>
</calcChain>
</file>

<file path=xl/sharedStrings.xml><?xml version="1.0" encoding="utf-8"?>
<sst xmlns="http://schemas.openxmlformats.org/spreadsheetml/2006/main" count="583" uniqueCount="123">
  <si>
    <t>Id</t>
  </si>
  <si>
    <t>LevelId</t>
  </si>
  <si>
    <t>FightPower</t>
  </si>
  <si>
    <t>NpcGroup</t>
  </si>
  <si>
    <t>MonsterAttrFix</t>
  </si>
  <si>
    <t>RewardListShow</t>
  </si>
  <si>
    <t>LevelScene</t>
  </si>
  <si>
    <t>LevelBGM</t>
  </si>
  <si>
    <t>LimitTime</t>
  </si>
  <si>
    <t>HPConfig</t>
  </si>
  <si>
    <t>RewardShow</t>
  </si>
  <si>
    <t>int</t>
  </si>
  <si>
    <t>list[int]</t>
  </si>
  <si>
    <t>string</t>
  </si>
  <si>
    <t>list[string]</t>
  </si>
  <si>
    <t>主键</t>
  </si>
  <si>
    <t>关卡Id</t>
  </si>
  <si>
    <t>附加战力</t>
  </si>
  <si>
    <t>Npc组</t>
  </si>
  <si>
    <t>怪物属性修改</t>
  </si>
  <si>
    <t>奖励展示</t>
  </si>
  <si>
    <t>关卡场景</t>
  </si>
  <si>
    <t>关卡BGM</t>
  </si>
  <si>
    <t>关卡倒计时</t>
  </si>
  <si>
    <t>血条</t>
  </si>
  <si>
    <t>文本key</t>
  </si>
  <si>
    <t>//序号</t>
  </si>
  <si>
    <t>附加战力计算时加在每一个角色身上</t>
  </si>
  <si>
    <t>[角色类型:卡牌Id or NpcId:点位:等级:等阶]</t>
  </si>
  <si>
    <t>修改怪物的最终属性
属性最终值 乘以 该系数</t>
  </si>
  <si>
    <t>[道具Id:数量]
仅展示</t>
  </si>
  <si>
    <t>Prefab名</t>
  </si>
  <si>
    <t>单位:秒</t>
  </si>
  <si>
    <t>{}</t>
  </si>
  <si>
    <t>BGM_Fight</t>
  </si>
  <si>
    <t>[</t>
  </si>
  <si>
    <t>:</t>
  </si>
  <si>
    <t>,</t>
  </si>
  <si>
    <t>]</t>
  </si>
  <si>
    <t>"</t>
  </si>
  <si>
    <t>{</t>
  </si>
  <si>
    <t>}</t>
  </si>
  <si>
    <t>基础副本</t>
  </si>
  <si>
    <t>辅助列</t>
  </si>
  <si>
    <t>难度</t>
  </si>
  <si>
    <t>金钞大劫案</t>
  </si>
  <si>
    <t>升级大行动</t>
  </si>
  <si>
    <t>曼德尔金砖</t>
  </si>
  <si>
    <t>侠盗猎车手</t>
  </si>
  <si>
    <t>修车厂试炼</t>
  </si>
  <si>
    <t>道具</t>
  </si>
  <si>
    <t>数量</t>
  </si>
  <si>
    <t>秒</t>
  </si>
  <si>
    <t>ItemId</t>
  </si>
  <si>
    <t>Num</t>
  </si>
  <si>
    <t>DropTeam</t>
  </si>
  <si>
    <t>稀有</t>
  </si>
  <si>
    <t>钞票（1秒）</t>
  </si>
  <si>
    <t>改装手册</t>
  </si>
  <si>
    <t>钻石</t>
  </si>
  <si>
    <t>龙焰晶</t>
  </si>
  <si>
    <t>偷车钳</t>
  </si>
  <si>
    <t>机油</t>
  </si>
  <si>
    <t>阵营改装件</t>
  </si>
  <si>
    <t>稀有+</t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</si>
  <si>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</si>
  <si>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</si>
  <si>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</si>
  <si>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</si>
  <si>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</si>
  <si>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</si>
  <si>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</si>
  <si>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</si>
  <si>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</si>
  <si>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AttrId</t>
  </si>
  <si>
    <t>绿轿双白条</t>
  </si>
  <si>
    <t>紫色涂鸦</t>
  </si>
  <si>
    <t>红色涂鸦</t>
  </si>
  <si>
    <t>黄色涂鸦</t>
  </si>
  <si>
    <t>黄越野</t>
  </si>
  <si>
    <t>狗车</t>
  </si>
  <si>
    <t>炸鸡车</t>
  </si>
  <si>
    <t>黑面包</t>
  </si>
  <si>
    <t>黑车</t>
  </si>
  <si>
    <t>敞篷跑车</t>
  </si>
  <si>
    <t>红色小面包</t>
  </si>
  <si>
    <t>粉轿</t>
  </si>
  <si>
    <t>拖拉机</t>
  </si>
  <si>
    <t>箱车</t>
  </si>
  <si>
    <t>面包警车</t>
  </si>
  <si>
    <t>警轿车</t>
  </si>
  <si>
    <t>黑大面包警察</t>
  </si>
  <si>
    <t>橘轿</t>
  </si>
  <si>
    <t>蓝轿</t>
  </si>
  <si>
    <t>蓝轿双白条</t>
  </si>
  <si>
    <t>白轿</t>
  </si>
  <si>
    <t>红白肌肉</t>
  </si>
  <si>
    <t>狮子</t>
  </si>
  <si>
    <t>噜噜</t>
  </si>
  <si>
    <t>老羊</t>
  </si>
  <si>
    <t>阿薰和懵懵</t>
  </si>
  <si>
    <t>水法</t>
  </si>
  <si>
    <t>FlyIcon</t>
    <phoneticPr fontId="5" type="noConversion"/>
  </si>
  <si>
    <t>飞行物图标</t>
    <phoneticPr fontId="5" type="noConversion"/>
  </si>
  <si>
    <t>ItemId</t>
    <phoneticPr fontId="5" type="noConversion"/>
  </si>
  <si>
    <t>BattleMap_TrainTracks</t>
    <phoneticPr fontId="5" type="noConversion"/>
  </si>
  <si>
    <t>[6000000003,6000000002]</t>
    <phoneticPr fontId="5" type="noConversion"/>
  </si>
  <si>
    <t>int[]</t>
    <phoneticPr fontId="5" type="noConversion"/>
  </si>
  <si>
    <t>Equip_Weapon_110</t>
  </si>
  <si>
    <t>Equip_Head_110</t>
  </si>
  <si>
    <t>Equip_Body_110</t>
  </si>
  <si>
    <t>Equip_Shoes_110</t>
  </si>
  <si>
    <t>Equip_Weapon_120</t>
  </si>
  <si>
    <t>Equip_Head_120</t>
  </si>
  <si>
    <t>Equip_Body_120</t>
  </si>
  <si>
    <t>Equip_Shoes_120</t>
  </si>
  <si>
    <t>Equip_Weapon_130</t>
  </si>
  <si>
    <t>Equip_Head_130</t>
  </si>
  <si>
    <t>Equip_Body_130</t>
  </si>
  <si>
    <t>Equip_Shoes_130</t>
  </si>
  <si>
    <t>[{"CharacterType":2,"CardId":80003,"Point":0,"AttrId":80000}]</t>
    <phoneticPr fontId="5" type="noConversion"/>
  </si>
  <si>
    <t>附加战力加在关卡上</t>
    <phoneticPr fontId="5" type="noConversion"/>
  </si>
  <si>
    <t>LevelPower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</si>
</sst>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/>
    </xf>
    <xf numFmtId="0" fontId="1" fillId="16" borderId="7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1" fillId="17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 t="str">
            <v>战争钻机(狮子)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 t="str">
            <v>光盾守护者(尼汝)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 t="str">
            <v>地狱拉面车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M25">
            <v>1</v>
          </cell>
          <cell r="N25" t="str">
            <v>稀有</v>
          </cell>
        </row>
        <row r="26">
          <cell r="M26">
            <v>1</v>
          </cell>
          <cell r="N26" t="str">
            <v>稀有+</v>
          </cell>
        </row>
        <row r="27">
          <cell r="M27">
            <v>2</v>
          </cell>
          <cell r="N27" t="str">
            <v>稀有+</v>
          </cell>
        </row>
        <row r="28">
          <cell r="M28">
            <v>4</v>
          </cell>
          <cell r="N28" t="str">
            <v>稀有+</v>
          </cell>
        </row>
        <row r="29">
          <cell r="M29">
            <v>7</v>
          </cell>
          <cell r="N29" t="str">
            <v>稀有+</v>
          </cell>
        </row>
        <row r="30">
          <cell r="M30">
            <v>8</v>
          </cell>
          <cell r="N30" t="str">
            <v>稀有+</v>
          </cell>
        </row>
        <row r="31">
          <cell r="M31">
            <v>9</v>
          </cell>
          <cell r="N31" t="str">
            <v>稀有+</v>
          </cell>
        </row>
        <row r="32">
          <cell r="M32">
            <v>10</v>
          </cell>
          <cell r="N32" t="str">
            <v>稀有+</v>
          </cell>
        </row>
        <row r="33">
          <cell r="M33">
            <v>12</v>
          </cell>
          <cell r="N33" t="str">
            <v>稀有+</v>
          </cell>
        </row>
        <row r="34">
          <cell r="M34">
            <v>13</v>
          </cell>
          <cell r="N34" t="str">
            <v>稀有+</v>
          </cell>
        </row>
        <row r="35">
          <cell r="M35">
            <v>17</v>
          </cell>
          <cell r="N35" t="str">
            <v>稀有+</v>
          </cell>
        </row>
        <row r="36">
          <cell r="M36">
            <v>22</v>
          </cell>
          <cell r="N36" t="str">
            <v>稀有+</v>
          </cell>
        </row>
        <row r="37">
          <cell r="M37">
            <v>30</v>
          </cell>
          <cell r="N37" t="str">
            <v>精英</v>
          </cell>
        </row>
        <row r="38">
          <cell r="M38">
            <v>37</v>
          </cell>
          <cell r="N38" t="str">
            <v>精英</v>
          </cell>
        </row>
        <row r="39">
          <cell r="M39">
            <v>42</v>
          </cell>
          <cell r="N39" t="str">
            <v>精英</v>
          </cell>
        </row>
        <row r="40">
          <cell r="M40">
            <v>45</v>
          </cell>
          <cell r="N40" t="str">
            <v>精英</v>
          </cell>
        </row>
        <row r="41">
          <cell r="M41">
            <v>53</v>
          </cell>
          <cell r="N41" t="str">
            <v>精英</v>
          </cell>
        </row>
        <row r="42">
          <cell r="M42">
            <v>57</v>
          </cell>
          <cell r="N42" t="str">
            <v>精英+</v>
          </cell>
        </row>
        <row r="43">
          <cell r="M43">
            <v>63</v>
          </cell>
          <cell r="N43" t="str">
            <v>史诗</v>
          </cell>
        </row>
        <row r="44">
          <cell r="M44">
            <v>68</v>
          </cell>
          <cell r="N44" t="str">
            <v>史诗</v>
          </cell>
        </row>
        <row r="45">
          <cell r="M45">
            <v>73</v>
          </cell>
          <cell r="N45" t="str">
            <v>史诗</v>
          </cell>
        </row>
        <row r="46">
          <cell r="M46">
            <v>78</v>
          </cell>
          <cell r="N46" t="str">
            <v>史诗+</v>
          </cell>
        </row>
        <row r="47">
          <cell r="M47">
            <v>83</v>
          </cell>
          <cell r="N47" t="str">
            <v>史诗+</v>
          </cell>
        </row>
        <row r="48">
          <cell r="M48">
            <v>88</v>
          </cell>
          <cell r="N48" t="str">
            <v>史诗+</v>
          </cell>
        </row>
        <row r="49">
          <cell r="M49">
            <v>93</v>
          </cell>
          <cell r="N49" t="str">
            <v>传说</v>
          </cell>
        </row>
        <row r="50">
          <cell r="M50">
            <v>98</v>
          </cell>
          <cell r="N50" t="str">
            <v>传说</v>
          </cell>
        </row>
        <row r="51">
          <cell r="M51">
            <v>103</v>
          </cell>
          <cell r="N51" t="str">
            <v>传说</v>
          </cell>
        </row>
        <row r="52">
          <cell r="M52">
            <v>108</v>
          </cell>
          <cell r="N52" t="str">
            <v>传说</v>
          </cell>
        </row>
        <row r="53">
          <cell r="M53">
            <v>113</v>
          </cell>
          <cell r="N53" t="str">
            <v>传说</v>
          </cell>
        </row>
        <row r="54">
          <cell r="M54">
            <v>118</v>
          </cell>
          <cell r="N54" t="str">
            <v>传说+</v>
          </cell>
        </row>
        <row r="55">
          <cell r="M55">
            <v>123</v>
          </cell>
          <cell r="N55" t="str">
            <v>传说+</v>
          </cell>
        </row>
        <row r="56">
          <cell r="M56">
            <v>128</v>
          </cell>
          <cell r="N56" t="str">
            <v>传说+</v>
          </cell>
        </row>
        <row r="57">
          <cell r="M57">
            <v>133</v>
          </cell>
          <cell r="N57" t="str">
            <v>传说+</v>
          </cell>
        </row>
        <row r="58">
          <cell r="M58">
            <v>138</v>
          </cell>
          <cell r="N58" t="str">
            <v>传说+</v>
          </cell>
        </row>
        <row r="59">
          <cell r="M59">
            <v>143</v>
          </cell>
          <cell r="N59" t="str">
            <v>终极</v>
          </cell>
        </row>
        <row r="60">
          <cell r="M60">
            <v>148</v>
          </cell>
          <cell r="N60" t="str">
            <v>终极</v>
          </cell>
        </row>
        <row r="61">
          <cell r="M61">
            <v>153</v>
          </cell>
          <cell r="N61" t="str">
            <v>终极</v>
          </cell>
        </row>
        <row r="62">
          <cell r="M62">
            <v>158</v>
          </cell>
          <cell r="N62" t="str">
            <v>终极</v>
          </cell>
        </row>
        <row r="63">
          <cell r="M63">
            <v>163</v>
          </cell>
          <cell r="N63" t="str">
            <v>终极</v>
          </cell>
        </row>
        <row r="64">
          <cell r="M64">
            <v>168</v>
          </cell>
          <cell r="N64" t="str">
            <v>终极</v>
          </cell>
        </row>
        <row r="65">
          <cell r="M65">
            <v>173</v>
          </cell>
          <cell r="N65" t="str">
            <v>终极</v>
          </cell>
        </row>
        <row r="66">
          <cell r="M66">
            <v>178</v>
          </cell>
          <cell r="N66" t="str">
            <v>终极+</v>
          </cell>
        </row>
        <row r="67">
          <cell r="M67">
            <v>183</v>
          </cell>
          <cell r="N67" t="str">
            <v>终极+</v>
          </cell>
        </row>
        <row r="68">
          <cell r="M68">
            <v>188</v>
          </cell>
          <cell r="N68" t="str">
            <v>终极+</v>
          </cell>
        </row>
        <row r="69">
          <cell r="M69">
            <v>193</v>
          </cell>
          <cell r="N69" t="str">
            <v>终极+</v>
          </cell>
        </row>
        <row r="70">
          <cell r="M70">
            <v>198</v>
          </cell>
          <cell r="N70" t="str">
            <v>终极+</v>
          </cell>
        </row>
        <row r="71">
          <cell r="M71">
            <v>203</v>
          </cell>
          <cell r="N71" t="str">
            <v>终极+</v>
          </cell>
        </row>
        <row r="72">
          <cell r="M72">
            <v>208</v>
          </cell>
          <cell r="N72" t="str">
            <v>终极+</v>
          </cell>
        </row>
        <row r="73">
          <cell r="M73">
            <v>213</v>
          </cell>
          <cell r="N73" t="str">
            <v>巅峰</v>
          </cell>
        </row>
        <row r="74">
          <cell r="M74">
            <v>218</v>
          </cell>
          <cell r="N74" t="str">
            <v>巅峰</v>
          </cell>
        </row>
        <row r="75">
          <cell r="M75">
            <v>223</v>
          </cell>
          <cell r="N75" t="str">
            <v>巅峰</v>
          </cell>
        </row>
        <row r="76">
          <cell r="M76">
            <v>228</v>
          </cell>
          <cell r="N76" t="str">
            <v>巅峰</v>
          </cell>
        </row>
        <row r="77">
          <cell r="M77">
            <v>233</v>
          </cell>
          <cell r="N77" t="str">
            <v>巅峰</v>
          </cell>
        </row>
        <row r="78">
          <cell r="M78">
            <v>238</v>
          </cell>
          <cell r="N78" t="str">
            <v>巅峰</v>
          </cell>
        </row>
        <row r="79">
          <cell r="M79">
            <v>243</v>
          </cell>
          <cell r="N79" t="str">
            <v>巅峰+</v>
          </cell>
        </row>
        <row r="80">
          <cell r="M80">
            <v>248</v>
          </cell>
          <cell r="N80" t="str">
            <v>巅峰+</v>
          </cell>
        </row>
        <row r="81">
          <cell r="M81">
            <v>250</v>
          </cell>
          <cell r="N81" t="str">
            <v>巅峰+</v>
          </cell>
        </row>
        <row r="82">
          <cell r="M82">
            <v>250</v>
          </cell>
          <cell r="N82" t="str">
            <v>巅峰+</v>
          </cell>
        </row>
        <row r="83">
          <cell r="M83">
            <v>250</v>
          </cell>
          <cell r="N83" t="str">
            <v>巅峰+</v>
          </cell>
        </row>
        <row r="84">
          <cell r="M84">
            <v>250</v>
          </cell>
          <cell r="N84" t="str">
            <v>巅峰+</v>
          </cell>
        </row>
        <row r="85">
          <cell r="M85">
            <v>250</v>
          </cell>
          <cell r="N85" t="str">
            <v>巅峰+</v>
          </cell>
        </row>
        <row r="86">
          <cell r="M86">
            <v>250</v>
          </cell>
          <cell r="N86" t="e">
            <v>#N/A</v>
          </cell>
        </row>
        <row r="87">
          <cell r="M87">
            <v>250</v>
          </cell>
          <cell r="N87" t="e">
            <v>#N/A</v>
          </cell>
        </row>
        <row r="88">
          <cell r="M88">
            <v>250</v>
          </cell>
          <cell r="N88" t="e">
            <v>#N/A</v>
          </cell>
        </row>
        <row r="89">
          <cell r="M89">
            <v>250</v>
          </cell>
          <cell r="N89" t="e">
            <v>#N/A</v>
          </cell>
        </row>
        <row r="90">
          <cell r="M90">
            <v>250</v>
          </cell>
          <cell r="N90" t="e">
            <v>#N/A</v>
          </cell>
        </row>
        <row r="91">
          <cell r="M91">
            <v>250</v>
          </cell>
          <cell r="N91" t="e">
            <v>#N/A</v>
          </cell>
        </row>
        <row r="92">
          <cell r="M92">
            <v>250</v>
          </cell>
          <cell r="N92" t="e">
            <v>#N/A</v>
          </cell>
        </row>
        <row r="93">
          <cell r="M93">
            <v>250</v>
          </cell>
          <cell r="N93" t="e">
            <v>#N/A</v>
          </cell>
        </row>
        <row r="94">
          <cell r="M94">
            <v>250</v>
          </cell>
          <cell r="N94" t="e">
            <v>#N/A</v>
          </cell>
        </row>
        <row r="95">
          <cell r="M95">
            <v>250</v>
          </cell>
          <cell r="N95" t="e">
            <v>#N/A</v>
          </cell>
        </row>
        <row r="96">
          <cell r="M96">
            <v>250</v>
          </cell>
          <cell r="N96" t="e">
            <v>#N/A</v>
          </cell>
        </row>
        <row r="97">
          <cell r="M97">
            <v>250</v>
          </cell>
          <cell r="N97" t="e">
            <v>#N/A</v>
          </cell>
        </row>
        <row r="98">
          <cell r="M98">
            <v>250</v>
          </cell>
          <cell r="N98" t="e">
            <v>#N/A</v>
          </cell>
        </row>
        <row r="99">
          <cell r="M99">
            <v>250</v>
          </cell>
          <cell r="N99" t="e">
            <v>#N/A</v>
          </cell>
        </row>
        <row r="100">
          <cell r="M100">
            <v>250</v>
          </cell>
          <cell r="N100" t="e">
            <v>#N/A</v>
          </cell>
        </row>
        <row r="101">
          <cell r="M101">
            <v>250</v>
          </cell>
          <cell r="N101" t="e">
            <v>#N/A</v>
          </cell>
        </row>
        <row r="102">
          <cell r="M102">
            <v>250</v>
          </cell>
          <cell r="N102" t="e">
            <v>#N/A</v>
          </cell>
        </row>
        <row r="103">
          <cell r="M103">
            <v>250</v>
          </cell>
          <cell r="N103" t="e">
            <v>#N/A</v>
          </cell>
        </row>
        <row r="104">
          <cell r="M104">
            <v>250</v>
          </cell>
          <cell r="N104" t="e">
            <v>#N/A</v>
          </cell>
        </row>
        <row r="105">
          <cell r="M105">
            <v>250</v>
          </cell>
          <cell r="N105" t="e">
            <v>#N/A</v>
          </cell>
        </row>
        <row r="106">
          <cell r="M106">
            <v>250</v>
          </cell>
          <cell r="N106" t="e">
            <v>#N/A</v>
          </cell>
        </row>
        <row r="107">
          <cell r="M107">
            <v>250</v>
          </cell>
          <cell r="N107" t="e">
            <v>#N/A</v>
          </cell>
        </row>
        <row r="108">
          <cell r="M108">
            <v>250</v>
          </cell>
          <cell r="N108" t="e">
            <v>#N/A</v>
          </cell>
        </row>
        <row r="109">
          <cell r="M109">
            <v>250</v>
          </cell>
          <cell r="N109" t="e">
            <v>#N/A</v>
          </cell>
        </row>
        <row r="110">
          <cell r="M110">
            <v>250</v>
          </cell>
          <cell r="N110" t="e">
            <v>#N/A</v>
          </cell>
        </row>
        <row r="111">
          <cell r="M111">
            <v>250</v>
          </cell>
          <cell r="N111" t="e">
            <v>#N/A</v>
          </cell>
        </row>
        <row r="112">
          <cell r="M112">
            <v>250</v>
          </cell>
          <cell r="N112" t="e">
            <v>#N/A</v>
          </cell>
        </row>
        <row r="113">
          <cell r="M113">
            <v>250</v>
          </cell>
          <cell r="N113" t="e">
            <v>#N/A</v>
          </cell>
        </row>
        <row r="114">
          <cell r="M114">
            <v>250</v>
          </cell>
          <cell r="N114" t="e">
            <v>#N/A</v>
          </cell>
        </row>
        <row r="115">
          <cell r="M115">
            <v>250</v>
          </cell>
          <cell r="N115" t="e">
            <v>#N/A</v>
          </cell>
        </row>
        <row r="116">
          <cell r="M116">
            <v>250</v>
          </cell>
          <cell r="N116" t="e">
            <v>#N/A</v>
          </cell>
        </row>
        <row r="117">
          <cell r="M117">
            <v>250</v>
          </cell>
          <cell r="N117" t="e">
            <v>#N/A</v>
          </cell>
        </row>
        <row r="118">
          <cell r="M118">
            <v>250</v>
          </cell>
          <cell r="N118" t="e">
            <v>#N/A</v>
          </cell>
        </row>
        <row r="119">
          <cell r="M119">
            <v>250</v>
          </cell>
          <cell r="N119" t="e">
            <v>#N/A</v>
          </cell>
        </row>
        <row r="120">
          <cell r="M120">
            <v>250</v>
          </cell>
          <cell r="N120" t="e">
            <v>#N/A</v>
          </cell>
        </row>
        <row r="121">
          <cell r="M121">
            <v>250</v>
          </cell>
          <cell r="N121" t="e">
            <v>#N/A</v>
          </cell>
        </row>
        <row r="122">
          <cell r="M122">
            <v>250</v>
          </cell>
          <cell r="N122" t="e">
            <v>#N/A</v>
          </cell>
        </row>
        <row r="123">
          <cell r="M123">
            <v>250</v>
          </cell>
          <cell r="N123" t="e">
            <v>#N/A</v>
          </cell>
        </row>
        <row r="124">
          <cell r="M124">
            <v>250</v>
          </cell>
          <cell r="N124" t="e">
            <v>#N/A</v>
          </cell>
        </row>
        <row r="125">
          <cell r="M125">
            <v>250</v>
          </cell>
          <cell r="N125" t="e">
            <v>#N/A</v>
          </cell>
        </row>
        <row r="126">
          <cell r="M126">
            <v>250</v>
          </cell>
          <cell r="N126" t="e">
            <v>#N/A</v>
          </cell>
        </row>
        <row r="127">
          <cell r="M127">
            <v>250</v>
          </cell>
          <cell r="N127" t="e">
            <v>#N/A</v>
          </cell>
        </row>
        <row r="128">
          <cell r="M128">
            <v>250</v>
          </cell>
          <cell r="N128" t="e">
            <v>#N/A</v>
          </cell>
        </row>
        <row r="129">
          <cell r="M129">
            <v>250</v>
          </cell>
          <cell r="N129" t="e">
            <v>#N/A</v>
          </cell>
        </row>
        <row r="130">
          <cell r="M130">
            <v>250</v>
          </cell>
          <cell r="N130" t="e">
            <v>#N/A</v>
          </cell>
        </row>
        <row r="131">
          <cell r="M131">
            <v>250</v>
          </cell>
          <cell r="N131" t="e">
            <v>#N/A</v>
          </cell>
        </row>
        <row r="132">
          <cell r="M132">
            <v>250</v>
          </cell>
          <cell r="N132" t="e">
            <v>#N/A</v>
          </cell>
        </row>
        <row r="133">
          <cell r="M133">
            <v>250</v>
          </cell>
          <cell r="N133" t="e">
            <v>#N/A</v>
          </cell>
        </row>
        <row r="134">
          <cell r="M134">
            <v>250</v>
          </cell>
          <cell r="N134" t="e">
            <v>#N/A</v>
          </cell>
        </row>
        <row r="135">
          <cell r="M135">
            <v>250</v>
          </cell>
          <cell r="N135" t="e">
            <v>#N/A</v>
          </cell>
        </row>
        <row r="136">
          <cell r="M136">
            <v>250</v>
          </cell>
          <cell r="N136" t="e">
            <v>#N/A</v>
          </cell>
        </row>
        <row r="137">
          <cell r="M137">
            <v>250</v>
          </cell>
          <cell r="N137" t="e">
            <v>#N/A</v>
          </cell>
        </row>
        <row r="138">
          <cell r="M138">
            <v>250</v>
          </cell>
          <cell r="N138" t="e">
            <v>#N/A</v>
          </cell>
        </row>
        <row r="139">
          <cell r="M139">
            <v>250</v>
          </cell>
          <cell r="N139" t="e">
            <v>#N/A</v>
          </cell>
        </row>
        <row r="140">
          <cell r="M140">
            <v>250</v>
          </cell>
          <cell r="N140" t="e">
            <v>#N/A</v>
          </cell>
        </row>
        <row r="141">
          <cell r="M141">
            <v>250</v>
          </cell>
          <cell r="N141" t="e">
            <v>#N/A</v>
          </cell>
        </row>
        <row r="142">
          <cell r="M142">
            <v>250</v>
          </cell>
          <cell r="N142" t="e">
            <v>#N/A</v>
          </cell>
        </row>
        <row r="143">
          <cell r="M143">
            <v>250</v>
          </cell>
          <cell r="N143" t="e">
            <v>#N/A</v>
          </cell>
        </row>
        <row r="144">
          <cell r="M144">
            <v>250</v>
          </cell>
          <cell r="N144" t="e">
            <v>#N/A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角色Id</v>
          </cell>
          <cell r="D3" t="str">
            <v>备注</v>
          </cell>
        </row>
        <row r="4">
          <cell r="B4" t="str">
            <v>角色Id</v>
          </cell>
          <cell r="D4" t="str">
            <v>备注</v>
          </cell>
        </row>
        <row r="6">
          <cell r="B6">
            <v>100001</v>
          </cell>
          <cell r="D6" t="str">
            <v>远程木桩</v>
          </cell>
        </row>
        <row r="7">
          <cell r="B7">
            <v>100002</v>
          </cell>
          <cell r="D7" t="str">
            <v>近战木桩</v>
          </cell>
        </row>
        <row r="8">
          <cell r="B8">
            <v>100003</v>
          </cell>
          <cell r="D8" t="str">
            <v>面包警车-木桩</v>
          </cell>
        </row>
        <row r="9">
          <cell r="B9">
            <v>100004</v>
          </cell>
          <cell r="D9" t="str">
            <v>警轿车-木桩</v>
          </cell>
        </row>
        <row r="10">
          <cell r="B10">
            <v>100005</v>
          </cell>
          <cell r="D10" t="str">
            <v>黑大面包警察-木桩</v>
          </cell>
        </row>
        <row r="11">
          <cell r="B11">
            <v>41004</v>
          </cell>
          <cell r="D11" t="str">
            <v>黄蜂剃刀</v>
          </cell>
        </row>
        <row r="13">
          <cell r="B13">
            <v>140001</v>
          </cell>
        </row>
        <row r="14">
          <cell r="B14">
            <v>140002</v>
          </cell>
          <cell r="D14" t="str">
            <v>毒蝎女王</v>
          </cell>
        </row>
        <row r="15">
          <cell r="B15">
            <v>140003</v>
          </cell>
        </row>
        <row r="16">
          <cell r="B16">
            <v>140004</v>
          </cell>
        </row>
        <row r="17">
          <cell r="B17">
            <v>140101</v>
          </cell>
          <cell r="D17" t="str">
            <v>噜噜</v>
          </cell>
        </row>
        <row r="18">
          <cell r="B18">
            <v>140102</v>
          </cell>
        </row>
        <row r="19">
          <cell r="B19">
            <v>140103</v>
          </cell>
          <cell r="D19" t="str">
            <v>阿德</v>
          </cell>
        </row>
        <row r="20">
          <cell r="B20">
            <v>140104</v>
          </cell>
          <cell r="D20" t="str">
            <v>狮子</v>
          </cell>
        </row>
        <row r="21">
          <cell r="B21">
            <v>140105</v>
          </cell>
          <cell r="D21" t="str">
            <v>罗万</v>
          </cell>
        </row>
        <row r="22">
          <cell r="B22">
            <v>140106</v>
          </cell>
          <cell r="D22" t="str">
            <v>米瑞尔</v>
          </cell>
        </row>
        <row r="23">
          <cell r="B23">
            <v>140107</v>
          </cell>
        </row>
        <row r="24">
          <cell r="B24">
            <v>140108</v>
          </cell>
          <cell r="D24" t="str">
            <v>卢修斯</v>
          </cell>
        </row>
        <row r="25">
          <cell r="B25">
            <v>140109</v>
          </cell>
          <cell r="D25" t="str">
            <v>尼汝</v>
          </cell>
        </row>
        <row r="26">
          <cell r="B26">
            <v>140110</v>
          </cell>
        </row>
        <row r="27">
          <cell r="B27">
            <v>140111</v>
          </cell>
          <cell r="D27" t="str">
            <v>波尼</v>
          </cell>
        </row>
        <row r="28">
          <cell r="B28">
            <v>140112</v>
          </cell>
        </row>
        <row r="29">
          <cell r="B29">
            <v>140113</v>
          </cell>
          <cell r="D29" t="str">
            <v>埃隆</v>
          </cell>
        </row>
        <row r="30">
          <cell r="B30">
            <v>140114</v>
          </cell>
        </row>
        <row r="31">
          <cell r="B31">
            <v>140115</v>
          </cell>
          <cell r="D31" t="str">
            <v>婆婆</v>
          </cell>
        </row>
        <row r="32">
          <cell r="B32">
            <v>140116</v>
          </cell>
          <cell r="D32" t="str">
            <v>伊温</v>
          </cell>
        </row>
        <row r="33">
          <cell r="B33">
            <v>141001</v>
          </cell>
          <cell r="D33" t="str">
            <v>阿薰和懵懵</v>
          </cell>
        </row>
        <row r="34">
          <cell r="B34">
            <v>141002</v>
          </cell>
        </row>
        <row r="35">
          <cell r="B35">
            <v>141003</v>
          </cell>
          <cell r="D35" t="str">
            <v>卡卡</v>
          </cell>
        </row>
        <row r="36">
          <cell r="B36">
            <v>141004</v>
          </cell>
        </row>
        <row r="37">
          <cell r="B37">
            <v>141005</v>
          </cell>
        </row>
        <row r="38">
          <cell r="B38">
            <v>141006</v>
          </cell>
          <cell r="D38" t="str">
            <v>雪女</v>
          </cell>
        </row>
        <row r="39">
          <cell r="B39">
            <v>141007</v>
          </cell>
        </row>
        <row r="40">
          <cell r="B40">
            <v>141008</v>
          </cell>
          <cell r="D40" t="str">
            <v>维纶</v>
          </cell>
        </row>
        <row r="41">
          <cell r="B41">
            <v>141009</v>
          </cell>
          <cell r="D41" t="str">
            <v>水法</v>
          </cell>
        </row>
        <row r="42">
          <cell r="B42">
            <v>141010</v>
          </cell>
        </row>
        <row r="43">
          <cell r="B43">
            <v>141011</v>
          </cell>
          <cell r="D43" t="str">
            <v>骨王</v>
          </cell>
        </row>
        <row r="44">
          <cell r="B44">
            <v>141012</v>
          </cell>
        </row>
        <row r="45">
          <cell r="B45">
            <v>141013</v>
          </cell>
        </row>
        <row r="46">
          <cell r="B46">
            <v>141014</v>
          </cell>
        </row>
        <row r="47">
          <cell r="B47">
            <v>141015</v>
          </cell>
          <cell r="D47" t="str">
            <v>骨蛇</v>
          </cell>
        </row>
        <row r="48">
          <cell r="B48">
            <v>141016</v>
          </cell>
        </row>
        <row r="49">
          <cell r="B49">
            <v>141017</v>
          </cell>
        </row>
        <row r="50">
          <cell r="B50">
            <v>141018</v>
          </cell>
          <cell r="D50" t="str">
            <v>老羊</v>
          </cell>
        </row>
        <row r="51">
          <cell r="B51">
            <v>141019</v>
          </cell>
          <cell r="D51" t="str">
            <v>大树</v>
          </cell>
        </row>
        <row r="52">
          <cell r="B52">
            <v>141020</v>
          </cell>
        </row>
        <row r="54">
          <cell r="B54">
            <v>143001</v>
          </cell>
          <cell r="D54" t="str">
            <v>泥路狂徒</v>
          </cell>
        </row>
        <row r="55">
          <cell r="B55">
            <v>143002</v>
          </cell>
          <cell r="D55" t="str">
            <v>废城蛮牛</v>
          </cell>
        </row>
        <row r="56">
          <cell r="B56">
            <v>143003</v>
          </cell>
          <cell r="D56" t="str">
            <v>街头恶霸</v>
          </cell>
        </row>
        <row r="57">
          <cell r="B57">
            <v>143004</v>
          </cell>
          <cell r="D57" t="str">
            <v>铁面疯狗</v>
          </cell>
        </row>
        <row r="58">
          <cell r="B58">
            <v>143005</v>
          </cell>
          <cell r="D58" t="str">
            <v>救援先锋</v>
          </cell>
        </row>
        <row r="60">
          <cell r="B60">
            <v>51009</v>
          </cell>
          <cell r="D60" t="str">
            <v>黑面包-精英</v>
          </cell>
        </row>
        <row r="61">
          <cell r="B61">
            <v>51019</v>
          </cell>
          <cell r="D61" t="str">
            <v>黄越野-精英</v>
          </cell>
        </row>
        <row r="62">
          <cell r="B62">
            <v>51028</v>
          </cell>
          <cell r="D62" t="str">
            <v>加长轿车-精英</v>
          </cell>
        </row>
        <row r="63">
          <cell r="B63">
            <v>51018</v>
          </cell>
          <cell r="D63" t="str">
            <v>红色小面包-精英</v>
          </cell>
        </row>
        <row r="64">
          <cell r="B64">
            <v>51011</v>
          </cell>
          <cell r="D64" t="str">
            <v>蓝轿-精英</v>
          </cell>
        </row>
        <row r="66">
          <cell r="B66">
            <v>101</v>
          </cell>
          <cell r="D66" t="str">
            <v>运钞车</v>
          </cell>
        </row>
        <row r="67">
          <cell r="B67">
            <v>1001</v>
          </cell>
          <cell r="D67" t="str">
            <v>运钞车</v>
          </cell>
        </row>
        <row r="68">
          <cell r="B68">
            <v>1002</v>
          </cell>
          <cell r="D68" t="str">
            <v>运钞车</v>
          </cell>
        </row>
        <row r="69">
          <cell r="B69">
            <v>50001</v>
          </cell>
          <cell r="D69" t="str">
            <v>警轿车</v>
          </cell>
        </row>
        <row r="70">
          <cell r="B70">
            <v>50002</v>
          </cell>
          <cell r="D70" t="str">
            <v>红色涂鸦</v>
          </cell>
        </row>
        <row r="71">
          <cell r="B71">
            <v>50003</v>
          </cell>
          <cell r="D71" t="str">
            <v>黄色涂鸦</v>
          </cell>
        </row>
        <row r="72">
          <cell r="B72">
            <v>50004</v>
          </cell>
          <cell r="D72" t="str">
            <v>紫色涂鸦</v>
          </cell>
        </row>
        <row r="73">
          <cell r="B73">
            <v>50005</v>
          </cell>
          <cell r="D73" t="str">
            <v>黑车</v>
          </cell>
        </row>
        <row r="74">
          <cell r="B74">
            <v>50006</v>
          </cell>
          <cell r="D74" t="str">
            <v>拖拉机</v>
          </cell>
        </row>
        <row r="75">
          <cell r="B75">
            <v>50007</v>
          </cell>
          <cell r="D75" t="str">
            <v>箱车</v>
          </cell>
        </row>
        <row r="76">
          <cell r="B76">
            <v>50008</v>
          </cell>
          <cell r="D76" t="str">
            <v>敞篷跑车</v>
          </cell>
        </row>
        <row r="77">
          <cell r="B77">
            <v>50009</v>
          </cell>
          <cell r="D77" t="str">
            <v>黑面包</v>
          </cell>
        </row>
        <row r="78">
          <cell r="B78">
            <v>50010</v>
          </cell>
          <cell r="D78" t="str">
            <v>面包警车</v>
          </cell>
        </row>
        <row r="79">
          <cell r="B79">
            <v>50011</v>
          </cell>
          <cell r="D79" t="str">
            <v>蓝轿</v>
          </cell>
        </row>
        <row r="80">
          <cell r="B80">
            <v>50012</v>
          </cell>
          <cell r="D80" t="str">
            <v>橘轿</v>
          </cell>
        </row>
        <row r="81">
          <cell r="B81">
            <v>50013</v>
          </cell>
          <cell r="D81" t="str">
            <v>灰轿</v>
          </cell>
        </row>
        <row r="82">
          <cell r="B82">
            <v>50014</v>
          </cell>
          <cell r="D82" t="str">
            <v>白轿</v>
          </cell>
        </row>
        <row r="83">
          <cell r="B83">
            <v>50015</v>
          </cell>
          <cell r="D83" t="str">
            <v>蓝轿双白条</v>
          </cell>
        </row>
        <row r="84">
          <cell r="B84">
            <v>50016</v>
          </cell>
          <cell r="D84" t="str">
            <v>绿轿双白条</v>
          </cell>
        </row>
        <row r="85">
          <cell r="B85">
            <v>50017</v>
          </cell>
          <cell r="D85" t="str">
            <v>黑大面包警察</v>
          </cell>
        </row>
        <row r="86">
          <cell r="B86">
            <v>50018</v>
          </cell>
          <cell r="D86" t="str">
            <v>红色小面包</v>
          </cell>
        </row>
        <row r="87">
          <cell r="B87">
            <v>50019</v>
          </cell>
          <cell r="D87" t="str">
            <v>黄越野</v>
          </cell>
        </row>
        <row r="88">
          <cell r="B88">
            <v>50020</v>
          </cell>
          <cell r="D88" t="str">
            <v>粉轿</v>
          </cell>
        </row>
        <row r="89">
          <cell r="B89">
            <v>50021</v>
          </cell>
          <cell r="D89" t="str">
            <v>蓝轿</v>
          </cell>
        </row>
        <row r="90">
          <cell r="B90">
            <v>50022</v>
          </cell>
          <cell r="D90" t="str">
            <v>天蓝轿</v>
          </cell>
        </row>
        <row r="91">
          <cell r="B91">
            <v>50023</v>
          </cell>
          <cell r="D91" t="str">
            <v>黄轿</v>
          </cell>
        </row>
        <row r="92">
          <cell r="B92">
            <v>50024</v>
          </cell>
          <cell r="D92" t="str">
            <v>炸鸡车</v>
          </cell>
        </row>
        <row r="93">
          <cell r="B93">
            <v>50025</v>
          </cell>
          <cell r="D93" t="str">
            <v>大半挂</v>
          </cell>
        </row>
        <row r="94">
          <cell r="B94">
            <v>50026</v>
          </cell>
          <cell r="D94" t="str">
            <v>狗车</v>
          </cell>
        </row>
        <row r="95">
          <cell r="B95">
            <v>50027</v>
          </cell>
          <cell r="D95" t="str">
            <v>运钞车（改色）</v>
          </cell>
        </row>
        <row r="96">
          <cell r="B96">
            <v>50028</v>
          </cell>
          <cell r="D96" t="str">
            <v>加长轿车</v>
          </cell>
        </row>
        <row r="97">
          <cell r="B97">
            <v>50029</v>
          </cell>
          <cell r="D97" t="str">
            <v>警摩托</v>
          </cell>
        </row>
        <row r="98">
          <cell r="B98">
            <v>50030</v>
          </cell>
          <cell r="D98" t="str">
            <v>绿摩托</v>
          </cell>
        </row>
        <row r="99">
          <cell r="B99">
            <v>50031</v>
          </cell>
          <cell r="D99" t="str">
            <v>白摩托</v>
          </cell>
        </row>
        <row r="100">
          <cell r="B100">
            <v>50032</v>
          </cell>
          <cell r="D100" t="str">
            <v>红白肌肉</v>
          </cell>
        </row>
        <row r="101">
          <cell r="B101">
            <v>50033</v>
          </cell>
          <cell r="D101" t="str">
            <v>av车</v>
          </cell>
        </row>
        <row r="102">
          <cell r="B102">
            <v>50034</v>
          </cell>
          <cell r="D102" t="str">
            <v>1.25倍版黑金典范</v>
          </cell>
        </row>
        <row r="103">
          <cell r="B103">
            <v>50035</v>
          </cell>
          <cell r="D103" t="str">
            <v>警察直升机</v>
          </cell>
        </row>
        <row r="104">
          <cell r="B104">
            <v>50036</v>
          </cell>
          <cell r="D104" t="str">
            <v>运钞车-Boss</v>
          </cell>
        </row>
        <row r="106">
          <cell r="B106">
            <v>70001</v>
          </cell>
          <cell r="D106" t="str">
            <v>飞天巨眼</v>
          </cell>
        </row>
        <row r="107">
          <cell r="B107">
            <v>70002</v>
          </cell>
          <cell r="D107" t="str">
            <v>机械狗</v>
          </cell>
        </row>
        <row r="108">
          <cell r="B108">
            <v>70003</v>
          </cell>
          <cell r="D108" t="str">
            <v>蝎子</v>
          </cell>
        </row>
        <row r="109">
          <cell r="B109">
            <v>71003</v>
          </cell>
          <cell r="D109" t="str">
            <v>蝎子</v>
          </cell>
        </row>
        <row r="110">
          <cell r="B110">
            <v>72003</v>
          </cell>
          <cell r="D110" t="str">
            <v>蝎子</v>
          </cell>
        </row>
        <row r="111">
          <cell r="B111">
            <v>73003</v>
          </cell>
          <cell r="D111" t="str">
            <v>蝎子</v>
          </cell>
        </row>
        <row r="112">
          <cell r="B112">
            <v>74003</v>
          </cell>
          <cell r="D112" t="str">
            <v>蝎子</v>
          </cell>
        </row>
        <row r="113">
          <cell r="B113">
            <v>75003</v>
          </cell>
          <cell r="D113" t="str">
            <v>蝎子</v>
          </cell>
        </row>
        <row r="114">
          <cell r="B114">
            <v>7000301</v>
          </cell>
          <cell r="D114" t="str">
            <v>蝎子-召唤物</v>
          </cell>
        </row>
        <row r="115">
          <cell r="B115">
            <v>70004</v>
          </cell>
          <cell r="D115" t="str">
            <v>沙虫</v>
          </cell>
        </row>
        <row r="117">
          <cell r="B117">
            <v>80001</v>
          </cell>
          <cell r="D117" t="str">
            <v>割草小怪-僵尸</v>
          </cell>
        </row>
        <row r="118">
          <cell r="B118">
            <v>80002</v>
          </cell>
          <cell r="D118" t="str">
            <v>割草Boss-僵尸</v>
          </cell>
        </row>
        <row r="119">
          <cell r="B119">
            <v>80004</v>
          </cell>
          <cell r="D119" t="str">
            <v>割草小怪-机器人</v>
          </cell>
        </row>
        <row r="120">
          <cell r="B120">
            <v>80006</v>
          </cell>
          <cell r="D120" t="str">
            <v>割草Boss-机器人</v>
          </cell>
        </row>
        <row r="121">
          <cell r="B121">
            <v>80005</v>
          </cell>
          <cell r="D121" t="str">
            <v>坦克-Boss</v>
          </cell>
        </row>
        <row r="122">
          <cell r="B122">
            <v>80003</v>
          </cell>
          <cell r="D122" t="str">
            <v>柯尔特快车</v>
          </cell>
        </row>
        <row r="123">
          <cell r="B123">
            <v>80005</v>
          </cell>
          <cell r="D123" t="str">
            <v>坦克-Boss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21.375" style="2" customWidth="1"/>
    <col min="5" max="5" width="57.25" style="2" customWidth="1"/>
    <col min="6" max="6" width="34.125" style="2" customWidth="1"/>
    <col min="7" max="7" width="50.5" style="2" customWidth="1"/>
    <col min="8" max="8" width="29.375" style="2" customWidth="1"/>
    <col min="9" max="9" width="17.25" style="2" customWidth="1"/>
    <col min="10" max="10" width="15" style="2" customWidth="1"/>
    <col min="11" max="13" width="20.375" style="2" customWidth="1"/>
  </cols>
  <sheetData>
    <row r="1" spans="1:13" x14ac:dyDescent="0.15">
      <c r="A1" s="20" t="s">
        <v>0</v>
      </c>
      <c r="B1" s="20" t="s">
        <v>1</v>
      </c>
      <c r="C1" s="20" t="s">
        <v>2</v>
      </c>
      <c r="D1" s="20" t="s">
        <v>122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102</v>
      </c>
    </row>
    <row r="2" spans="1:13" x14ac:dyDescent="0.15">
      <c r="A2" s="20" t="s">
        <v>11</v>
      </c>
      <c r="B2" s="20" t="s">
        <v>11</v>
      </c>
      <c r="C2" s="20" t="s">
        <v>11</v>
      </c>
      <c r="D2" s="20" t="s">
        <v>11</v>
      </c>
      <c r="E2" s="20" t="s">
        <v>12</v>
      </c>
      <c r="F2" s="20" t="s">
        <v>13</v>
      </c>
      <c r="G2" s="20" t="s">
        <v>12</v>
      </c>
      <c r="H2" s="20" t="s">
        <v>13</v>
      </c>
      <c r="I2" s="20" t="s">
        <v>13</v>
      </c>
      <c r="J2" s="20" t="s">
        <v>11</v>
      </c>
      <c r="K2" s="20" t="s">
        <v>14</v>
      </c>
      <c r="L2" s="20" t="s">
        <v>13</v>
      </c>
      <c r="M2" s="20" t="s">
        <v>107</v>
      </c>
    </row>
    <row r="3" spans="1:13" x14ac:dyDescent="0.15">
      <c r="A3" s="20" t="s">
        <v>15</v>
      </c>
      <c r="B3" s="20" t="s">
        <v>16</v>
      </c>
      <c r="C3" s="20" t="s">
        <v>17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0" t="s">
        <v>23</v>
      </c>
      <c r="K3" s="24" t="s">
        <v>24</v>
      </c>
      <c r="L3" s="24" t="s">
        <v>25</v>
      </c>
      <c r="M3" s="24" t="s">
        <v>103</v>
      </c>
    </row>
    <row r="4" spans="1:13" s="23" customFormat="1" ht="73.5" customHeight="1" x14ac:dyDescent="0.15">
      <c r="A4" s="24" t="s">
        <v>26</v>
      </c>
      <c r="B4" s="20" t="s">
        <v>16</v>
      </c>
      <c r="C4" s="24" t="s">
        <v>27</v>
      </c>
      <c r="D4" s="24" t="s">
        <v>121</v>
      </c>
      <c r="E4" s="24" t="s">
        <v>28</v>
      </c>
      <c r="F4" s="24" t="s">
        <v>29</v>
      </c>
      <c r="G4" s="24" t="s">
        <v>30</v>
      </c>
      <c r="H4" s="20" t="s">
        <v>31</v>
      </c>
      <c r="I4" s="20" t="s">
        <v>22</v>
      </c>
      <c r="J4" s="20" t="s">
        <v>32</v>
      </c>
      <c r="K4" s="24" t="s">
        <v>24</v>
      </c>
      <c r="L4" s="24" t="s">
        <v>25</v>
      </c>
      <c r="M4" s="24" t="s">
        <v>104</v>
      </c>
    </row>
    <row r="5" spans="1:13" x14ac:dyDescent="0.15">
      <c r="A5" s="2">
        <f>B5</f>
        <v>1</v>
      </c>
      <c r="B5" s="2">
        <v>1</v>
      </c>
      <c r="C5" s="2">
        <v>0</v>
      </c>
      <c r="D5" s="2">
        <v>0</v>
      </c>
      <c r="E5" s="25" t="s">
        <v>120</v>
      </c>
      <c r="F5" s="25" t="s">
        <v>33</v>
      </c>
      <c r="G5" s="25" t="s">
        <v>106</v>
      </c>
      <c r="H5" s="2" t="s">
        <v>105</v>
      </c>
      <c r="I5" s="2" t="s">
        <v>34</v>
      </c>
      <c r="J5" s="2">
        <v>30</v>
      </c>
      <c r="K5" s="26" t="str">
        <f>关卡中转!H8</f>
        <v>[80001,80002,80003,80004,80005,80006,80007,80008,80009,80010,80011,80012,80013,80014,80015,80016,80017,80018,80019,80020,80021,80022,80023,80024,80025,80026,80027,80028,80029,80030,80031,80032,80033,80034,80035,80036,80037,80038,80039,80040,80041,80042,80043,80044,80045,80046,80047,80048,80049,80050]</v>
      </c>
      <c r="L5" s="26"/>
      <c r="M5" s="26" t="str">
        <f>图标中转!E6</f>
        <v>["Equip_Weapon_110","Equip_Head_110","Equip_Body_110","Equip_Shoes_110","Equip_Weapon_120","Equip_Head_120","Equip_Body_120","Equip_Shoes_120","Equip_Weapon_130","Equip_Head_130","Equip_Body_130","Equip_Shoes_130"]</v>
      </c>
    </row>
    <row r="6" spans="1:13" x14ac:dyDescent="0.15">
      <c r="B6" s="23"/>
      <c r="E6" s="25"/>
      <c r="F6" s="25"/>
      <c r="G6" s="25"/>
    </row>
    <row r="7" spans="1:13" x14ac:dyDescent="0.15">
      <c r="B7" s="23"/>
      <c r="E7" s="25"/>
      <c r="F7" s="25"/>
      <c r="G7" s="25"/>
    </row>
    <row r="8" spans="1:13" x14ac:dyDescent="0.15">
      <c r="B8" s="23"/>
      <c r="E8" s="25"/>
      <c r="F8" s="25"/>
      <c r="G8" s="25"/>
    </row>
    <row r="9" spans="1:13" x14ac:dyDescent="0.15">
      <c r="B9" s="23"/>
      <c r="E9" s="25"/>
      <c r="F9" s="25"/>
      <c r="G9" s="25"/>
    </row>
    <row r="10" spans="1:13" x14ac:dyDescent="0.15">
      <c r="B10" s="23"/>
      <c r="E10" s="25"/>
      <c r="F10" s="25"/>
      <c r="G10" s="25"/>
    </row>
    <row r="11" spans="1:13" x14ac:dyDescent="0.15">
      <c r="B11" s="23"/>
      <c r="E11" s="25"/>
      <c r="F11" s="25"/>
      <c r="G11" s="25"/>
    </row>
    <row r="12" spans="1:13" x14ac:dyDescent="0.15">
      <c r="B12" s="23"/>
      <c r="E12" s="25"/>
      <c r="F12" s="25"/>
      <c r="G12" s="25"/>
    </row>
    <row r="13" spans="1:13" x14ac:dyDescent="0.15">
      <c r="B13" s="23"/>
      <c r="E13" s="25"/>
      <c r="F13" s="25"/>
      <c r="G13" s="25"/>
    </row>
    <row r="14" spans="1:13" x14ac:dyDescent="0.15">
      <c r="B14" s="23"/>
      <c r="E14" s="25"/>
      <c r="F14" s="25"/>
      <c r="G14" s="25"/>
    </row>
    <row r="15" spans="1:13" x14ac:dyDescent="0.15">
      <c r="B15" s="23"/>
      <c r="E15" s="25"/>
      <c r="F15" s="25"/>
      <c r="G15" s="25"/>
    </row>
    <row r="16" spans="1:13" x14ac:dyDescent="0.15">
      <c r="B16" s="23"/>
      <c r="E16" s="25"/>
      <c r="F16" s="25"/>
      <c r="G16" s="25"/>
    </row>
    <row r="17" spans="2:7" x14ac:dyDescent="0.15">
      <c r="B17" s="23"/>
      <c r="E17" s="25"/>
      <c r="F17" s="25"/>
      <c r="G17" s="25"/>
    </row>
    <row r="18" spans="2:7" x14ac:dyDescent="0.15">
      <c r="B18" s="23"/>
      <c r="E18" s="25"/>
      <c r="F18" s="25"/>
      <c r="G18" s="25"/>
    </row>
    <row r="19" spans="2:7" x14ac:dyDescent="0.15">
      <c r="B19" s="23"/>
      <c r="E19" s="25"/>
      <c r="F19" s="25"/>
      <c r="G19" s="25"/>
    </row>
    <row r="20" spans="2:7" x14ac:dyDescent="0.15">
      <c r="B20" s="23"/>
      <c r="E20" s="25"/>
      <c r="F20" s="25"/>
      <c r="G20" s="25"/>
    </row>
    <row r="21" spans="2:7" x14ac:dyDescent="0.15">
      <c r="B21" s="23"/>
      <c r="E21" s="25"/>
      <c r="F21" s="25"/>
      <c r="G21" s="25"/>
    </row>
    <row r="22" spans="2:7" x14ac:dyDescent="0.15">
      <c r="B22" s="23"/>
      <c r="E22" s="25"/>
      <c r="F22" s="25"/>
      <c r="G22" s="25"/>
    </row>
    <row r="23" spans="2:7" x14ac:dyDescent="0.15">
      <c r="B23" s="23"/>
      <c r="E23" s="25"/>
      <c r="F23" s="25"/>
      <c r="G23" s="25"/>
    </row>
    <row r="24" spans="2:7" x14ac:dyDescent="0.15">
      <c r="B24" s="23"/>
      <c r="E24" s="25"/>
      <c r="F24" s="25"/>
      <c r="G24" s="25"/>
    </row>
    <row r="25" spans="2:7" x14ac:dyDescent="0.15">
      <c r="B25" s="23"/>
      <c r="E25" s="25"/>
      <c r="F25" s="25"/>
      <c r="G25" s="25"/>
    </row>
    <row r="26" spans="2:7" x14ac:dyDescent="0.15">
      <c r="B26" s="23"/>
      <c r="E26" s="25"/>
      <c r="F26" s="25"/>
      <c r="G26" s="25"/>
    </row>
    <row r="27" spans="2:7" x14ac:dyDescent="0.15">
      <c r="B27" s="23"/>
      <c r="E27" s="25"/>
      <c r="F27" s="25"/>
      <c r="G27" s="25"/>
    </row>
    <row r="28" spans="2:7" x14ac:dyDescent="0.15">
      <c r="B28" s="23"/>
      <c r="E28" s="25"/>
      <c r="F28" s="25"/>
      <c r="G28" s="25"/>
    </row>
    <row r="29" spans="2:7" x14ac:dyDescent="0.15">
      <c r="B29" s="23"/>
      <c r="E29" s="25"/>
      <c r="F29" s="25"/>
      <c r="G29" s="25"/>
    </row>
    <row r="30" spans="2:7" x14ac:dyDescent="0.15">
      <c r="B30" s="23"/>
      <c r="E30" s="25"/>
      <c r="F30" s="25"/>
      <c r="G30" s="25"/>
    </row>
    <row r="31" spans="2:7" x14ac:dyDescent="0.15">
      <c r="B31" s="23"/>
      <c r="E31" s="25"/>
      <c r="F31" s="25"/>
      <c r="G31" s="25"/>
    </row>
    <row r="32" spans="2:7" x14ac:dyDescent="0.15">
      <c r="B32" s="23"/>
      <c r="E32" s="25"/>
      <c r="F32" s="25"/>
      <c r="G32" s="25"/>
    </row>
    <row r="33" spans="2:7" x14ac:dyDescent="0.15">
      <c r="B33" s="23"/>
      <c r="E33" s="25"/>
      <c r="F33" s="25"/>
      <c r="G33" s="25"/>
    </row>
    <row r="34" spans="2:7" x14ac:dyDescent="0.15">
      <c r="B34" s="23"/>
      <c r="E34" s="25"/>
      <c r="F34" s="25"/>
      <c r="G34" s="25"/>
    </row>
    <row r="35" spans="2:7" x14ac:dyDescent="0.15">
      <c r="B35" s="23"/>
      <c r="E35" s="25"/>
      <c r="F35" s="25"/>
      <c r="G35" s="25"/>
    </row>
    <row r="36" spans="2:7" x14ac:dyDescent="0.15">
      <c r="B36" s="23"/>
      <c r="E36" s="25"/>
      <c r="F36" s="25"/>
      <c r="G36" s="25"/>
    </row>
    <row r="37" spans="2:7" x14ac:dyDescent="0.15">
      <c r="B37" s="23"/>
      <c r="E37" s="25"/>
      <c r="F37" s="25"/>
      <c r="G37" s="25"/>
    </row>
    <row r="38" spans="2:7" x14ac:dyDescent="0.15">
      <c r="B38" s="23"/>
      <c r="E38" s="25"/>
      <c r="F38" s="25"/>
      <c r="G38" s="25"/>
    </row>
    <row r="39" spans="2:7" x14ac:dyDescent="0.15">
      <c r="B39" s="23"/>
      <c r="E39" s="25"/>
      <c r="F39" s="25"/>
      <c r="G39" s="25"/>
    </row>
    <row r="40" spans="2:7" x14ac:dyDescent="0.15">
      <c r="B40" s="23"/>
      <c r="E40" s="25"/>
      <c r="F40" s="25"/>
      <c r="G40" s="25"/>
    </row>
    <row r="41" spans="2:7" x14ac:dyDescent="0.15">
      <c r="B41" s="23"/>
      <c r="E41" s="25"/>
      <c r="F41" s="25"/>
      <c r="G41" s="25"/>
    </row>
    <row r="42" spans="2:7" x14ac:dyDescent="0.15">
      <c r="B42" s="23"/>
      <c r="E42" s="25"/>
      <c r="F42" s="25"/>
      <c r="G42" s="25"/>
    </row>
    <row r="43" spans="2:7" x14ac:dyDescent="0.15">
      <c r="B43" s="23"/>
      <c r="E43" s="25"/>
      <c r="F43" s="25"/>
      <c r="G43" s="25"/>
    </row>
    <row r="44" spans="2:7" x14ac:dyDescent="0.15">
      <c r="B44" s="23"/>
      <c r="E44" s="25"/>
      <c r="F44" s="25"/>
      <c r="G44" s="25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A48D-209D-4FE7-A681-A9CF2BA33FD2}">
  <dimension ref="A1:E1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RowHeight="13.5" x14ac:dyDescent="0.15"/>
  <cols>
    <col min="1" max="3" width="9" style="1"/>
    <col min="4" max="4" width="18.375" style="1" bestFit="1" customWidth="1"/>
    <col min="5" max="5" width="19.625" style="1" customWidth="1"/>
    <col min="6" max="16384" width="9" style="1"/>
  </cols>
  <sheetData>
    <row r="1" spans="1:5" x14ac:dyDescent="0.15">
      <c r="A1" s="17" t="s">
        <v>35</v>
      </c>
      <c r="B1" s="17" t="s">
        <v>36</v>
      </c>
      <c r="C1" s="17" t="s">
        <v>37</v>
      </c>
    </row>
    <row r="2" spans="1:5" x14ac:dyDescent="0.15">
      <c r="A2" s="17" t="s">
        <v>38</v>
      </c>
      <c r="B2" s="17" t="s">
        <v>39</v>
      </c>
      <c r="C2" s="17"/>
    </row>
    <row r="3" spans="1:5" x14ac:dyDescent="0.15">
      <c r="A3" s="17" t="s">
        <v>40</v>
      </c>
      <c r="B3" s="17"/>
      <c r="C3" s="17"/>
    </row>
    <row r="4" spans="1:5" x14ac:dyDescent="0.15">
      <c r="A4" s="17" t="s">
        <v>41</v>
      </c>
      <c r="B4" s="17"/>
      <c r="C4" s="17"/>
    </row>
    <row r="6" spans="1:5" x14ac:dyDescent="0.15">
      <c r="E6" s="6" t="str">
        <f>"["&amp;_xlfn.TEXTJOIN(",",1,E7:E18)&amp;"]"</f>
        <v>["Equip_Weapon_110","Equip_Head_110","Equip_Body_110","Equip_Shoes_110","Equip_Weapon_120","Equip_Head_120","Equip_Body_120","Equip_Shoes_120","Equip_Weapon_130","Equip_Head_130","Equip_Body_130","Equip_Shoes_130"]</v>
      </c>
    </row>
    <row r="7" spans="1:5" x14ac:dyDescent="0.15">
      <c r="D7" s="27" t="s">
        <v>108</v>
      </c>
      <c r="E7" s="1" t="str">
        <f>$B$2&amp;D7&amp;$B$2</f>
        <v>"Equip_Weapon_110"</v>
      </c>
    </row>
    <row r="8" spans="1:5" x14ac:dyDescent="0.15">
      <c r="D8" s="1" t="s">
        <v>109</v>
      </c>
      <c r="E8" s="1" t="str">
        <f t="shared" ref="E8:E18" si="0">$B$2&amp;D8&amp;$B$2</f>
        <v>"Equip_Head_110"</v>
      </c>
    </row>
    <row r="9" spans="1:5" x14ac:dyDescent="0.15">
      <c r="D9" s="1" t="s">
        <v>110</v>
      </c>
      <c r="E9" s="1" t="str">
        <f t="shared" si="0"/>
        <v>"Equip_Body_110"</v>
      </c>
    </row>
    <row r="10" spans="1:5" x14ac:dyDescent="0.15">
      <c r="D10" s="1" t="s">
        <v>111</v>
      </c>
      <c r="E10" s="1" t="str">
        <f t="shared" si="0"/>
        <v>"Equip_Shoes_110"</v>
      </c>
    </row>
    <row r="11" spans="1:5" x14ac:dyDescent="0.15">
      <c r="D11" s="1" t="s">
        <v>112</v>
      </c>
      <c r="E11" s="1" t="str">
        <f t="shared" si="0"/>
        <v>"Equip_Weapon_120"</v>
      </c>
    </row>
    <row r="12" spans="1:5" x14ac:dyDescent="0.15">
      <c r="D12" s="1" t="s">
        <v>113</v>
      </c>
      <c r="E12" s="1" t="str">
        <f t="shared" si="0"/>
        <v>"Equip_Head_120"</v>
      </c>
    </row>
    <row r="13" spans="1:5" x14ac:dyDescent="0.15">
      <c r="D13" s="1" t="s">
        <v>114</v>
      </c>
      <c r="E13" s="1" t="str">
        <f t="shared" si="0"/>
        <v>"Equip_Body_120"</v>
      </c>
    </row>
    <row r="14" spans="1:5" x14ac:dyDescent="0.15">
      <c r="D14" s="1" t="s">
        <v>115</v>
      </c>
      <c r="E14" s="1" t="str">
        <f t="shared" si="0"/>
        <v>"Equip_Shoes_120"</v>
      </c>
    </row>
    <row r="15" spans="1:5" x14ac:dyDescent="0.15">
      <c r="D15" s="1" t="s">
        <v>116</v>
      </c>
      <c r="E15" s="1" t="str">
        <f t="shared" si="0"/>
        <v>"Equip_Weapon_130"</v>
      </c>
    </row>
    <row r="16" spans="1:5" x14ac:dyDescent="0.15">
      <c r="D16" s="1" t="s">
        <v>117</v>
      </c>
      <c r="E16" s="1" t="str">
        <f t="shared" si="0"/>
        <v>"Equip_Head_130"</v>
      </c>
    </row>
    <row r="17" spans="4:5" x14ac:dyDescent="0.15">
      <c r="D17" s="1" t="s">
        <v>118</v>
      </c>
      <c r="E17" s="1" t="str">
        <f t="shared" si="0"/>
        <v>"Equip_Body_130"</v>
      </c>
    </row>
    <row r="18" spans="4:5" x14ac:dyDescent="0.15">
      <c r="D18" s="1" t="s">
        <v>119</v>
      </c>
      <c r="E18" s="1" t="str">
        <f t="shared" si="0"/>
        <v>"Equip_Shoes_130"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50"/>
  <sheetViews>
    <sheetView zoomScale="85" zoomScaleNormal="85" workbookViewId="0">
      <pane xSplit="3" ySplit="4" topLeftCell="BJ5" activePane="bottomRight" state="frozen"/>
      <selection pane="topRight"/>
      <selection pane="bottomLeft"/>
      <selection pane="bottomRight" activeCell="BJ48" sqref="BJ48"/>
    </sheetView>
  </sheetViews>
  <sheetFormatPr defaultColWidth="9" defaultRowHeight="13.5" x14ac:dyDescent="0.15"/>
  <cols>
    <col min="1" max="6" width="9" style="1"/>
    <col min="7" max="7" width="12.125" style="1" customWidth="1"/>
    <col min="8" max="20" width="9" style="1"/>
    <col min="21" max="21" width="11" style="1" customWidth="1"/>
    <col min="22" max="39" width="9" style="1"/>
    <col min="40" max="40" width="16.125" style="1" customWidth="1"/>
    <col min="41" max="41" width="12.75" style="1" customWidth="1"/>
    <col min="42" max="42" width="16.125" style="1" customWidth="1"/>
    <col min="43" max="43" width="15" style="1" customWidth="1"/>
    <col min="44" max="44" width="16.125" style="1" customWidth="1"/>
    <col min="45" max="45" width="10.5" style="1" customWidth="1"/>
    <col min="46" max="46" width="16.125" style="1" customWidth="1"/>
    <col min="47" max="47" width="8.5" style="1" customWidth="1"/>
    <col min="48" max="48" width="16.125" style="1" customWidth="1"/>
    <col min="49" max="49" width="8.5" style="1" customWidth="1"/>
    <col min="50" max="50" width="16.125" style="1" customWidth="1"/>
    <col min="51" max="51" width="10.5" style="1" customWidth="1"/>
    <col min="52" max="52" width="16.125" style="1" customWidth="1"/>
    <col min="53" max="53" width="10.5" style="1" customWidth="1"/>
    <col min="54" max="54" width="19.375" style="1" customWidth="1"/>
    <col min="55" max="55" width="8.5" style="1" customWidth="1"/>
    <col min="56" max="56" width="28.25" style="1" customWidth="1"/>
    <col min="57" max="57" width="33.875" style="1" customWidth="1"/>
    <col min="58" max="58" width="29.375" style="1" customWidth="1"/>
    <col min="59" max="60" width="27.25" style="1" customWidth="1"/>
    <col min="61" max="62" width="29.375" style="1" customWidth="1"/>
    <col min="63" max="63" width="30.5" style="1" customWidth="1"/>
    <col min="64" max="64" width="32.75" style="1" customWidth="1"/>
    <col min="65" max="65" width="36.125" style="1" customWidth="1"/>
    <col min="66" max="67" width="59.375" style="1" customWidth="1"/>
    <col min="68" max="68" width="62.75" style="1" customWidth="1"/>
    <col min="69" max="16384" width="9" style="1"/>
  </cols>
  <sheetData>
    <row r="1" spans="1:68" x14ac:dyDescent="0.15">
      <c r="A1" s="17" t="s">
        <v>35</v>
      </c>
      <c r="B1" s="17" t="s">
        <v>36</v>
      </c>
      <c r="C1" s="17" t="s">
        <v>37</v>
      </c>
    </row>
    <row r="2" spans="1:68" x14ac:dyDescent="0.15">
      <c r="A2" s="17" t="s">
        <v>38</v>
      </c>
      <c r="B2" s="17" t="s">
        <v>39</v>
      </c>
      <c r="C2" s="17"/>
    </row>
    <row r="3" spans="1:68" x14ac:dyDescent="0.15">
      <c r="A3" s="17" t="s">
        <v>40</v>
      </c>
      <c r="B3" s="17"/>
      <c r="C3" s="17"/>
    </row>
    <row r="4" spans="1:68" x14ac:dyDescent="0.15">
      <c r="A4" s="17" t="s">
        <v>41</v>
      </c>
      <c r="B4" s="17"/>
      <c r="C4" s="17"/>
    </row>
    <row r="5" spans="1:68" ht="19.5" x14ac:dyDescent="0.15">
      <c r="D5" s="18"/>
      <c r="E5" s="18"/>
      <c r="F5" s="19" t="s">
        <v>42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68" x14ac:dyDescent="0.15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68" x14ac:dyDescent="0.15">
      <c r="D7" s="18"/>
      <c r="E7" s="18"/>
      <c r="F7" s="18"/>
      <c r="G7" s="18"/>
      <c r="H7" s="18"/>
      <c r="I7" s="18"/>
      <c r="J7" s="18">
        <v>2</v>
      </c>
      <c r="K7" s="18"/>
      <c r="L7" s="18"/>
      <c r="M7" s="18"/>
      <c r="N7" s="18"/>
      <c r="O7" s="18"/>
      <c r="P7" s="18"/>
      <c r="Q7" s="18"/>
      <c r="R7" s="18"/>
      <c r="S7" s="18"/>
      <c r="T7" s="18">
        <v>2</v>
      </c>
      <c r="U7" s="18"/>
      <c r="V7" s="18"/>
    </row>
    <row r="8" spans="1:68" x14ac:dyDescent="0.15">
      <c r="D8" s="37" t="s">
        <v>43</v>
      </c>
      <c r="E8" s="37" t="s">
        <v>43</v>
      </c>
      <c r="F8" s="37" t="s">
        <v>44</v>
      </c>
      <c r="G8" s="40" t="s">
        <v>45</v>
      </c>
      <c r="H8" s="41"/>
      <c r="I8" s="42" t="s">
        <v>46</v>
      </c>
      <c r="J8" s="43"/>
      <c r="K8" s="28" t="s">
        <v>47</v>
      </c>
      <c r="L8" s="29"/>
      <c r="M8" s="29"/>
      <c r="N8" s="30"/>
      <c r="O8" s="31" t="s">
        <v>48</v>
      </c>
      <c r="P8" s="32"/>
      <c r="Q8" s="32"/>
      <c r="R8" s="33"/>
      <c r="S8" s="34" t="s">
        <v>49</v>
      </c>
      <c r="T8" s="35"/>
      <c r="U8" s="35"/>
      <c r="V8" s="36"/>
    </row>
    <row r="9" spans="1:68" x14ac:dyDescent="0.15">
      <c r="D9" s="38"/>
      <c r="E9" s="38"/>
      <c r="F9" s="38"/>
      <c r="G9" s="7" t="s">
        <v>50</v>
      </c>
      <c r="H9" s="7" t="s">
        <v>51</v>
      </c>
      <c r="I9" s="7" t="s">
        <v>50</v>
      </c>
      <c r="J9" s="7" t="s">
        <v>51</v>
      </c>
      <c r="K9" s="7" t="s">
        <v>50</v>
      </c>
      <c r="L9" s="7" t="s">
        <v>51</v>
      </c>
      <c r="M9" s="7" t="s">
        <v>50</v>
      </c>
      <c r="N9" s="7" t="s">
        <v>51</v>
      </c>
      <c r="O9" s="7" t="s">
        <v>50</v>
      </c>
      <c r="P9" s="7" t="s">
        <v>51</v>
      </c>
      <c r="Q9" s="7" t="s">
        <v>50</v>
      </c>
      <c r="R9" s="7" t="s">
        <v>51</v>
      </c>
      <c r="S9" s="7" t="s">
        <v>50</v>
      </c>
      <c r="T9" s="7" t="s">
        <v>51</v>
      </c>
      <c r="U9" s="7" t="s">
        <v>50</v>
      </c>
      <c r="V9" s="7" t="s">
        <v>51</v>
      </c>
    </row>
    <row r="10" spans="1:68" x14ac:dyDescent="0.15">
      <c r="D10" s="39"/>
      <c r="E10" s="39"/>
      <c r="F10" s="39"/>
      <c r="G10" s="20"/>
      <c r="H10" s="20" t="s">
        <v>52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X10" s="8" t="s">
        <v>53</v>
      </c>
      <c r="Y10" s="8" t="s">
        <v>54</v>
      </c>
      <c r="Z10" s="8" t="s">
        <v>53</v>
      </c>
      <c r="AA10" s="8" t="s">
        <v>54</v>
      </c>
      <c r="AB10" s="8" t="s">
        <v>53</v>
      </c>
      <c r="AC10" s="8" t="s">
        <v>54</v>
      </c>
      <c r="AD10" s="8" t="s">
        <v>53</v>
      </c>
      <c r="AE10" s="8" t="s">
        <v>54</v>
      </c>
      <c r="AF10" s="8" t="s">
        <v>53</v>
      </c>
      <c r="AG10" s="8" t="s">
        <v>54</v>
      </c>
      <c r="AH10" s="8" t="s">
        <v>53</v>
      </c>
      <c r="AI10" s="8" t="s">
        <v>54</v>
      </c>
      <c r="AJ10" s="8" t="s">
        <v>53</v>
      </c>
      <c r="AK10" s="8" t="s">
        <v>54</v>
      </c>
      <c r="AL10" s="8" t="s">
        <v>55</v>
      </c>
      <c r="AM10" s="8" t="s">
        <v>54</v>
      </c>
      <c r="BL10" s="1" t="s">
        <v>45</v>
      </c>
      <c r="BM10" s="1" t="s">
        <v>46</v>
      </c>
      <c r="BN10" s="1" t="s">
        <v>47</v>
      </c>
      <c r="BO10" s="1" t="s">
        <v>48</v>
      </c>
      <c r="BP10" s="1" t="s">
        <v>49</v>
      </c>
    </row>
    <row r="11" spans="1:68" x14ac:dyDescent="0.15">
      <c r="D11" s="9" t="s">
        <v>56</v>
      </c>
      <c r="E11" s="10">
        <v>1</v>
      </c>
      <c r="F11" s="10">
        <v>1</v>
      </c>
      <c r="G11" s="9" t="s">
        <v>57</v>
      </c>
      <c r="H11" s="10">
        <v>1800</v>
      </c>
      <c r="I11" s="9" t="s">
        <v>58</v>
      </c>
      <c r="J11" s="10">
        <v>9600</v>
      </c>
      <c r="K11" s="12" t="s">
        <v>59</v>
      </c>
      <c r="L11" s="10">
        <v>30</v>
      </c>
      <c r="M11" s="12" t="s">
        <v>60</v>
      </c>
      <c r="N11" s="10">
        <v>0</v>
      </c>
      <c r="O11" s="12" t="s">
        <v>61</v>
      </c>
      <c r="P11" s="10">
        <v>1</v>
      </c>
      <c r="Q11" s="12" t="s">
        <v>59</v>
      </c>
      <c r="R11" s="10">
        <v>0</v>
      </c>
      <c r="S11" s="21" t="s">
        <v>62</v>
      </c>
      <c r="T11" s="10">
        <v>141.666666666667</v>
      </c>
      <c r="U11" s="9" t="s">
        <v>63</v>
      </c>
      <c r="V11" s="10">
        <v>0</v>
      </c>
      <c r="X11" s="1">
        <f>_xlfn.XLOOKUP(G11,[1]配置!$D:$D,[1]配置!$B:$B)</f>
        <v>60001</v>
      </c>
      <c r="Y11" s="22">
        <f>H11</f>
        <v>1800</v>
      </c>
      <c r="Z11" s="1">
        <f>_xlfn.XLOOKUP(I11,[1]配置!$D:$D,[1]配置!$B:$B)</f>
        <v>50004</v>
      </c>
      <c r="AA11" s="22">
        <f>J11</f>
        <v>9600</v>
      </c>
      <c r="AB11" s="1">
        <f>_xlfn.XLOOKUP(K11,[1]配置!$D:$D,[1]配置!$B:$B)</f>
        <v>50002</v>
      </c>
      <c r="AC11" s="22">
        <f>L11</f>
        <v>30</v>
      </c>
      <c r="AD11" s="1">
        <f>_xlfn.XLOOKUP(M11,[1]配置!$D:$D,[1]配置!$B:$B)</f>
        <v>50001</v>
      </c>
      <c r="AE11" s="22">
        <f>N11</f>
        <v>0</v>
      </c>
      <c r="AF11" s="1">
        <f>_xlfn.XLOOKUP(O11,[1]配置!$D:$D,[1]配置!$B:$B)</f>
        <v>10001</v>
      </c>
      <c r="AG11" s="22">
        <f>P11</f>
        <v>1</v>
      </c>
      <c r="AH11" s="1">
        <f>_xlfn.XLOOKUP(Q11,[1]配置!$D:$D,[1]配置!$B:$B)</f>
        <v>50002</v>
      </c>
      <c r="AI11" s="22">
        <f>R11</f>
        <v>0</v>
      </c>
      <c r="AJ11" s="1">
        <f>_xlfn.XLOOKUP(S11,[1]配置!$D:$D,[1]配置!$B:$B)</f>
        <v>50005</v>
      </c>
      <c r="AK11" s="22">
        <f>T11</f>
        <v>141.666666666667</v>
      </c>
      <c r="AL11" s="1">
        <v>801010</v>
      </c>
      <c r="AM11" s="22">
        <f>V11</f>
        <v>0</v>
      </c>
      <c r="AN11" s="1" t="str">
        <f>$B$2&amp;X$10&amp;$B$2&amp;$B$1&amp;INT(X11)</f>
        <v>"ItemId":60001</v>
      </c>
      <c r="AO11" s="1" t="str">
        <f>$B$2&amp;Y$10&amp;$B$2&amp;$B$1&amp;INT(Y11)</f>
        <v>"Num":1800</v>
      </c>
      <c r="AP11" s="1" t="str">
        <f>$B$2&amp;Z$10&amp;$B$2&amp;$B$1&amp;INT(Z11)</f>
        <v>"ItemId":50004</v>
      </c>
      <c r="AQ11" s="1" t="str">
        <f>$B$2&amp;AA$10&amp;$B$2&amp;$B$1&amp;INT(AA11)</f>
        <v>"Num":9600</v>
      </c>
      <c r="AR11" s="1" t="str">
        <f t="shared" ref="AR11:BC26" si="0">$B$2&amp;AB$10&amp;$B$2&amp;$B$1&amp;INT(AB11)</f>
        <v>"ItemId":50002</v>
      </c>
      <c r="AS11" s="1" t="str">
        <f t="shared" si="0"/>
        <v>"Num":30</v>
      </c>
      <c r="AT11" s="1" t="str">
        <f t="shared" si="0"/>
        <v>"ItemId":50001</v>
      </c>
      <c r="AU11" s="1" t="str">
        <f t="shared" si="0"/>
        <v>"Num":0</v>
      </c>
      <c r="AV11" s="1" t="str">
        <f t="shared" si="0"/>
        <v>"ItemId":10001</v>
      </c>
      <c r="AW11" s="1" t="str">
        <f t="shared" si="0"/>
        <v>"Num":1</v>
      </c>
      <c r="AX11" s="1" t="str">
        <f t="shared" si="0"/>
        <v>"ItemId":50002</v>
      </c>
      <c r="AY11" s="1" t="str">
        <f t="shared" si="0"/>
        <v>"Num":0</v>
      </c>
      <c r="AZ11" s="1" t="str">
        <f t="shared" si="0"/>
        <v>"ItemId":50005</v>
      </c>
      <c r="BA11" s="1" t="str">
        <f t="shared" si="0"/>
        <v>"Num":141</v>
      </c>
      <c r="BB11" s="1" t="str">
        <f t="shared" si="0"/>
        <v>"DropTeam":801010</v>
      </c>
      <c r="BC11" s="1" t="str">
        <f t="shared" si="0"/>
        <v>"Num":0</v>
      </c>
      <c r="BD11" s="1" t="str">
        <f>$A$3&amp;_xlfn.TEXTJOIN($C$1,1,AN11:AO11)&amp;$A$4</f>
        <v>{"ItemId":60001,"Num":1800}</v>
      </c>
      <c r="BE11" s="1" t="str">
        <f t="shared" ref="BE11:BE50" si="1">$A$3&amp;_xlfn.TEXTJOIN($C$1,1,AP11:AQ11)&amp;$A$4</f>
        <v>{"ItemId":50004,"Num":9600}</v>
      </c>
      <c r="BF11" s="1" t="str">
        <f t="shared" ref="BF11:BF50" si="2">$A$3&amp;_xlfn.TEXTJOIN($C$1,1,AR11:AS11)&amp;$A$4</f>
        <v>{"ItemId":50002,"Num":30}</v>
      </c>
      <c r="BG11" s="1" t="str">
        <f t="shared" ref="BG11:BG50" si="3">$A$3&amp;_xlfn.TEXTJOIN($C$1,1,AT11:AU11)&amp;$A$4</f>
        <v>{"ItemId":50001,"Num":0}</v>
      </c>
      <c r="BH11" s="1" t="str">
        <f t="shared" ref="BH11:BH50" si="4">$A$3&amp;_xlfn.TEXTJOIN($C$1,1,AV11:AW11)&amp;$A$4</f>
        <v>{"ItemId":10001,"Num":1}</v>
      </c>
      <c r="BI11" s="1" t="str">
        <f t="shared" ref="BI11:BI50" si="5">$A$3&amp;_xlfn.TEXTJOIN($C$1,1,AX11:AY11)&amp;$A$4</f>
        <v>{"ItemId":50002,"Num":0}</v>
      </c>
      <c r="BJ11" s="1" t="str">
        <f t="shared" ref="BJ11:BJ50" si="6">$A$3&amp;_xlfn.TEXTJOIN($C$1,1,AZ11:BA11)&amp;$A$4</f>
        <v>{"ItemId":50005,"Num":141}</v>
      </c>
      <c r="BK11" s="1" t="str">
        <f t="shared" ref="BK11:BK50" si="7">$A$3&amp;_xlfn.TEXTJOIN($C$1,1,BB11:BC11)&amp;$A$4</f>
        <v>{"DropTeam":801010,"Num":0}</v>
      </c>
      <c r="BL11" s="1" t="str">
        <f>$A$1&amp;_xlfn.TEXTJOIN($C$1,1,BD11)&amp;$A$2</f>
        <v>[{"ItemId":60001,"Num":1800}]</v>
      </c>
      <c r="BM11" s="1" t="str">
        <f>$A$1&amp;_xlfn.TEXTJOIN($C$1,1,BE11)&amp;$A$2</f>
        <v>[{"ItemId":50004,"Num":9600}]</v>
      </c>
      <c r="BN11" s="1" t="str">
        <f>$A$1&amp;_xlfn.TEXTJOIN($C$1,1,BF11:BG11)&amp;$A$2</f>
        <v>[{"ItemId":50002,"Num":30},{"ItemId":50001,"Num":0}]</v>
      </c>
      <c r="BO11" s="1" t="str">
        <f>$A$1&amp;_xlfn.TEXTJOIN($C$1,1,BH11:BI11)&amp;$A$2</f>
        <v>[{"ItemId":10001,"Num":1},{"ItemId":50002,"Num":0}]</v>
      </c>
      <c r="BP11" s="1" t="str">
        <f>$A$1&amp;_xlfn.TEXTJOIN($C$1,1,BJ11:BK11)&amp;$A$2</f>
        <v>[{"ItemId":50005,"Num":141},{"DropTeam":801010,"Num":0}]</v>
      </c>
    </row>
    <row r="12" spans="1:68" x14ac:dyDescent="0.15">
      <c r="D12" s="9" t="s">
        <v>64</v>
      </c>
      <c r="E12" s="10">
        <v>10</v>
      </c>
      <c r="F12" s="10">
        <v>2</v>
      </c>
      <c r="G12" s="9" t="s">
        <v>57</v>
      </c>
      <c r="H12" s="10">
        <v>3600</v>
      </c>
      <c r="I12" s="9" t="s">
        <v>58</v>
      </c>
      <c r="J12" s="10">
        <v>28800</v>
      </c>
      <c r="K12" s="12" t="s">
        <v>59</v>
      </c>
      <c r="L12" s="10">
        <v>60</v>
      </c>
      <c r="M12" s="12" t="s">
        <v>60</v>
      </c>
      <c r="N12" s="10">
        <v>0</v>
      </c>
      <c r="O12" s="12" t="s">
        <v>61</v>
      </c>
      <c r="P12" s="10">
        <v>1</v>
      </c>
      <c r="Q12" s="12" t="s">
        <v>59</v>
      </c>
      <c r="R12" s="10">
        <v>5</v>
      </c>
      <c r="S12" s="21" t="s">
        <v>62</v>
      </c>
      <c r="T12" s="10">
        <v>191.666666666667</v>
      </c>
      <c r="U12" s="9" t="s">
        <v>63</v>
      </c>
      <c r="V12" s="10">
        <v>0</v>
      </c>
      <c r="X12" s="1">
        <f>_xlfn.XLOOKUP(G12,[1]配置!$D:$D,[1]配置!$B:$B)</f>
        <v>60001</v>
      </c>
      <c r="Y12" s="22">
        <f t="shared" ref="Y12:Y50" si="8">H12</f>
        <v>3600</v>
      </c>
      <c r="Z12" s="1">
        <f>_xlfn.XLOOKUP(I12,[1]配置!$D:$D,[1]配置!$B:$B)</f>
        <v>50004</v>
      </c>
      <c r="AA12" s="22">
        <f t="shared" ref="AA12:AA50" si="9">J12</f>
        <v>28800</v>
      </c>
      <c r="AB12" s="1">
        <f>_xlfn.XLOOKUP(K12,[1]配置!$D:$D,[1]配置!$B:$B)</f>
        <v>50002</v>
      </c>
      <c r="AC12" s="22">
        <f t="shared" ref="AC12:AC50" si="10">L12</f>
        <v>60</v>
      </c>
      <c r="AD12" s="1">
        <f>_xlfn.XLOOKUP(M12,[1]配置!$D:$D,[1]配置!$B:$B)</f>
        <v>50001</v>
      </c>
      <c r="AE12" s="22">
        <f t="shared" ref="AE12:AE50" si="11">N12</f>
        <v>0</v>
      </c>
      <c r="AF12" s="1">
        <f>_xlfn.XLOOKUP(O12,[1]配置!$D:$D,[1]配置!$B:$B)</f>
        <v>10001</v>
      </c>
      <c r="AG12" s="22">
        <f t="shared" ref="AG12:AG50" si="12">P12</f>
        <v>1</v>
      </c>
      <c r="AH12" s="1">
        <f>_xlfn.XLOOKUP(Q12,[1]配置!$D:$D,[1]配置!$B:$B)</f>
        <v>50002</v>
      </c>
      <c r="AI12" s="22">
        <f t="shared" ref="AI12:AI50" si="13">R12</f>
        <v>5</v>
      </c>
      <c r="AJ12" s="1">
        <f>_xlfn.XLOOKUP(S12,[1]配置!$D:$D,[1]配置!$B:$B)</f>
        <v>50005</v>
      </c>
      <c r="AK12" s="22">
        <f t="shared" ref="AK12:AK50" si="14">T12</f>
        <v>191.666666666667</v>
      </c>
      <c r="AL12" s="1">
        <v>801010</v>
      </c>
      <c r="AM12" s="22">
        <f t="shared" ref="AM12:AM50" si="15">V12</f>
        <v>0</v>
      </c>
      <c r="AN12" s="1" t="str">
        <f t="shared" ref="AN12:AQ50" si="16">$B$2&amp;X$10&amp;$B$2&amp;$B$1&amp;INT(X12)</f>
        <v>"ItemId":60001</v>
      </c>
      <c r="AO12" s="1" t="str">
        <f t="shared" si="16"/>
        <v>"Num":3600</v>
      </c>
      <c r="AP12" s="1" t="str">
        <f t="shared" si="16"/>
        <v>"ItemId":50004</v>
      </c>
      <c r="AQ12" s="1" t="str">
        <f t="shared" si="16"/>
        <v>"Num":28800</v>
      </c>
      <c r="AR12" s="1" t="str">
        <f t="shared" si="0"/>
        <v>"ItemId":50002</v>
      </c>
      <c r="AS12" s="1" t="str">
        <f t="shared" si="0"/>
        <v>"Num":60</v>
      </c>
      <c r="AT12" s="1" t="str">
        <f t="shared" si="0"/>
        <v>"ItemId":50001</v>
      </c>
      <c r="AU12" s="1" t="str">
        <f t="shared" si="0"/>
        <v>"Num":0</v>
      </c>
      <c r="AV12" s="1" t="str">
        <f t="shared" si="0"/>
        <v>"ItemId":10001</v>
      </c>
      <c r="AW12" s="1" t="str">
        <f t="shared" si="0"/>
        <v>"Num":1</v>
      </c>
      <c r="AX12" s="1" t="str">
        <f t="shared" si="0"/>
        <v>"ItemId":50002</v>
      </c>
      <c r="AY12" s="1" t="str">
        <f t="shared" si="0"/>
        <v>"Num":5</v>
      </c>
      <c r="AZ12" s="1" t="str">
        <f t="shared" si="0"/>
        <v>"ItemId":50005</v>
      </c>
      <c r="BA12" s="1" t="str">
        <f t="shared" si="0"/>
        <v>"Num":191</v>
      </c>
      <c r="BB12" s="1" t="str">
        <f t="shared" si="0"/>
        <v>"DropTeam":801010</v>
      </c>
      <c r="BC12" s="1" t="str">
        <f t="shared" si="0"/>
        <v>"Num":0</v>
      </c>
      <c r="BD12" s="1" t="str">
        <f t="shared" ref="BD12:BD50" si="17">$A$3&amp;_xlfn.TEXTJOIN($C$1,1,AN12:AO12)&amp;$A$4</f>
        <v>{"ItemId":60001,"Num":3600}</v>
      </c>
      <c r="BE12" s="1" t="str">
        <f t="shared" si="1"/>
        <v>{"ItemId":50004,"Num":28800}</v>
      </c>
      <c r="BF12" s="1" t="str">
        <f t="shared" si="2"/>
        <v>{"ItemId":50002,"Num":60}</v>
      </c>
      <c r="BG12" s="1" t="str">
        <f t="shared" si="3"/>
        <v>{"ItemId":50001,"Num":0}</v>
      </c>
      <c r="BH12" s="1" t="str">
        <f t="shared" si="4"/>
        <v>{"ItemId":10001,"Num":1}</v>
      </c>
      <c r="BI12" s="1" t="str">
        <f t="shared" si="5"/>
        <v>{"ItemId":50002,"Num":5}</v>
      </c>
      <c r="BJ12" s="1" t="str">
        <f t="shared" si="6"/>
        <v>{"ItemId":50005,"Num":191}</v>
      </c>
      <c r="BK12" s="1" t="str">
        <f t="shared" si="7"/>
        <v>{"DropTeam":801010,"Num":0}</v>
      </c>
      <c r="BL12" s="1" t="str">
        <f t="shared" ref="BL12:BM50" si="18">$A$1&amp;_xlfn.TEXTJOIN($C$1,1,BD12)&amp;$A$2</f>
        <v>[{"ItemId":60001,"Num":3600}]</v>
      </c>
      <c r="BM12" s="1" t="str">
        <f t="shared" si="18"/>
        <v>[{"ItemId":50004,"Num":28800}]</v>
      </c>
      <c r="BN12" s="1" t="str">
        <f t="shared" ref="BN12:BN50" si="19">$A$1&amp;_xlfn.TEXTJOIN($C$1,1,BF12:BG12)&amp;$A$2</f>
        <v>[{"ItemId":50002,"Num":60},{"ItemId":50001,"Num":0}]</v>
      </c>
      <c r="BO12" s="1" t="str">
        <f t="shared" ref="BO12:BO50" si="20">$A$1&amp;_xlfn.TEXTJOIN($C$1,1,BH12:BI12)&amp;$A$2</f>
        <v>[{"ItemId":10001,"Num":1},{"ItemId":50002,"Num":5}]</v>
      </c>
      <c r="BP12" s="1" t="str">
        <f t="shared" ref="BP12:BP50" si="21">$A$1&amp;_xlfn.TEXTJOIN($C$1,1,BJ12:BK12)&amp;$A$2</f>
        <v>[{"ItemId":50005,"Num":191},{"DropTeam":801010,"Num":0}]</v>
      </c>
    </row>
    <row r="13" spans="1:68" x14ac:dyDescent="0.15">
      <c r="D13" s="9" t="s">
        <v>64</v>
      </c>
      <c r="E13" s="10">
        <v>20</v>
      </c>
      <c r="F13" s="10">
        <v>3</v>
      </c>
      <c r="G13" s="9" t="s">
        <v>57</v>
      </c>
      <c r="H13" s="10">
        <v>7200</v>
      </c>
      <c r="I13" s="9" t="s">
        <v>58</v>
      </c>
      <c r="J13" s="10">
        <v>86400</v>
      </c>
      <c r="K13" s="12" t="s">
        <v>59</v>
      </c>
      <c r="L13" s="10">
        <v>90</v>
      </c>
      <c r="M13" s="12" t="s">
        <v>60</v>
      </c>
      <c r="N13" s="10">
        <v>1</v>
      </c>
      <c r="O13" s="12" t="s">
        <v>61</v>
      </c>
      <c r="P13" s="10">
        <v>1</v>
      </c>
      <c r="Q13" s="12" t="s">
        <v>59</v>
      </c>
      <c r="R13" s="10">
        <v>8</v>
      </c>
      <c r="S13" s="21" t="s">
        <v>62</v>
      </c>
      <c r="T13" s="10">
        <v>241.666666666667</v>
      </c>
      <c r="U13" s="9" t="s">
        <v>63</v>
      </c>
      <c r="V13" s="10">
        <v>0</v>
      </c>
      <c r="X13" s="1">
        <f>_xlfn.XLOOKUP(G13,[1]配置!$D:$D,[1]配置!$B:$B)</f>
        <v>60001</v>
      </c>
      <c r="Y13" s="22">
        <f t="shared" si="8"/>
        <v>7200</v>
      </c>
      <c r="Z13" s="1">
        <f>_xlfn.XLOOKUP(I13,[1]配置!$D:$D,[1]配置!$B:$B)</f>
        <v>50004</v>
      </c>
      <c r="AA13" s="22">
        <f t="shared" si="9"/>
        <v>86400</v>
      </c>
      <c r="AB13" s="1">
        <f>_xlfn.XLOOKUP(K13,[1]配置!$D:$D,[1]配置!$B:$B)</f>
        <v>50002</v>
      </c>
      <c r="AC13" s="22">
        <f t="shared" si="10"/>
        <v>90</v>
      </c>
      <c r="AD13" s="1">
        <f>_xlfn.XLOOKUP(M13,[1]配置!$D:$D,[1]配置!$B:$B)</f>
        <v>50001</v>
      </c>
      <c r="AE13" s="22">
        <f t="shared" si="11"/>
        <v>1</v>
      </c>
      <c r="AF13" s="1">
        <f>_xlfn.XLOOKUP(O13,[1]配置!$D:$D,[1]配置!$B:$B)</f>
        <v>10001</v>
      </c>
      <c r="AG13" s="22">
        <f t="shared" si="12"/>
        <v>1</v>
      </c>
      <c r="AH13" s="1">
        <f>_xlfn.XLOOKUP(Q13,[1]配置!$D:$D,[1]配置!$B:$B)</f>
        <v>50002</v>
      </c>
      <c r="AI13" s="22">
        <f t="shared" si="13"/>
        <v>8</v>
      </c>
      <c r="AJ13" s="1">
        <f>_xlfn.XLOOKUP(S13,[1]配置!$D:$D,[1]配置!$B:$B)</f>
        <v>50005</v>
      </c>
      <c r="AK13" s="22">
        <f t="shared" si="14"/>
        <v>241.666666666667</v>
      </c>
      <c r="AL13" s="1">
        <v>801010</v>
      </c>
      <c r="AM13" s="22">
        <f t="shared" si="15"/>
        <v>0</v>
      </c>
      <c r="AN13" s="1" t="str">
        <f t="shared" si="16"/>
        <v>"ItemId":60001</v>
      </c>
      <c r="AO13" s="1" t="str">
        <f t="shared" si="16"/>
        <v>"Num":7200</v>
      </c>
      <c r="AP13" s="1" t="str">
        <f t="shared" si="16"/>
        <v>"ItemId":50004</v>
      </c>
      <c r="AQ13" s="1" t="str">
        <f t="shared" si="16"/>
        <v>"Num":86400</v>
      </c>
      <c r="AR13" s="1" t="str">
        <f t="shared" si="0"/>
        <v>"ItemId":50002</v>
      </c>
      <c r="AS13" s="1" t="str">
        <f t="shared" si="0"/>
        <v>"Num":90</v>
      </c>
      <c r="AT13" s="1" t="str">
        <f t="shared" si="0"/>
        <v>"ItemId":50001</v>
      </c>
      <c r="AU13" s="1" t="str">
        <f t="shared" si="0"/>
        <v>"Num":1</v>
      </c>
      <c r="AV13" s="1" t="str">
        <f t="shared" si="0"/>
        <v>"ItemId":10001</v>
      </c>
      <c r="AW13" s="1" t="str">
        <f t="shared" si="0"/>
        <v>"Num":1</v>
      </c>
      <c r="AX13" s="1" t="str">
        <f t="shared" si="0"/>
        <v>"ItemId":50002</v>
      </c>
      <c r="AY13" s="1" t="str">
        <f t="shared" si="0"/>
        <v>"Num":8</v>
      </c>
      <c r="AZ13" s="1" t="str">
        <f t="shared" si="0"/>
        <v>"ItemId":50005</v>
      </c>
      <c r="BA13" s="1" t="str">
        <f t="shared" si="0"/>
        <v>"Num":241</v>
      </c>
      <c r="BB13" s="1" t="str">
        <f t="shared" si="0"/>
        <v>"DropTeam":801010</v>
      </c>
      <c r="BC13" s="1" t="str">
        <f t="shared" si="0"/>
        <v>"Num":0</v>
      </c>
      <c r="BD13" s="1" t="str">
        <f t="shared" si="17"/>
        <v>{"ItemId":60001,"Num":7200}</v>
      </c>
      <c r="BE13" s="1" t="str">
        <f t="shared" si="1"/>
        <v>{"ItemId":50004,"Num":86400}</v>
      </c>
      <c r="BF13" s="1" t="str">
        <f t="shared" si="2"/>
        <v>{"ItemId":50002,"Num":90}</v>
      </c>
      <c r="BG13" s="1" t="str">
        <f t="shared" si="3"/>
        <v>{"ItemId":50001,"Num":1}</v>
      </c>
      <c r="BH13" s="1" t="str">
        <f t="shared" si="4"/>
        <v>{"ItemId":10001,"Num":1}</v>
      </c>
      <c r="BI13" s="1" t="str">
        <f t="shared" si="5"/>
        <v>{"ItemId":50002,"Num":8}</v>
      </c>
      <c r="BJ13" s="1" t="str">
        <f t="shared" si="6"/>
        <v>{"ItemId":50005,"Num":241}</v>
      </c>
      <c r="BK13" s="1" t="str">
        <f t="shared" si="7"/>
        <v>{"DropTeam":801010,"Num":0}</v>
      </c>
      <c r="BL13" s="1" t="str">
        <f t="shared" si="18"/>
        <v>[{"ItemId":60001,"Num":7200}]</v>
      </c>
      <c r="BM13" s="1" t="str">
        <f t="shared" si="18"/>
        <v>[{"ItemId":50004,"Num":86400}]</v>
      </c>
      <c r="BN13" s="1" t="str">
        <f t="shared" si="19"/>
        <v>[{"ItemId":50002,"Num":90},{"ItemId":50001,"Num":1}]</v>
      </c>
      <c r="BO13" s="1" t="str">
        <f t="shared" si="20"/>
        <v>[{"ItemId":10001,"Num":1},{"ItemId":50002,"Num":8}]</v>
      </c>
      <c r="BP13" s="1" t="str">
        <f t="shared" si="21"/>
        <v>[{"ItemId":50005,"Num":241},{"DropTeam":801010,"Num":0}]</v>
      </c>
    </row>
    <row r="14" spans="1:68" x14ac:dyDescent="0.15">
      <c r="D14" s="11" t="s">
        <v>65</v>
      </c>
      <c r="E14" s="10">
        <v>30</v>
      </c>
      <c r="F14" s="10">
        <v>4</v>
      </c>
      <c r="G14" s="9" t="s">
        <v>57</v>
      </c>
      <c r="H14" s="10">
        <v>7783</v>
      </c>
      <c r="I14" s="9" t="s">
        <v>58</v>
      </c>
      <c r="J14" s="10">
        <v>115070</v>
      </c>
      <c r="K14" s="12" t="s">
        <v>59</v>
      </c>
      <c r="L14" s="10">
        <v>95</v>
      </c>
      <c r="M14" s="12" t="s">
        <v>60</v>
      </c>
      <c r="N14" s="10">
        <v>1</v>
      </c>
      <c r="O14" s="12" t="s">
        <v>61</v>
      </c>
      <c r="P14" s="10">
        <v>1</v>
      </c>
      <c r="Q14" s="12" t="s">
        <v>59</v>
      </c>
      <c r="R14" s="10">
        <v>10</v>
      </c>
      <c r="S14" s="21" t="s">
        <v>62</v>
      </c>
      <c r="T14" s="10">
        <v>243</v>
      </c>
      <c r="U14" s="9" t="s">
        <v>63</v>
      </c>
      <c r="V14" s="10">
        <v>1</v>
      </c>
      <c r="X14" s="1">
        <f>_xlfn.XLOOKUP(G14,[1]配置!$D:$D,[1]配置!$B:$B)</f>
        <v>60001</v>
      </c>
      <c r="Y14" s="22">
        <f t="shared" si="8"/>
        <v>7783</v>
      </c>
      <c r="Z14" s="1">
        <f>_xlfn.XLOOKUP(I14,[1]配置!$D:$D,[1]配置!$B:$B)</f>
        <v>50004</v>
      </c>
      <c r="AA14" s="22">
        <f t="shared" si="9"/>
        <v>115070</v>
      </c>
      <c r="AB14" s="1">
        <f>_xlfn.XLOOKUP(K14,[1]配置!$D:$D,[1]配置!$B:$B)</f>
        <v>50002</v>
      </c>
      <c r="AC14" s="22">
        <f t="shared" si="10"/>
        <v>95</v>
      </c>
      <c r="AD14" s="1">
        <f>_xlfn.XLOOKUP(M14,[1]配置!$D:$D,[1]配置!$B:$B)</f>
        <v>50001</v>
      </c>
      <c r="AE14" s="22">
        <f t="shared" si="11"/>
        <v>1</v>
      </c>
      <c r="AF14" s="1">
        <f>_xlfn.XLOOKUP(O14,[1]配置!$D:$D,[1]配置!$B:$B)</f>
        <v>10001</v>
      </c>
      <c r="AG14" s="22">
        <f t="shared" si="12"/>
        <v>1</v>
      </c>
      <c r="AH14" s="1">
        <f>_xlfn.XLOOKUP(Q14,[1]配置!$D:$D,[1]配置!$B:$B)</f>
        <v>50002</v>
      </c>
      <c r="AI14" s="22">
        <f t="shared" si="13"/>
        <v>10</v>
      </c>
      <c r="AJ14" s="1">
        <f>_xlfn.XLOOKUP(S14,[1]配置!$D:$D,[1]配置!$B:$B)</f>
        <v>50005</v>
      </c>
      <c r="AK14" s="22">
        <f t="shared" si="14"/>
        <v>243</v>
      </c>
      <c r="AL14" s="1">
        <v>801010</v>
      </c>
      <c r="AM14" s="22">
        <f t="shared" si="15"/>
        <v>1</v>
      </c>
      <c r="AN14" s="1" t="str">
        <f t="shared" si="16"/>
        <v>"ItemId":60001</v>
      </c>
      <c r="AO14" s="1" t="str">
        <f t="shared" si="16"/>
        <v>"Num":7783</v>
      </c>
      <c r="AP14" s="1" t="str">
        <f t="shared" si="16"/>
        <v>"ItemId":50004</v>
      </c>
      <c r="AQ14" s="1" t="str">
        <f t="shared" si="16"/>
        <v>"Num":115070</v>
      </c>
      <c r="AR14" s="1" t="str">
        <f t="shared" si="0"/>
        <v>"ItemId":50002</v>
      </c>
      <c r="AS14" s="1" t="str">
        <f t="shared" si="0"/>
        <v>"Num":95</v>
      </c>
      <c r="AT14" s="1" t="str">
        <f t="shared" si="0"/>
        <v>"ItemId":50001</v>
      </c>
      <c r="AU14" s="1" t="str">
        <f t="shared" si="0"/>
        <v>"Num":1</v>
      </c>
      <c r="AV14" s="1" t="str">
        <f t="shared" si="0"/>
        <v>"ItemId":10001</v>
      </c>
      <c r="AW14" s="1" t="str">
        <f t="shared" si="0"/>
        <v>"Num":1</v>
      </c>
      <c r="AX14" s="1" t="str">
        <f t="shared" si="0"/>
        <v>"ItemId":50002</v>
      </c>
      <c r="AY14" s="1" t="str">
        <f t="shared" si="0"/>
        <v>"Num":10</v>
      </c>
      <c r="AZ14" s="1" t="str">
        <f t="shared" si="0"/>
        <v>"ItemId":50005</v>
      </c>
      <c r="BA14" s="1" t="str">
        <f t="shared" si="0"/>
        <v>"Num":243</v>
      </c>
      <c r="BB14" s="1" t="str">
        <f t="shared" si="0"/>
        <v>"DropTeam":801010</v>
      </c>
      <c r="BC14" s="1" t="str">
        <f t="shared" si="0"/>
        <v>"Num":1</v>
      </c>
      <c r="BD14" s="1" t="str">
        <f t="shared" si="17"/>
        <v>{"ItemId":60001,"Num":7783}</v>
      </c>
      <c r="BE14" s="1" t="str">
        <f t="shared" si="1"/>
        <v>{"ItemId":50004,"Num":115070}</v>
      </c>
      <c r="BF14" s="1" t="str">
        <f t="shared" si="2"/>
        <v>{"ItemId":50002,"Num":95}</v>
      </c>
      <c r="BG14" s="1" t="str">
        <f t="shared" si="3"/>
        <v>{"ItemId":50001,"Num":1}</v>
      </c>
      <c r="BH14" s="1" t="str">
        <f t="shared" si="4"/>
        <v>{"ItemId":10001,"Num":1}</v>
      </c>
      <c r="BI14" s="1" t="str">
        <f t="shared" si="5"/>
        <v>{"ItemId":50002,"Num":10}</v>
      </c>
      <c r="BJ14" s="1" t="str">
        <f t="shared" si="6"/>
        <v>{"ItemId":50005,"Num":243}</v>
      </c>
      <c r="BK14" s="1" t="str">
        <f t="shared" si="7"/>
        <v>{"DropTeam":801010,"Num":1}</v>
      </c>
      <c r="BL14" s="1" t="str">
        <f t="shared" si="18"/>
        <v>[{"ItemId":60001,"Num":7783}]</v>
      </c>
      <c r="BM14" s="1" t="str">
        <f t="shared" si="18"/>
        <v>[{"ItemId":50004,"Num":115070}]</v>
      </c>
      <c r="BN14" s="1" t="str">
        <f t="shared" si="19"/>
        <v>[{"ItemId":50002,"Num":95},{"ItemId":50001,"Num":1}]</v>
      </c>
      <c r="BO14" s="1" t="str">
        <f t="shared" si="20"/>
        <v>[{"ItemId":10001,"Num":1},{"ItemId":50002,"Num":10}]</v>
      </c>
      <c r="BP14" s="1" t="str">
        <f t="shared" si="21"/>
        <v>[{"ItemId":50005,"Num":243},{"DropTeam":801010,"Num":1}]</v>
      </c>
    </row>
    <row r="15" spans="1:68" x14ac:dyDescent="0.15">
      <c r="D15" s="11" t="s">
        <v>65</v>
      </c>
      <c r="E15" s="10">
        <v>35</v>
      </c>
      <c r="F15" s="10">
        <v>5</v>
      </c>
      <c r="G15" s="9" t="s">
        <v>57</v>
      </c>
      <c r="H15" s="10">
        <v>8367</v>
      </c>
      <c r="I15" s="9" t="s">
        <v>58</v>
      </c>
      <c r="J15" s="10">
        <v>143740</v>
      </c>
      <c r="K15" s="12" t="s">
        <v>59</v>
      </c>
      <c r="L15" s="10">
        <v>100</v>
      </c>
      <c r="M15" s="12" t="s">
        <v>60</v>
      </c>
      <c r="N15" s="10">
        <v>1</v>
      </c>
      <c r="O15" s="12" t="s">
        <v>61</v>
      </c>
      <c r="P15" s="10">
        <v>1</v>
      </c>
      <c r="Q15" s="12" t="s">
        <v>59</v>
      </c>
      <c r="R15" s="10">
        <v>13</v>
      </c>
      <c r="S15" s="21" t="s">
        <v>62</v>
      </c>
      <c r="T15" s="10">
        <v>246</v>
      </c>
      <c r="U15" s="9" t="s">
        <v>63</v>
      </c>
      <c r="V15" s="10">
        <v>1</v>
      </c>
      <c r="X15" s="1">
        <f>_xlfn.XLOOKUP(G15,[1]配置!$D:$D,[1]配置!$B:$B)</f>
        <v>60001</v>
      </c>
      <c r="Y15" s="22">
        <f t="shared" si="8"/>
        <v>8367</v>
      </c>
      <c r="Z15" s="1">
        <f>_xlfn.XLOOKUP(I15,[1]配置!$D:$D,[1]配置!$B:$B)</f>
        <v>50004</v>
      </c>
      <c r="AA15" s="22">
        <f t="shared" si="9"/>
        <v>143740</v>
      </c>
      <c r="AB15" s="1">
        <f>_xlfn.XLOOKUP(K15,[1]配置!$D:$D,[1]配置!$B:$B)</f>
        <v>50002</v>
      </c>
      <c r="AC15" s="22">
        <f t="shared" si="10"/>
        <v>100</v>
      </c>
      <c r="AD15" s="1">
        <f>_xlfn.XLOOKUP(M15,[1]配置!$D:$D,[1]配置!$B:$B)</f>
        <v>50001</v>
      </c>
      <c r="AE15" s="22">
        <f t="shared" si="11"/>
        <v>1</v>
      </c>
      <c r="AF15" s="1">
        <f>_xlfn.XLOOKUP(O15,[1]配置!$D:$D,[1]配置!$B:$B)</f>
        <v>10001</v>
      </c>
      <c r="AG15" s="22">
        <f t="shared" si="12"/>
        <v>1</v>
      </c>
      <c r="AH15" s="1">
        <f>_xlfn.XLOOKUP(Q15,[1]配置!$D:$D,[1]配置!$B:$B)</f>
        <v>50002</v>
      </c>
      <c r="AI15" s="22">
        <f t="shared" si="13"/>
        <v>13</v>
      </c>
      <c r="AJ15" s="1">
        <f>_xlfn.XLOOKUP(S15,[1]配置!$D:$D,[1]配置!$B:$B)</f>
        <v>50005</v>
      </c>
      <c r="AK15" s="22">
        <f t="shared" si="14"/>
        <v>246</v>
      </c>
      <c r="AL15" s="1">
        <v>801010</v>
      </c>
      <c r="AM15" s="22">
        <f t="shared" si="15"/>
        <v>1</v>
      </c>
      <c r="AN15" s="1" t="str">
        <f t="shared" si="16"/>
        <v>"ItemId":60001</v>
      </c>
      <c r="AO15" s="1" t="str">
        <f t="shared" si="16"/>
        <v>"Num":8367</v>
      </c>
      <c r="AP15" s="1" t="str">
        <f t="shared" si="16"/>
        <v>"ItemId":50004</v>
      </c>
      <c r="AQ15" s="1" t="str">
        <f t="shared" si="16"/>
        <v>"Num":143740</v>
      </c>
      <c r="AR15" s="1" t="str">
        <f t="shared" si="0"/>
        <v>"ItemId":50002</v>
      </c>
      <c r="AS15" s="1" t="str">
        <f t="shared" si="0"/>
        <v>"Num":100</v>
      </c>
      <c r="AT15" s="1" t="str">
        <f t="shared" si="0"/>
        <v>"ItemId":50001</v>
      </c>
      <c r="AU15" s="1" t="str">
        <f t="shared" si="0"/>
        <v>"Num":1</v>
      </c>
      <c r="AV15" s="1" t="str">
        <f t="shared" si="0"/>
        <v>"ItemId":10001</v>
      </c>
      <c r="AW15" s="1" t="str">
        <f t="shared" si="0"/>
        <v>"Num":1</v>
      </c>
      <c r="AX15" s="1" t="str">
        <f t="shared" si="0"/>
        <v>"ItemId":50002</v>
      </c>
      <c r="AY15" s="1" t="str">
        <f t="shared" si="0"/>
        <v>"Num":13</v>
      </c>
      <c r="AZ15" s="1" t="str">
        <f t="shared" si="0"/>
        <v>"ItemId":50005</v>
      </c>
      <c r="BA15" s="1" t="str">
        <f t="shared" si="0"/>
        <v>"Num":246</v>
      </c>
      <c r="BB15" s="1" t="str">
        <f t="shared" si="0"/>
        <v>"DropTeam":801010</v>
      </c>
      <c r="BC15" s="1" t="str">
        <f t="shared" si="0"/>
        <v>"Num":1</v>
      </c>
      <c r="BD15" s="1" t="str">
        <f t="shared" si="17"/>
        <v>{"ItemId":60001,"Num":8367}</v>
      </c>
      <c r="BE15" s="1" t="str">
        <f t="shared" si="1"/>
        <v>{"ItemId":50004,"Num":143740}</v>
      </c>
      <c r="BF15" s="1" t="str">
        <f t="shared" si="2"/>
        <v>{"ItemId":50002,"Num":100}</v>
      </c>
      <c r="BG15" s="1" t="str">
        <f t="shared" si="3"/>
        <v>{"ItemId":50001,"Num":1}</v>
      </c>
      <c r="BH15" s="1" t="str">
        <f t="shared" si="4"/>
        <v>{"ItemId":10001,"Num":1}</v>
      </c>
      <c r="BI15" s="1" t="str">
        <f t="shared" si="5"/>
        <v>{"ItemId":50002,"Num":13}</v>
      </c>
      <c r="BJ15" s="1" t="str">
        <f t="shared" si="6"/>
        <v>{"ItemId":50005,"Num":246}</v>
      </c>
      <c r="BK15" s="1" t="str">
        <f t="shared" si="7"/>
        <v>{"DropTeam":801010,"Num":1}</v>
      </c>
      <c r="BL15" s="1" t="str">
        <f t="shared" si="18"/>
        <v>[{"ItemId":60001,"Num":8367}]</v>
      </c>
      <c r="BM15" s="1" t="str">
        <f t="shared" si="18"/>
        <v>[{"ItemId":50004,"Num":143740}]</v>
      </c>
      <c r="BN15" s="1" t="str">
        <f t="shared" si="19"/>
        <v>[{"ItemId":50002,"Num":100},{"ItemId":50001,"Num":1}]</v>
      </c>
      <c r="BO15" s="1" t="str">
        <f t="shared" si="20"/>
        <v>[{"ItemId":10001,"Num":1},{"ItemId":50002,"Num":13}]</v>
      </c>
      <c r="BP15" s="1" t="str">
        <f t="shared" si="21"/>
        <v>[{"ItemId":50005,"Num":246},{"DropTeam":801010,"Num":1}]</v>
      </c>
    </row>
    <row r="16" spans="1:68" x14ac:dyDescent="0.15">
      <c r="D16" s="11" t="s">
        <v>65</v>
      </c>
      <c r="E16" s="10">
        <v>40</v>
      </c>
      <c r="F16" s="10">
        <v>6</v>
      </c>
      <c r="G16" s="9" t="s">
        <v>57</v>
      </c>
      <c r="H16" s="10">
        <v>8951</v>
      </c>
      <c r="I16" s="9" t="s">
        <v>58</v>
      </c>
      <c r="J16" s="10">
        <v>172410</v>
      </c>
      <c r="K16" s="12" t="s">
        <v>59</v>
      </c>
      <c r="L16" s="10">
        <v>105</v>
      </c>
      <c r="M16" s="12" t="s">
        <v>60</v>
      </c>
      <c r="N16" s="10">
        <v>1</v>
      </c>
      <c r="O16" s="12" t="s">
        <v>61</v>
      </c>
      <c r="P16" s="10">
        <v>1</v>
      </c>
      <c r="Q16" s="12" t="s">
        <v>59</v>
      </c>
      <c r="R16" s="10">
        <v>15</v>
      </c>
      <c r="S16" s="21" t="s">
        <v>62</v>
      </c>
      <c r="T16" s="10">
        <v>248</v>
      </c>
      <c r="U16" s="9" t="s">
        <v>63</v>
      </c>
      <c r="V16" s="10">
        <v>1</v>
      </c>
      <c r="X16" s="1">
        <f>_xlfn.XLOOKUP(G16,[1]配置!$D:$D,[1]配置!$B:$B)</f>
        <v>60001</v>
      </c>
      <c r="Y16" s="22">
        <f t="shared" si="8"/>
        <v>8951</v>
      </c>
      <c r="Z16" s="1">
        <f>_xlfn.XLOOKUP(I16,[1]配置!$D:$D,[1]配置!$B:$B)</f>
        <v>50004</v>
      </c>
      <c r="AA16" s="22">
        <f t="shared" si="9"/>
        <v>172410</v>
      </c>
      <c r="AB16" s="1">
        <f>_xlfn.XLOOKUP(K16,[1]配置!$D:$D,[1]配置!$B:$B)</f>
        <v>50002</v>
      </c>
      <c r="AC16" s="22">
        <f t="shared" si="10"/>
        <v>105</v>
      </c>
      <c r="AD16" s="1">
        <f>_xlfn.XLOOKUP(M16,[1]配置!$D:$D,[1]配置!$B:$B)</f>
        <v>50001</v>
      </c>
      <c r="AE16" s="22">
        <f t="shared" si="11"/>
        <v>1</v>
      </c>
      <c r="AF16" s="1">
        <f>_xlfn.XLOOKUP(O16,[1]配置!$D:$D,[1]配置!$B:$B)</f>
        <v>10001</v>
      </c>
      <c r="AG16" s="22">
        <f t="shared" si="12"/>
        <v>1</v>
      </c>
      <c r="AH16" s="1">
        <f>_xlfn.XLOOKUP(Q16,[1]配置!$D:$D,[1]配置!$B:$B)</f>
        <v>50002</v>
      </c>
      <c r="AI16" s="22">
        <f t="shared" si="13"/>
        <v>15</v>
      </c>
      <c r="AJ16" s="1">
        <f>_xlfn.XLOOKUP(S16,[1]配置!$D:$D,[1]配置!$B:$B)</f>
        <v>50005</v>
      </c>
      <c r="AK16" s="22">
        <f t="shared" si="14"/>
        <v>248</v>
      </c>
      <c r="AL16" s="1">
        <v>801010</v>
      </c>
      <c r="AM16" s="22">
        <f t="shared" si="15"/>
        <v>1</v>
      </c>
      <c r="AN16" s="1" t="str">
        <f t="shared" si="16"/>
        <v>"ItemId":60001</v>
      </c>
      <c r="AO16" s="1" t="str">
        <f t="shared" si="16"/>
        <v>"Num":8951</v>
      </c>
      <c r="AP16" s="1" t="str">
        <f t="shared" si="16"/>
        <v>"ItemId":50004</v>
      </c>
      <c r="AQ16" s="1" t="str">
        <f t="shared" si="16"/>
        <v>"Num":172410</v>
      </c>
      <c r="AR16" s="1" t="str">
        <f t="shared" si="0"/>
        <v>"ItemId":50002</v>
      </c>
      <c r="AS16" s="1" t="str">
        <f t="shared" si="0"/>
        <v>"Num":105</v>
      </c>
      <c r="AT16" s="1" t="str">
        <f t="shared" si="0"/>
        <v>"ItemId":50001</v>
      </c>
      <c r="AU16" s="1" t="str">
        <f t="shared" si="0"/>
        <v>"Num":1</v>
      </c>
      <c r="AV16" s="1" t="str">
        <f t="shared" si="0"/>
        <v>"ItemId":10001</v>
      </c>
      <c r="AW16" s="1" t="str">
        <f t="shared" si="0"/>
        <v>"Num":1</v>
      </c>
      <c r="AX16" s="1" t="str">
        <f t="shared" si="0"/>
        <v>"ItemId":50002</v>
      </c>
      <c r="AY16" s="1" t="str">
        <f t="shared" si="0"/>
        <v>"Num":15</v>
      </c>
      <c r="AZ16" s="1" t="str">
        <f t="shared" si="0"/>
        <v>"ItemId":50005</v>
      </c>
      <c r="BA16" s="1" t="str">
        <f t="shared" si="0"/>
        <v>"Num":248</v>
      </c>
      <c r="BB16" s="1" t="str">
        <f t="shared" si="0"/>
        <v>"DropTeam":801010</v>
      </c>
      <c r="BC16" s="1" t="str">
        <f t="shared" si="0"/>
        <v>"Num":1</v>
      </c>
      <c r="BD16" s="1" t="str">
        <f t="shared" si="17"/>
        <v>{"ItemId":60001,"Num":8951}</v>
      </c>
      <c r="BE16" s="1" t="str">
        <f t="shared" si="1"/>
        <v>{"ItemId":50004,"Num":172410}</v>
      </c>
      <c r="BF16" s="1" t="str">
        <f t="shared" si="2"/>
        <v>{"ItemId":50002,"Num":105}</v>
      </c>
      <c r="BG16" s="1" t="str">
        <f t="shared" si="3"/>
        <v>{"ItemId":50001,"Num":1}</v>
      </c>
      <c r="BH16" s="1" t="str">
        <f t="shared" si="4"/>
        <v>{"ItemId":10001,"Num":1}</v>
      </c>
      <c r="BI16" s="1" t="str">
        <f t="shared" si="5"/>
        <v>{"ItemId":50002,"Num":15}</v>
      </c>
      <c r="BJ16" s="1" t="str">
        <f t="shared" si="6"/>
        <v>{"ItemId":50005,"Num":248}</v>
      </c>
      <c r="BK16" s="1" t="str">
        <f t="shared" si="7"/>
        <v>{"DropTeam":801010,"Num":1}</v>
      </c>
      <c r="BL16" s="1" t="str">
        <f t="shared" si="18"/>
        <v>[{"ItemId":60001,"Num":8951}]</v>
      </c>
      <c r="BM16" s="1" t="str">
        <f t="shared" si="18"/>
        <v>[{"ItemId":50004,"Num":172410}]</v>
      </c>
      <c r="BN16" s="1" t="str">
        <f t="shared" si="19"/>
        <v>[{"ItemId":50002,"Num":105},{"ItemId":50001,"Num":1}]</v>
      </c>
      <c r="BO16" s="1" t="str">
        <f t="shared" si="20"/>
        <v>[{"ItemId":10001,"Num":1},{"ItemId":50002,"Num":15}]</v>
      </c>
      <c r="BP16" s="1" t="str">
        <f t="shared" si="21"/>
        <v>[{"ItemId":50005,"Num":248},{"DropTeam":801010,"Num":1}]</v>
      </c>
    </row>
    <row r="17" spans="4:68" x14ac:dyDescent="0.15">
      <c r="D17" s="11" t="s">
        <v>65</v>
      </c>
      <c r="E17" s="10">
        <v>50</v>
      </c>
      <c r="F17" s="10">
        <v>7</v>
      </c>
      <c r="G17" s="9" t="s">
        <v>57</v>
      </c>
      <c r="H17" s="10">
        <v>9535</v>
      </c>
      <c r="I17" s="9" t="s">
        <v>58</v>
      </c>
      <c r="J17" s="10">
        <v>201081</v>
      </c>
      <c r="K17" s="12" t="s">
        <v>59</v>
      </c>
      <c r="L17" s="10">
        <v>110</v>
      </c>
      <c r="M17" s="12" t="s">
        <v>60</v>
      </c>
      <c r="N17" s="10">
        <v>1</v>
      </c>
      <c r="O17" s="12" t="s">
        <v>61</v>
      </c>
      <c r="P17" s="10">
        <v>1</v>
      </c>
      <c r="Q17" s="12" t="s">
        <v>59</v>
      </c>
      <c r="R17" s="10">
        <v>18</v>
      </c>
      <c r="S17" s="21" t="s">
        <v>62</v>
      </c>
      <c r="T17" s="10">
        <v>250</v>
      </c>
      <c r="U17" s="9" t="s">
        <v>63</v>
      </c>
      <c r="V17" s="10">
        <v>1</v>
      </c>
      <c r="X17" s="1">
        <f>_xlfn.XLOOKUP(G17,[1]配置!$D:$D,[1]配置!$B:$B)</f>
        <v>60001</v>
      </c>
      <c r="Y17" s="22">
        <f t="shared" si="8"/>
        <v>9535</v>
      </c>
      <c r="Z17" s="1">
        <f>_xlfn.XLOOKUP(I17,[1]配置!$D:$D,[1]配置!$B:$B)</f>
        <v>50004</v>
      </c>
      <c r="AA17" s="22">
        <f t="shared" si="9"/>
        <v>201081</v>
      </c>
      <c r="AB17" s="1">
        <f>_xlfn.XLOOKUP(K17,[1]配置!$D:$D,[1]配置!$B:$B)</f>
        <v>50002</v>
      </c>
      <c r="AC17" s="22">
        <f t="shared" si="10"/>
        <v>110</v>
      </c>
      <c r="AD17" s="1">
        <f>_xlfn.XLOOKUP(M17,[1]配置!$D:$D,[1]配置!$B:$B)</f>
        <v>50001</v>
      </c>
      <c r="AE17" s="22">
        <f t="shared" si="11"/>
        <v>1</v>
      </c>
      <c r="AF17" s="1">
        <f>_xlfn.XLOOKUP(O17,[1]配置!$D:$D,[1]配置!$B:$B)</f>
        <v>10001</v>
      </c>
      <c r="AG17" s="22">
        <f t="shared" si="12"/>
        <v>1</v>
      </c>
      <c r="AH17" s="1">
        <f>_xlfn.XLOOKUP(Q17,[1]配置!$D:$D,[1]配置!$B:$B)</f>
        <v>50002</v>
      </c>
      <c r="AI17" s="22">
        <f t="shared" si="13"/>
        <v>18</v>
      </c>
      <c r="AJ17" s="1">
        <f>_xlfn.XLOOKUP(S17,[1]配置!$D:$D,[1]配置!$B:$B)</f>
        <v>50005</v>
      </c>
      <c r="AK17" s="22">
        <f t="shared" si="14"/>
        <v>250</v>
      </c>
      <c r="AL17" s="1">
        <v>801010</v>
      </c>
      <c r="AM17" s="22">
        <f t="shared" si="15"/>
        <v>1</v>
      </c>
      <c r="AN17" s="1" t="str">
        <f t="shared" si="16"/>
        <v>"ItemId":60001</v>
      </c>
      <c r="AO17" s="1" t="str">
        <f t="shared" si="16"/>
        <v>"Num":9535</v>
      </c>
      <c r="AP17" s="1" t="str">
        <f t="shared" si="16"/>
        <v>"ItemId":50004</v>
      </c>
      <c r="AQ17" s="1" t="str">
        <f t="shared" si="16"/>
        <v>"Num":201081</v>
      </c>
      <c r="AR17" s="1" t="str">
        <f t="shared" si="0"/>
        <v>"ItemId":50002</v>
      </c>
      <c r="AS17" s="1" t="str">
        <f t="shared" si="0"/>
        <v>"Num":110</v>
      </c>
      <c r="AT17" s="1" t="str">
        <f t="shared" si="0"/>
        <v>"ItemId":50001</v>
      </c>
      <c r="AU17" s="1" t="str">
        <f t="shared" si="0"/>
        <v>"Num":1</v>
      </c>
      <c r="AV17" s="1" t="str">
        <f t="shared" si="0"/>
        <v>"ItemId":10001</v>
      </c>
      <c r="AW17" s="1" t="str">
        <f t="shared" si="0"/>
        <v>"Num":1</v>
      </c>
      <c r="AX17" s="1" t="str">
        <f t="shared" si="0"/>
        <v>"ItemId":50002</v>
      </c>
      <c r="AY17" s="1" t="str">
        <f t="shared" si="0"/>
        <v>"Num":18</v>
      </c>
      <c r="AZ17" s="1" t="str">
        <f t="shared" si="0"/>
        <v>"ItemId":50005</v>
      </c>
      <c r="BA17" s="1" t="str">
        <f t="shared" si="0"/>
        <v>"Num":250</v>
      </c>
      <c r="BB17" s="1" t="str">
        <f t="shared" si="0"/>
        <v>"DropTeam":801010</v>
      </c>
      <c r="BC17" s="1" t="str">
        <f t="shared" si="0"/>
        <v>"Num":1</v>
      </c>
      <c r="BD17" s="1" t="str">
        <f t="shared" si="17"/>
        <v>{"ItemId":60001,"Num":9535}</v>
      </c>
      <c r="BE17" s="1" t="str">
        <f t="shared" si="1"/>
        <v>{"ItemId":50004,"Num":201081}</v>
      </c>
      <c r="BF17" s="1" t="str">
        <f t="shared" si="2"/>
        <v>{"ItemId":50002,"Num":110}</v>
      </c>
      <c r="BG17" s="1" t="str">
        <f t="shared" si="3"/>
        <v>{"ItemId":50001,"Num":1}</v>
      </c>
      <c r="BH17" s="1" t="str">
        <f t="shared" si="4"/>
        <v>{"ItemId":10001,"Num":1}</v>
      </c>
      <c r="BI17" s="1" t="str">
        <f t="shared" si="5"/>
        <v>{"ItemId":50002,"Num":18}</v>
      </c>
      <c r="BJ17" s="1" t="str">
        <f t="shared" si="6"/>
        <v>{"ItemId":50005,"Num":250}</v>
      </c>
      <c r="BK17" s="1" t="str">
        <f t="shared" si="7"/>
        <v>{"DropTeam":801010,"Num":1}</v>
      </c>
      <c r="BL17" s="1" t="str">
        <f t="shared" si="18"/>
        <v>[{"ItemId":60001,"Num":9535}]</v>
      </c>
      <c r="BM17" s="1" t="str">
        <f t="shared" si="18"/>
        <v>[{"ItemId":50004,"Num":201081}]</v>
      </c>
      <c r="BN17" s="1" t="str">
        <f t="shared" si="19"/>
        <v>[{"ItemId":50002,"Num":110},{"ItemId":50001,"Num":1}]</v>
      </c>
      <c r="BO17" s="1" t="str">
        <f t="shared" si="20"/>
        <v>[{"ItemId":10001,"Num":1},{"ItemId":50002,"Num":18}]</v>
      </c>
      <c r="BP17" s="1" t="str">
        <f t="shared" si="21"/>
        <v>[{"ItemId":50005,"Num":250},{"DropTeam":801010,"Num":1}]</v>
      </c>
    </row>
    <row r="18" spans="4:68" x14ac:dyDescent="0.15">
      <c r="D18" s="11" t="s">
        <v>66</v>
      </c>
      <c r="E18" s="10">
        <v>60</v>
      </c>
      <c r="F18" s="10">
        <v>8</v>
      </c>
      <c r="G18" s="9" t="s">
        <v>57</v>
      </c>
      <c r="H18" s="10">
        <v>10118</v>
      </c>
      <c r="I18" s="9" t="s">
        <v>58</v>
      </c>
      <c r="J18" s="10">
        <v>229751</v>
      </c>
      <c r="K18" s="12" t="s">
        <v>59</v>
      </c>
      <c r="L18" s="10">
        <v>115</v>
      </c>
      <c r="M18" s="12" t="s">
        <v>60</v>
      </c>
      <c r="N18" s="10">
        <v>1</v>
      </c>
      <c r="O18" s="12" t="s">
        <v>61</v>
      </c>
      <c r="P18" s="10">
        <v>1</v>
      </c>
      <c r="Q18" s="12" t="s">
        <v>59</v>
      </c>
      <c r="R18" s="10">
        <v>20</v>
      </c>
      <c r="S18" s="21" t="s">
        <v>62</v>
      </c>
      <c r="T18" s="10">
        <v>253</v>
      </c>
      <c r="U18" s="9" t="s">
        <v>63</v>
      </c>
      <c r="V18" s="10">
        <v>1</v>
      </c>
      <c r="X18" s="1">
        <f>_xlfn.XLOOKUP(G18,[1]配置!$D:$D,[1]配置!$B:$B)</f>
        <v>60001</v>
      </c>
      <c r="Y18" s="22">
        <f t="shared" si="8"/>
        <v>10118</v>
      </c>
      <c r="Z18" s="1">
        <f>_xlfn.XLOOKUP(I18,[1]配置!$D:$D,[1]配置!$B:$B)</f>
        <v>50004</v>
      </c>
      <c r="AA18" s="22">
        <f t="shared" si="9"/>
        <v>229751</v>
      </c>
      <c r="AB18" s="1">
        <f>_xlfn.XLOOKUP(K18,[1]配置!$D:$D,[1]配置!$B:$B)</f>
        <v>50002</v>
      </c>
      <c r="AC18" s="22">
        <f t="shared" si="10"/>
        <v>115</v>
      </c>
      <c r="AD18" s="1">
        <f>_xlfn.XLOOKUP(M18,[1]配置!$D:$D,[1]配置!$B:$B)</f>
        <v>50001</v>
      </c>
      <c r="AE18" s="22">
        <f t="shared" si="11"/>
        <v>1</v>
      </c>
      <c r="AF18" s="1">
        <f>_xlfn.XLOOKUP(O18,[1]配置!$D:$D,[1]配置!$B:$B)</f>
        <v>10001</v>
      </c>
      <c r="AG18" s="22">
        <f t="shared" si="12"/>
        <v>1</v>
      </c>
      <c r="AH18" s="1">
        <f>_xlfn.XLOOKUP(Q18,[1]配置!$D:$D,[1]配置!$B:$B)</f>
        <v>50002</v>
      </c>
      <c r="AI18" s="22">
        <f t="shared" si="13"/>
        <v>20</v>
      </c>
      <c r="AJ18" s="1">
        <f>_xlfn.XLOOKUP(S18,[1]配置!$D:$D,[1]配置!$B:$B)</f>
        <v>50005</v>
      </c>
      <c r="AK18" s="22">
        <f t="shared" si="14"/>
        <v>253</v>
      </c>
      <c r="AL18" s="1">
        <v>801010</v>
      </c>
      <c r="AM18" s="22">
        <f t="shared" si="15"/>
        <v>1</v>
      </c>
      <c r="AN18" s="1" t="str">
        <f t="shared" si="16"/>
        <v>"ItemId":60001</v>
      </c>
      <c r="AO18" s="1" t="str">
        <f t="shared" si="16"/>
        <v>"Num":10118</v>
      </c>
      <c r="AP18" s="1" t="str">
        <f t="shared" si="16"/>
        <v>"ItemId":50004</v>
      </c>
      <c r="AQ18" s="1" t="str">
        <f t="shared" si="16"/>
        <v>"Num":229751</v>
      </c>
      <c r="AR18" s="1" t="str">
        <f t="shared" si="0"/>
        <v>"ItemId":50002</v>
      </c>
      <c r="AS18" s="1" t="str">
        <f t="shared" si="0"/>
        <v>"Num":115</v>
      </c>
      <c r="AT18" s="1" t="str">
        <f t="shared" si="0"/>
        <v>"ItemId":50001</v>
      </c>
      <c r="AU18" s="1" t="str">
        <f t="shared" si="0"/>
        <v>"Num":1</v>
      </c>
      <c r="AV18" s="1" t="str">
        <f t="shared" si="0"/>
        <v>"ItemId":10001</v>
      </c>
      <c r="AW18" s="1" t="str">
        <f t="shared" si="0"/>
        <v>"Num":1</v>
      </c>
      <c r="AX18" s="1" t="str">
        <f t="shared" si="0"/>
        <v>"ItemId":50002</v>
      </c>
      <c r="AY18" s="1" t="str">
        <f t="shared" si="0"/>
        <v>"Num":20</v>
      </c>
      <c r="AZ18" s="1" t="str">
        <f t="shared" si="0"/>
        <v>"ItemId":50005</v>
      </c>
      <c r="BA18" s="1" t="str">
        <f t="shared" si="0"/>
        <v>"Num":253</v>
      </c>
      <c r="BB18" s="1" t="str">
        <f t="shared" si="0"/>
        <v>"DropTeam":801010</v>
      </c>
      <c r="BC18" s="1" t="str">
        <f t="shared" si="0"/>
        <v>"Num":1</v>
      </c>
      <c r="BD18" s="1" t="str">
        <f t="shared" si="17"/>
        <v>{"ItemId":60001,"Num":10118}</v>
      </c>
      <c r="BE18" s="1" t="str">
        <f t="shared" si="1"/>
        <v>{"ItemId":50004,"Num":229751}</v>
      </c>
      <c r="BF18" s="1" t="str">
        <f t="shared" si="2"/>
        <v>{"ItemId":50002,"Num":115}</v>
      </c>
      <c r="BG18" s="1" t="str">
        <f t="shared" si="3"/>
        <v>{"ItemId":50001,"Num":1}</v>
      </c>
      <c r="BH18" s="1" t="str">
        <f t="shared" si="4"/>
        <v>{"ItemId":10001,"Num":1}</v>
      </c>
      <c r="BI18" s="1" t="str">
        <f t="shared" si="5"/>
        <v>{"ItemId":50002,"Num":20}</v>
      </c>
      <c r="BJ18" s="1" t="str">
        <f t="shared" si="6"/>
        <v>{"ItemId":50005,"Num":253}</v>
      </c>
      <c r="BK18" s="1" t="str">
        <f t="shared" si="7"/>
        <v>{"DropTeam":801010,"Num":1}</v>
      </c>
      <c r="BL18" s="1" t="str">
        <f t="shared" si="18"/>
        <v>[{"ItemId":60001,"Num":10118}]</v>
      </c>
      <c r="BM18" s="1" t="str">
        <f t="shared" si="18"/>
        <v>[{"ItemId":50004,"Num":229751}]</v>
      </c>
      <c r="BN18" s="1" t="str">
        <f t="shared" si="19"/>
        <v>[{"ItemId":50002,"Num":115},{"ItemId":50001,"Num":1}]</v>
      </c>
      <c r="BO18" s="1" t="str">
        <f t="shared" si="20"/>
        <v>[{"ItemId":10001,"Num":1},{"ItemId":50002,"Num":20}]</v>
      </c>
      <c r="BP18" s="1" t="str">
        <f t="shared" si="21"/>
        <v>[{"ItemId":50005,"Num":253},{"DropTeam":801010,"Num":1}]</v>
      </c>
    </row>
    <row r="19" spans="4:68" x14ac:dyDescent="0.15">
      <c r="D19" s="12" t="s">
        <v>67</v>
      </c>
      <c r="E19" s="10">
        <v>70</v>
      </c>
      <c r="F19" s="10">
        <v>9</v>
      </c>
      <c r="G19" s="9" t="s">
        <v>57</v>
      </c>
      <c r="H19" s="10">
        <v>10702</v>
      </c>
      <c r="I19" s="9" t="s">
        <v>58</v>
      </c>
      <c r="J19" s="10">
        <v>258421</v>
      </c>
      <c r="K19" s="12" t="s">
        <v>59</v>
      </c>
      <c r="L19" s="10">
        <v>120</v>
      </c>
      <c r="M19" s="12" t="s">
        <v>60</v>
      </c>
      <c r="N19" s="10">
        <v>1</v>
      </c>
      <c r="O19" s="12" t="s">
        <v>61</v>
      </c>
      <c r="P19" s="10">
        <v>1</v>
      </c>
      <c r="Q19" s="12" t="s">
        <v>59</v>
      </c>
      <c r="R19" s="10">
        <v>23</v>
      </c>
      <c r="S19" s="21" t="s">
        <v>62</v>
      </c>
      <c r="T19" s="10">
        <v>255</v>
      </c>
      <c r="U19" s="9" t="s">
        <v>63</v>
      </c>
      <c r="V19" s="10">
        <v>2</v>
      </c>
      <c r="X19" s="1">
        <f>_xlfn.XLOOKUP(G19,[1]配置!$D:$D,[1]配置!$B:$B)</f>
        <v>60001</v>
      </c>
      <c r="Y19" s="22">
        <f t="shared" si="8"/>
        <v>10702</v>
      </c>
      <c r="Z19" s="1">
        <f>_xlfn.XLOOKUP(I19,[1]配置!$D:$D,[1]配置!$B:$B)</f>
        <v>50004</v>
      </c>
      <c r="AA19" s="22">
        <f t="shared" si="9"/>
        <v>258421</v>
      </c>
      <c r="AB19" s="1">
        <f>_xlfn.XLOOKUP(K19,[1]配置!$D:$D,[1]配置!$B:$B)</f>
        <v>50002</v>
      </c>
      <c r="AC19" s="22">
        <f t="shared" si="10"/>
        <v>120</v>
      </c>
      <c r="AD19" s="1">
        <f>_xlfn.XLOOKUP(M19,[1]配置!$D:$D,[1]配置!$B:$B)</f>
        <v>50001</v>
      </c>
      <c r="AE19" s="22">
        <f t="shared" si="11"/>
        <v>1</v>
      </c>
      <c r="AF19" s="1">
        <f>_xlfn.XLOOKUP(O19,[1]配置!$D:$D,[1]配置!$B:$B)</f>
        <v>10001</v>
      </c>
      <c r="AG19" s="22">
        <f t="shared" si="12"/>
        <v>1</v>
      </c>
      <c r="AH19" s="1">
        <f>_xlfn.XLOOKUP(Q19,[1]配置!$D:$D,[1]配置!$B:$B)</f>
        <v>50002</v>
      </c>
      <c r="AI19" s="22">
        <f t="shared" si="13"/>
        <v>23</v>
      </c>
      <c r="AJ19" s="1">
        <f>_xlfn.XLOOKUP(S19,[1]配置!$D:$D,[1]配置!$B:$B)</f>
        <v>50005</v>
      </c>
      <c r="AK19" s="22">
        <f t="shared" si="14"/>
        <v>255</v>
      </c>
      <c r="AL19" s="1">
        <v>801010</v>
      </c>
      <c r="AM19" s="22">
        <f t="shared" si="15"/>
        <v>2</v>
      </c>
      <c r="AN19" s="1" t="str">
        <f t="shared" si="16"/>
        <v>"ItemId":60001</v>
      </c>
      <c r="AO19" s="1" t="str">
        <f t="shared" si="16"/>
        <v>"Num":10702</v>
      </c>
      <c r="AP19" s="1" t="str">
        <f t="shared" si="16"/>
        <v>"ItemId":50004</v>
      </c>
      <c r="AQ19" s="1" t="str">
        <f t="shared" si="16"/>
        <v>"Num":258421</v>
      </c>
      <c r="AR19" s="1" t="str">
        <f t="shared" si="0"/>
        <v>"ItemId":50002</v>
      </c>
      <c r="AS19" s="1" t="str">
        <f t="shared" si="0"/>
        <v>"Num":120</v>
      </c>
      <c r="AT19" s="1" t="str">
        <f t="shared" si="0"/>
        <v>"ItemId":50001</v>
      </c>
      <c r="AU19" s="1" t="str">
        <f t="shared" si="0"/>
        <v>"Num":1</v>
      </c>
      <c r="AV19" s="1" t="str">
        <f t="shared" si="0"/>
        <v>"ItemId":10001</v>
      </c>
      <c r="AW19" s="1" t="str">
        <f t="shared" si="0"/>
        <v>"Num":1</v>
      </c>
      <c r="AX19" s="1" t="str">
        <f t="shared" si="0"/>
        <v>"ItemId":50002</v>
      </c>
      <c r="AY19" s="1" t="str">
        <f t="shared" si="0"/>
        <v>"Num":23</v>
      </c>
      <c r="AZ19" s="1" t="str">
        <f t="shared" si="0"/>
        <v>"ItemId":50005</v>
      </c>
      <c r="BA19" s="1" t="str">
        <f t="shared" si="0"/>
        <v>"Num":255</v>
      </c>
      <c r="BB19" s="1" t="str">
        <f t="shared" si="0"/>
        <v>"DropTeam":801010</v>
      </c>
      <c r="BC19" s="1" t="str">
        <f t="shared" si="0"/>
        <v>"Num":2</v>
      </c>
      <c r="BD19" s="1" t="str">
        <f t="shared" si="17"/>
        <v>{"ItemId":60001,"Num":10702}</v>
      </c>
      <c r="BE19" s="1" t="str">
        <f t="shared" si="1"/>
        <v>{"ItemId":50004,"Num":258421}</v>
      </c>
      <c r="BF19" s="1" t="str">
        <f t="shared" si="2"/>
        <v>{"ItemId":50002,"Num":120}</v>
      </c>
      <c r="BG19" s="1" t="str">
        <f t="shared" si="3"/>
        <v>{"ItemId":50001,"Num":1}</v>
      </c>
      <c r="BH19" s="1" t="str">
        <f t="shared" si="4"/>
        <v>{"ItemId":10001,"Num":1}</v>
      </c>
      <c r="BI19" s="1" t="str">
        <f t="shared" si="5"/>
        <v>{"ItemId":50002,"Num":23}</v>
      </c>
      <c r="BJ19" s="1" t="str">
        <f t="shared" si="6"/>
        <v>{"ItemId":50005,"Num":255}</v>
      </c>
      <c r="BK19" s="1" t="str">
        <f t="shared" si="7"/>
        <v>{"DropTeam":801010,"Num":2}</v>
      </c>
      <c r="BL19" s="1" t="str">
        <f t="shared" si="18"/>
        <v>[{"ItemId":60001,"Num":10702}]</v>
      </c>
      <c r="BM19" s="1" t="str">
        <f t="shared" si="18"/>
        <v>[{"ItemId":50004,"Num":258421}]</v>
      </c>
      <c r="BN19" s="1" t="str">
        <f t="shared" si="19"/>
        <v>[{"ItemId":50002,"Num":120},{"ItemId":50001,"Num":1}]</v>
      </c>
      <c r="BO19" s="1" t="str">
        <f t="shared" si="20"/>
        <v>[{"ItemId":10001,"Num":1},{"ItemId":50002,"Num":23}]</v>
      </c>
      <c r="BP19" s="1" t="str">
        <f t="shared" si="21"/>
        <v>[{"ItemId":50005,"Num":255},{"DropTeam":801010,"Num":2}]</v>
      </c>
    </row>
    <row r="20" spans="4:68" x14ac:dyDescent="0.15">
      <c r="D20" s="12" t="s">
        <v>68</v>
      </c>
      <c r="E20" s="10">
        <v>80</v>
      </c>
      <c r="F20" s="10">
        <v>10</v>
      </c>
      <c r="G20" s="9" t="s">
        <v>57</v>
      </c>
      <c r="H20" s="10">
        <v>11286</v>
      </c>
      <c r="I20" s="9" t="s">
        <v>58</v>
      </c>
      <c r="J20" s="10">
        <v>287091</v>
      </c>
      <c r="K20" s="12" t="s">
        <v>59</v>
      </c>
      <c r="L20" s="10">
        <v>125</v>
      </c>
      <c r="M20" s="12" t="s">
        <v>60</v>
      </c>
      <c r="N20" s="10">
        <v>1</v>
      </c>
      <c r="O20" s="12" t="s">
        <v>61</v>
      </c>
      <c r="P20" s="10">
        <v>1</v>
      </c>
      <c r="Q20" s="12" t="s">
        <v>59</v>
      </c>
      <c r="R20" s="10">
        <v>25</v>
      </c>
      <c r="S20" s="21" t="s">
        <v>62</v>
      </c>
      <c r="T20" s="10">
        <v>257</v>
      </c>
      <c r="U20" s="9" t="s">
        <v>63</v>
      </c>
      <c r="V20" s="10">
        <v>2</v>
      </c>
      <c r="X20" s="1">
        <f>_xlfn.XLOOKUP(G20,[1]配置!$D:$D,[1]配置!$B:$B)</f>
        <v>60001</v>
      </c>
      <c r="Y20" s="22">
        <f t="shared" si="8"/>
        <v>11286</v>
      </c>
      <c r="Z20" s="1">
        <f>_xlfn.XLOOKUP(I20,[1]配置!$D:$D,[1]配置!$B:$B)</f>
        <v>50004</v>
      </c>
      <c r="AA20" s="22">
        <f t="shared" si="9"/>
        <v>287091</v>
      </c>
      <c r="AB20" s="1">
        <f>_xlfn.XLOOKUP(K20,[1]配置!$D:$D,[1]配置!$B:$B)</f>
        <v>50002</v>
      </c>
      <c r="AC20" s="22">
        <f t="shared" si="10"/>
        <v>125</v>
      </c>
      <c r="AD20" s="1">
        <f>_xlfn.XLOOKUP(M20,[1]配置!$D:$D,[1]配置!$B:$B)</f>
        <v>50001</v>
      </c>
      <c r="AE20" s="22">
        <f t="shared" si="11"/>
        <v>1</v>
      </c>
      <c r="AF20" s="1">
        <f>_xlfn.XLOOKUP(O20,[1]配置!$D:$D,[1]配置!$B:$B)</f>
        <v>10001</v>
      </c>
      <c r="AG20" s="22">
        <f t="shared" si="12"/>
        <v>1</v>
      </c>
      <c r="AH20" s="1">
        <f>_xlfn.XLOOKUP(Q20,[1]配置!$D:$D,[1]配置!$B:$B)</f>
        <v>50002</v>
      </c>
      <c r="AI20" s="22">
        <f t="shared" si="13"/>
        <v>25</v>
      </c>
      <c r="AJ20" s="1">
        <f>_xlfn.XLOOKUP(S20,[1]配置!$D:$D,[1]配置!$B:$B)</f>
        <v>50005</v>
      </c>
      <c r="AK20" s="22">
        <f t="shared" si="14"/>
        <v>257</v>
      </c>
      <c r="AL20" s="1">
        <v>801010</v>
      </c>
      <c r="AM20" s="22">
        <f t="shared" si="15"/>
        <v>2</v>
      </c>
      <c r="AN20" s="1" t="str">
        <f t="shared" si="16"/>
        <v>"ItemId":60001</v>
      </c>
      <c r="AO20" s="1" t="str">
        <f t="shared" si="16"/>
        <v>"Num":11286</v>
      </c>
      <c r="AP20" s="1" t="str">
        <f t="shared" si="16"/>
        <v>"ItemId":50004</v>
      </c>
      <c r="AQ20" s="1" t="str">
        <f t="shared" si="16"/>
        <v>"Num":287091</v>
      </c>
      <c r="AR20" s="1" t="str">
        <f t="shared" si="0"/>
        <v>"ItemId":50002</v>
      </c>
      <c r="AS20" s="1" t="str">
        <f t="shared" si="0"/>
        <v>"Num":125</v>
      </c>
      <c r="AT20" s="1" t="str">
        <f t="shared" si="0"/>
        <v>"ItemId":50001</v>
      </c>
      <c r="AU20" s="1" t="str">
        <f t="shared" si="0"/>
        <v>"Num":1</v>
      </c>
      <c r="AV20" s="1" t="str">
        <f t="shared" si="0"/>
        <v>"ItemId":10001</v>
      </c>
      <c r="AW20" s="1" t="str">
        <f t="shared" si="0"/>
        <v>"Num":1</v>
      </c>
      <c r="AX20" s="1" t="str">
        <f t="shared" si="0"/>
        <v>"ItemId":50002</v>
      </c>
      <c r="AY20" s="1" t="str">
        <f t="shared" si="0"/>
        <v>"Num":25</v>
      </c>
      <c r="AZ20" s="1" t="str">
        <f t="shared" si="0"/>
        <v>"ItemId":50005</v>
      </c>
      <c r="BA20" s="1" t="str">
        <f t="shared" si="0"/>
        <v>"Num":257</v>
      </c>
      <c r="BB20" s="1" t="str">
        <f t="shared" si="0"/>
        <v>"DropTeam":801010</v>
      </c>
      <c r="BC20" s="1" t="str">
        <f t="shared" si="0"/>
        <v>"Num":2</v>
      </c>
      <c r="BD20" s="1" t="str">
        <f t="shared" si="17"/>
        <v>{"ItemId":60001,"Num":11286}</v>
      </c>
      <c r="BE20" s="1" t="str">
        <f t="shared" si="1"/>
        <v>{"ItemId":50004,"Num":287091}</v>
      </c>
      <c r="BF20" s="1" t="str">
        <f t="shared" si="2"/>
        <v>{"ItemId":50002,"Num":125}</v>
      </c>
      <c r="BG20" s="1" t="str">
        <f t="shared" si="3"/>
        <v>{"ItemId":50001,"Num":1}</v>
      </c>
      <c r="BH20" s="1" t="str">
        <f t="shared" si="4"/>
        <v>{"ItemId":10001,"Num":1}</v>
      </c>
      <c r="BI20" s="1" t="str">
        <f t="shared" si="5"/>
        <v>{"ItemId":50002,"Num":25}</v>
      </c>
      <c r="BJ20" s="1" t="str">
        <f t="shared" si="6"/>
        <v>{"ItemId":50005,"Num":257}</v>
      </c>
      <c r="BK20" s="1" t="str">
        <f t="shared" si="7"/>
        <v>{"DropTeam":801010,"Num":2}</v>
      </c>
      <c r="BL20" s="1" t="str">
        <f t="shared" si="18"/>
        <v>[{"ItemId":60001,"Num":11286}]</v>
      </c>
      <c r="BM20" s="1" t="str">
        <f t="shared" si="18"/>
        <v>[{"ItemId":50004,"Num":287091}]</v>
      </c>
      <c r="BN20" s="1" t="str">
        <f t="shared" si="19"/>
        <v>[{"ItemId":50002,"Num":125},{"ItemId":50001,"Num":1}]</v>
      </c>
      <c r="BO20" s="1" t="str">
        <f t="shared" si="20"/>
        <v>[{"ItemId":10001,"Num":1},{"ItemId":50002,"Num":25}]</v>
      </c>
      <c r="BP20" s="1" t="str">
        <f t="shared" si="21"/>
        <v>[{"ItemId":50005,"Num":257},{"DropTeam":801010,"Num":2}]</v>
      </c>
    </row>
    <row r="21" spans="4:68" x14ac:dyDescent="0.15">
      <c r="D21" s="12" t="s">
        <v>68</v>
      </c>
      <c r="E21" s="10">
        <v>90</v>
      </c>
      <c r="F21" s="10">
        <v>11</v>
      </c>
      <c r="G21" s="9" t="s">
        <v>57</v>
      </c>
      <c r="H21" s="10">
        <v>11870</v>
      </c>
      <c r="I21" s="9" t="s">
        <v>58</v>
      </c>
      <c r="J21" s="10">
        <v>315762</v>
      </c>
      <c r="K21" s="12" t="s">
        <v>59</v>
      </c>
      <c r="L21" s="10">
        <v>130</v>
      </c>
      <c r="M21" s="12" t="s">
        <v>60</v>
      </c>
      <c r="N21" s="10">
        <v>1</v>
      </c>
      <c r="O21" s="12" t="s">
        <v>61</v>
      </c>
      <c r="P21" s="10">
        <v>1</v>
      </c>
      <c r="Q21" s="12" t="s">
        <v>59</v>
      </c>
      <c r="R21" s="10">
        <v>28</v>
      </c>
      <c r="S21" s="21" t="s">
        <v>62</v>
      </c>
      <c r="T21" s="10">
        <v>260</v>
      </c>
      <c r="U21" s="9" t="s">
        <v>63</v>
      </c>
      <c r="V21" s="10">
        <v>2</v>
      </c>
      <c r="X21" s="1">
        <f>_xlfn.XLOOKUP(G21,[1]配置!$D:$D,[1]配置!$B:$B)</f>
        <v>60001</v>
      </c>
      <c r="Y21" s="22">
        <f t="shared" si="8"/>
        <v>11870</v>
      </c>
      <c r="Z21" s="1">
        <f>_xlfn.XLOOKUP(I21,[1]配置!$D:$D,[1]配置!$B:$B)</f>
        <v>50004</v>
      </c>
      <c r="AA21" s="22">
        <f t="shared" si="9"/>
        <v>315762</v>
      </c>
      <c r="AB21" s="1">
        <f>_xlfn.XLOOKUP(K21,[1]配置!$D:$D,[1]配置!$B:$B)</f>
        <v>50002</v>
      </c>
      <c r="AC21" s="22">
        <f t="shared" si="10"/>
        <v>130</v>
      </c>
      <c r="AD21" s="1">
        <f>_xlfn.XLOOKUP(M21,[1]配置!$D:$D,[1]配置!$B:$B)</f>
        <v>50001</v>
      </c>
      <c r="AE21" s="22">
        <f t="shared" si="11"/>
        <v>1</v>
      </c>
      <c r="AF21" s="1">
        <f>_xlfn.XLOOKUP(O21,[1]配置!$D:$D,[1]配置!$B:$B)</f>
        <v>10001</v>
      </c>
      <c r="AG21" s="22">
        <f t="shared" si="12"/>
        <v>1</v>
      </c>
      <c r="AH21" s="1">
        <f>_xlfn.XLOOKUP(Q21,[1]配置!$D:$D,[1]配置!$B:$B)</f>
        <v>50002</v>
      </c>
      <c r="AI21" s="22">
        <f t="shared" si="13"/>
        <v>28</v>
      </c>
      <c r="AJ21" s="1">
        <f>_xlfn.XLOOKUP(S21,[1]配置!$D:$D,[1]配置!$B:$B)</f>
        <v>50005</v>
      </c>
      <c r="AK21" s="22">
        <f t="shared" si="14"/>
        <v>260</v>
      </c>
      <c r="AL21" s="1">
        <v>801010</v>
      </c>
      <c r="AM21" s="22">
        <f t="shared" si="15"/>
        <v>2</v>
      </c>
      <c r="AN21" s="1" t="str">
        <f t="shared" si="16"/>
        <v>"ItemId":60001</v>
      </c>
      <c r="AO21" s="1" t="str">
        <f t="shared" si="16"/>
        <v>"Num":11870</v>
      </c>
      <c r="AP21" s="1" t="str">
        <f t="shared" si="16"/>
        <v>"ItemId":50004</v>
      </c>
      <c r="AQ21" s="1" t="str">
        <f t="shared" si="16"/>
        <v>"Num":315762</v>
      </c>
      <c r="AR21" s="1" t="str">
        <f t="shared" si="0"/>
        <v>"ItemId":50002</v>
      </c>
      <c r="AS21" s="1" t="str">
        <f t="shared" si="0"/>
        <v>"Num":130</v>
      </c>
      <c r="AT21" s="1" t="str">
        <f t="shared" si="0"/>
        <v>"ItemId":50001</v>
      </c>
      <c r="AU21" s="1" t="str">
        <f t="shared" si="0"/>
        <v>"Num":1</v>
      </c>
      <c r="AV21" s="1" t="str">
        <f t="shared" si="0"/>
        <v>"ItemId":10001</v>
      </c>
      <c r="AW21" s="1" t="str">
        <f t="shared" si="0"/>
        <v>"Num":1</v>
      </c>
      <c r="AX21" s="1" t="str">
        <f t="shared" si="0"/>
        <v>"ItemId":50002</v>
      </c>
      <c r="AY21" s="1" t="str">
        <f t="shared" si="0"/>
        <v>"Num":28</v>
      </c>
      <c r="AZ21" s="1" t="str">
        <f t="shared" si="0"/>
        <v>"ItemId":50005</v>
      </c>
      <c r="BA21" s="1" t="str">
        <f t="shared" si="0"/>
        <v>"Num":260</v>
      </c>
      <c r="BB21" s="1" t="str">
        <f t="shared" si="0"/>
        <v>"DropTeam":801010</v>
      </c>
      <c r="BC21" s="1" t="str">
        <f t="shared" si="0"/>
        <v>"Num":2</v>
      </c>
      <c r="BD21" s="1" t="str">
        <f t="shared" si="17"/>
        <v>{"ItemId":60001,"Num":11870}</v>
      </c>
      <c r="BE21" s="1" t="str">
        <f t="shared" si="1"/>
        <v>{"ItemId":50004,"Num":315762}</v>
      </c>
      <c r="BF21" s="1" t="str">
        <f t="shared" si="2"/>
        <v>{"ItemId":50002,"Num":130}</v>
      </c>
      <c r="BG21" s="1" t="str">
        <f t="shared" si="3"/>
        <v>{"ItemId":50001,"Num":1}</v>
      </c>
      <c r="BH21" s="1" t="str">
        <f t="shared" si="4"/>
        <v>{"ItemId":10001,"Num":1}</v>
      </c>
      <c r="BI21" s="1" t="str">
        <f t="shared" si="5"/>
        <v>{"ItemId":50002,"Num":28}</v>
      </c>
      <c r="BJ21" s="1" t="str">
        <f t="shared" si="6"/>
        <v>{"ItemId":50005,"Num":260}</v>
      </c>
      <c r="BK21" s="1" t="str">
        <f t="shared" si="7"/>
        <v>{"DropTeam":801010,"Num":2}</v>
      </c>
      <c r="BL21" s="1" t="str">
        <f t="shared" si="18"/>
        <v>[{"ItemId":60001,"Num":11870}]</v>
      </c>
      <c r="BM21" s="1" t="str">
        <f t="shared" si="18"/>
        <v>[{"ItemId":50004,"Num":315762}]</v>
      </c>
      <c r="BN21" s="1" t="str">
        <f t="shared" si="19"/>
        <v>[{"ItemId":50002,"Num":130},{"ItemId":50001,"Num":1}]</v>
      </c>
      <c r="BO21" s="1" t="str">
        <f t="shared" si="20"/>
        <v>[{"ItemId":10001,"Num":1},{"ItemId":50002,"Num":28}]</v>
      </c>
      <c r="BP21" s="1" t="str">
        <f t="shared" si="21"/>
        <v>[{"ItemId":50005,"Num":260},{"DropTeam":801010,"Num":2}]</v>
      </c>
    </row>
    <row r="22" spans="4:68" x14ac:dyDescent="0.15">
      <c r="D22" s="13" t="s">
        <v>69</v>
      </c>
      <c r="E22" s="10">
        <v>100</v>
      </c>
      <c r="F22" s="10">
        <v>12</v>
      </c>
      <c r="G22" s="9" t="s">
        <v>57</v>
      </c>
      <c r="H22" s="10">
        <v>12454</v>
      </c>
      <c r="I22" s="9" t="s">
        <v>58</v>
      </c>
      <c r="J22" s="10">
        <v>344432</v>
      </c>
      <c r="K22" s="12" t="s">
        <v>59</v>
      </c>
      <c r="L22" s="10">
        <v>135</v>
      </c>
      <c r="M22" s="12" t="s">
        <v>60</v>
      </c>
      <c r="N22" s="10">
        <v>1</v>
      </c>
      <c r="O22" s="12" t="s">
        <v>61</v>
      </c>
      <c r="P22" s="10">
        <v>1</v>
      </c>
      <c r="Q22" s="12" t="s">
        <v>59</v>
      </c>
      <c r="R22" s="10">
        <v>30</v>
      </c>
      <c r="S22" s="21" t="s">
        <v>62</v>
      </c>
      <c r="T22" s="10">
        <v>262</v>
      </c>
      <c r="U22" s="9" t="s">
        <v>63</v>
      </c>
      <c r="V22" s="10">
        <v>2</v>
      </c>
      <c r="X22" s="1">
        <f>_xlfn.XLOOKUP(G22,[1]配置!$D:$D,[1]配置!$B:$B)</f>
        <v>60001</v>
      </c>
      <c r="Y22" s="22">
        <f t="shared" si="8"/>
        <v>12454</v>
      </c>
      <c r="Z22" s="1">
        <f>_xlfn.XLOOKUP(I22,[1]配置!$D:$D,[1]配置!$B:$B)</f>
        <v>50004</v>
      </c>
      <c r="AA22" s="22">
        <f t="shared" si="9"/>
        <v>344432</v>
      </c>
      <c r="AB22" s="1">
        <f>_xlfn.XLOOKUP(K22,[1]配置!$D:$D,[1]配置!$B:$B)</f>
        <v>50002</v>
      </c>
      <c r="AC22" s="22">
        <f t="shared" si="10"/>
        <v>135</v>
      </c>
      <c r="AD22" s="1">
        <f>_xlfn.XLOOKUP(M22,[1]配置!$D:$D,[1]配置!$B:$B)</f>
        <v>50001</v>
      </c>
      <c r="AE22" s="22">
        <f t="shared" si="11"/>
        <v>1</v>
      </c>
      <c r="AF22" s="1">
        <f>_xlfn.XLOOKUP(O22,[1]配置!$D:$D,[1]配置!$B:$B)</f>
        <v>10001</v>
      </c>
      <c r="AG22" s="22">
        <f t="shared" si="12"/>
        <v>1</v>
      </c>
      <c r="AH22" s="1">
        <f>_xlfn.XLOOKUP(Q22,[1]配置!$D:$D,[1]配置!$B:$B)</f>
        <v>50002</v>
      </c>
      <c r="AI22" s="22">
        <f t="shared" si="13"/>
        <v>30</v>
      </c>
      <c r="AJ22" s="1">
        <f>_xlfn.XLOOKUP(S22,[1]配置!$D:$D,[1]配置!$B:$B)</f>
        <v>50005</v>
      </c>
      <c r="AK22" s="22">
        <f t="shared" si="14"/>
        <v>262</v>
      </c>
      <c r="AL22" s="1">
        <v>801010</v>
      </c>
      <c r="AM22" s="22">
        <f t="shared" si="15"/>
        <v>2</v>
      </c>
      <c r="AN22" s="1" t="str">
        <f t="shared" si="16"/>
        <v>"ItemId":60001</v>
      </c>
      <c r="AO22" s="1" t="str">
        <f t="shared" si="16"/>
        <v>"Num":12454</v>
      </c>
      <c r="AP22" s="1" t="str">
        <f t="shared" si="16"/>
        <v>"ItemId":50004</v>
      </c>
      <c r="AQ22" s="1" t="str">
        <f t="shared" si="16"/>
        <v>"Num":344432</v>
      </c>
      <c r="AR22" s="1" t="str">
        <f t="shared" si="0"/>
        <v>"ItemId":50002</v>
      </c>
      <c r="AS22" s="1" t="str">
        <f t="shared" si="0"/>
        <v>"Num":135</v>
      </c>
      <c r="AT22" s="1" t="str">
        <f t="shared" si="0"/>
        <v>"ItemId":50001</v>
      </c>
      <c r="AU22" s="1" t="str">
        <f t="shared" si="0"/>
        <v>"Num":1</v>
      </c>
      <c r="AV22" s="1" t="str">
        <f t="shared" si="0"/>
        <v>"ItemId":10001</v>
      </c>
      <c r="AW22" s="1" t="str">
        <f t="shared" si="0"/>
        <v>"Num":1</v>
      </c>
      <c r="AX22" s="1" t="str">
        <f t="shared" si="0"/>
        <v>"ItemId":50002</v>
      </c>
      <c r="AY22" s="1" t="str">
        <f t="shared" si="0"/>
        <v>"Num":30</v>
      </c>
      <c r="AZ22" s="1" t="str">
        <f t="shared" si="0"/>
        <v>"ItemId":50005</v>
      </c>
      <c r="BA22" s="1" t="str">
        <f t="shared" si="0"/>
        <v>"Num":262</v>
      </c>
      <c r="BB22" s="1" t="str">
        <f t="shared" si="0"/>
        <v>"DropTeam":801010</v>
      </c>
      <c r="BC22" s="1" t="str">
        <f t="shared" si="0"/>
        <v>"Num":2</v>
      </c>
      <c r="BD22" s="1" t="str">
        <f t="shared" si="17"/>
        <v>{"ItemId":60001,"Num":12454}</v>
      </c>
      <c r="BE22" s="1" t="str">
        <f t="shared" si="1"/>
        <v>{"ItemId":50004,"Num":344432}</v>
      </c>
      <c r="BF22" s="1" t="str">
        <f t="shared" si="2"/>
        <v>{"ItemId":50002,"Num":135}</v>
      </c>
      <c r="BG22" s="1" t="str">
        <f t="shared" si="3"/>
        <v>{"ItemId":50001,"Num":1}</v>
      </c>
      <c r="BH22" s="1" t="str">
        <f t="shared" si="4"/>
        <v>{"ItemId":10001,"Num":1}</v>
      </c>
      <c r="BI22" s="1" t="str">
        <f t="shared" si="5"/>
        <v>{"ItemId":50002,"Num":30}</v>
      </c>
      <c r="BJ22" s="1" t="str">
        <f t="shared" si="6"/>
        <v>{"ItemId":50005,"Num":262}</v>
      </c>
      <c r="BK22" s="1" t="str">
        <f t="shared" si="7"/>
        <v>{"DropTeam":801010,"Num":2}</v>
      </c>
      <c r="BL22" s="1" t="str">
        <f t="shared" si="18"/>
        <v>[{"ItemId":60001,"Num":12454}]</v>
      </c>
      <c r="BM22" s="1" t="str">
        <f t="shared" si="18"/>
        <v>[{"ItemId":50004,"Num":344432}]</v>
      </c>
      <c r="BN22" s="1" t="str">
        <f t="shared" si="19"/>
        <v>[{"ItemId":50002,"Num":135},{"ItemId":50001,"Num":1}]</v>
      </c>
      <c r="BO22" s="1" t="str">
        <f t="shared" si="20"/>
        <v>[{"ItemId":10001,"Num":1},{"ItemId":50002,"Num":30}]</v>
      </c>
      <c r="BP22" s="1" t="str">
        <f t="shared" si="21"/>
        <v>[{"ItemId":50005,"Num":262},{"DropTeam":801010,"Num":2}]</v>
      </c>
    </row>
    <row r="23" spans="4:68" x14ac:dyDescent="0.15">
      <c r="D23" s="13" t="s">
        <v>69</v>
      </c>
      <c r="E23" s="10">
        <v>105</v>
      </c>
      <c r="F23" s="10">
        <v>13</v>
      </c>
      <c r="G23" s="9" t="s">
        <v>57</v>
      </c>
      <c r="H23" s="10">
        <v>13037</v>
      </c>
      <c r="I23" s="9" t="s">
        <v>58</v>
      </c>
      <c r="J23" s="10">
        <v>373102</v>
      </c>
      <c r="K23" s="12" t="s">
        <v>59</v>
      </c>
      <c r="L23" s="10">
        <v>140</v>
      </c>
      <c r="M23" s="12" t="s">
        <v>60</v>
      </c>
      <c r="N23" s="10">
        <v>1</v>
      </c>
      <c r="O23" s="12" t="s">
        <v>61</v>
      </c>
      <c r="P23" s="10">
        <v>1</v>
      </c>
      <c r="Q23" s="12" t="s">
        <v>59</v>
      </c>
      <c r="R23" s="10">
        <v>33</v>
      </c>
      <c r="S23" s="21" t="s">
        <v>62</v>
      </c>
      <c r="T23" s="10">
        <v>264</v>
      </c>
      <c r="U23" s="9" t="s">
        <v>63</v>
      </c>
      <c r="V23" s="10">
        <v>2</v>
      </c>
      <c r="X23" s="1">
        <f>_xlfn.XLOOKUP(G23,[1]配置!$D:$D,[1]配置!$B:$B)</f>
        <v>60001</v>
      </c>
      <c r="Y23" s="22">
        <f t="shared" si="8"/>
        <v>13037</v>
      </c>
      <c r="Z23" s="1">
        <f>_xlfn.XLOOKUP(I23,[1]配置!$D:$D,[1]配置!$B:$B)</f>
        <v>50004</v>
      </c>
      <c r="AA23" s="22">
        <f t="shared" si="9"/>
        <v>373102</v>
      </c>
      <c r="AB23" s="1">
        <f>_xlfn.XLOOKUP(K23,[1]配置!$D:$D,[1]配置!$B:$B)</f>
        <v>50002</v>
      </c>
      <c r="AC23" s="22">
        <f t="shared" si="10"/>
        <v>140</v>
      </c>
      <c r="AD23" s="1">
        <f>_xlfn.XLOOKUP(M23,[1]配置!$D:$D,[1]配置!$B:$B)</f>
        <v>50001</v>
      </c>
      <c r="AE23" s="22">
        <f t="shared" si="11"/>
        <v>1</v>
      </c>
      <c r="AF23" s="1">
        <f>_xlfn.XLOOKUP(O23,[1]配置!$D:$D,[1]配置!$B:$B)</f>
        <v>10001</v>
      </c>
      <c r="AG23" s="22">
        <f t="shared" si="12"/>
        <v>1</v>
      </c>
      <c r="AH23" s="1">
        <f>_xlfn.XLOOKUP(Q23,[1]配置!$D:$D,[1]配置!$B:$B)</f>
        <v>50002</v>
      </c>
      <c r="AI23" s="22">
        <f t="shared" si="13"/>
        <v>33</v>
      </c>
      <c r="AJ23" s="1">
        <f>_xlfn.XLOOKUP(S23,[1]配置!$D:$D,[1]配置!$B:$B)</f>
        <v>50005</v>
      </c>
      <c r="AK23" s="22">
        <f t="shared" si="14"/>
        <v>264</v>
      </c>
      <c r="AL23" s="1">
        <v>801010</v>
      </c>
      <c r="AM23" s="22">
        <f t="shared" si="15"/>
        <v>2</v>
      </c>
      <c r="AN23" s="1" t="str">
        <f t="shared" si="16"/>
        <v>"ItemId":60001</v>
      </c>
      <c r="AO23" s="1" t="str">
        <f t="shared" si="16"/>
        <v>"Num":13037</v>
      </c>
      <c r="AP23" s="1" t="str">
        <f t="shared" si="16"/>
        <v>"ItemId":50004</v>
      </c>
      <c r="AQ23" s="1" t="str">
        <f t="shared" si="16"/>
        <v>"Num":373102</v>
      </c>
      <c r="AR23" s="1" t="str">
        <f t="shared" si="0"/>
        <v>"ItemId":50002</v>
      </c>
      <c r="AS23" s="1" t="str">
        <f t="shared" si="0"/>
        <v>"Num":140</v>
      </c>
      <c r="AT23" s="1" t="str">
        <f t="shared" si="0"/>
        <v>"ItemId":50001</v>
      </c>
      <c r="AU23" s="1" t="str">
        <f t="shared" si="0"/>
        <v>"Num":1</v>
      </c>
      <c r="AV23" s="1" t="str">
        <f t="shared" si="0"/>
        <v>"ItemId":10001</v>
      </c>
      <c r="AW23" s="1" t="str">
        <f t="shared" si="0"/>
        <v>"Num":1</v>
      </c>
      <c r="AX23" s="1" t="str">
        <f t="shared" si="0"/>
        <v>"ItemId":50002</v>
      </c>
      <c r="AY23" s="1" t="str">
        <f t="shared" si="0"/>
        <v>"Num":33</v>
      </c>
      <c r="AZ23" s="1" t="str">
        <f t="shared" si="0"/>
        <v>"ItemId":50005</v>
      </c>
      <c r="BA23" s="1" t="str">
        <f t="shared" si="0"/>
        <v>"Num":264</v>
      </c>
      <c r="BB23" s="1" t="str">
        <f t="shared" si="0"/>
        <v>"DropTeam":801010</v>
      </c>
      <c r="BC23" s="1" t="str">
        <f t="shared" si="0"/>
        <v>"Num":2</v>
      </c>
      <c r="BD23" s="1" t="str">
        <f t="shared" si="17"/>
        <v>{"ItemId":60001,"Num":13037}</v>
      </c>
      <c r="BE23" s="1" t="str">
        <f t="shared" si="1"/>
        <v>{"ItemId":50004,"Num":373102}</v>
      </c>
      <c r="BF23" s="1" t="str">
        <f t="shared" si="2"/>
        <v>{"ItemId":50002,"Num":140}</v>
      </c>
      <c r="BG23" s="1" t="str">
        <f t="shared" si="3"/>
        <v>{"ItemId":50001,"Num":1}</v>
      </c>
      <c r="BH23" s="1" t="str">
        <f t="shared" si="4"/>
        <v>{"ItemId":10001,"Num":1}</v>
      </c>
      <c r="BI23" s="1" t="str">
        <f t="shared" si="5"/>
        <v>{"ItemId":50002,"Num":33}</v>
      </c>
      <c r="BJ23" s="1" t="str">
        <f t="shared" si="6"/>
        <v>{"ItemId":50005,"Num":264}</v>
      </c>
      <c r="BK23" s="1" t="str">
        <f t="shared" si="7"/>
        <v>{"DropTeam":801010,"Num":2}</v>
      </c>
      <c r="BL23" s="1" t="str">
        <f t="shared" si="18"/>
        <v>[{"ItemId":60001,"Num":13037}]</v>
      </c>
      <c r="BM23" s="1" t="str">
        <f t="shared" si="18"/>
        <v>[{"ItemId":50004,"Num":373102}]</v>
      </c>
      <c r="BN23" s="1" t="str">
        <f t="shared" si="19"/>
        <v>[{"ItemId":50002,"Num":140},{"ItemId":50001,"Num":1}]</v>
      </c>
      <c r="BO23" s="1" t="str">
        <f t="shared" si="20"/>
        <v>[{"ItemId":10001,"Num":1},{"ItemId":50002,"Num":33}]</v>
      </c>
      <c r="BP23" s="1" t="str">
        <f t="shared" si="21"/>
        <v>[{"ItemId":50005,"Num":264},{"DropTeam":801010,"Num":2}]</v>
      </c>
    </row>
    <row r="24" spans="4:68" x14ac:dyDescent="0.15">
      <c r="D24" s="13" t="s">
        <v>69</v>
      </c>
      <c r="E24" s="10">
        <v>110</v>
      </c>
      <c r="F24" s="10">
        <v>14</v>
      </c>
      <c r="G24" s="9" t="s">
        <v>57</v>
      </c>
      <c r="H24" s="10">
        <v>13621</v>
      </c>
      <c r="I24" s="9" t="s">
        <v>58</v>
      </c>
      <c r="J24" s="10">
        <v>401772</v>
      </c>
      <c r="K24" s="12" t="s">
        <v>59</v>
      </c>
      <c r="L24" s="10">
        <v>145</v>
      </c>
      <c r="M24" s="12" t="s">
        <v>60</v>
      </c>
      <c r="N24" s="10">
        <v>1</v>
      </c>
      <c r="O24" s="12" t="s">
        <v>61</v>
      </c>
      <c r="P24" s="10">
        <v>1</v>
      </c>
      <c r="Q24" s="12" t="s">
        <v>59</v>
      </c>
      <c r="R24" s="10">
        <v>35</v>
      </c>
      <c r="S24" s="21" t="s">
        <v>62</v>
      </c>
      <c r="T24" s="10">
        <v>267</v>
      </c>
      <c r="U24" s="9" t="s">
        <v>63</v>
      </c>
      <c r="V24" s="10">
        <v>3</v>
      </c>
      <c r="X24" s="1">
        <f>_xlfn.XLOOKUP(G24,[1]配置!$D:$D,[1]配置!$B:$B)</f>
        <v>60001</v>
      </c>
      <c r="Y24" s="22">
        <f t="shared" si="8"/>
        <v>13621</v>
      </c>
      <c r="Z24" s="1">
        <f>_xlfn.XLOOKUP(I24,[1]配置!$D:$D,[1]配置!$B:$B)</f>
        <v>50004</v>
      </c>
      <c r="AA24" s="22">
        <f t="shared" si="9"/>
        <v>401772</v>
      </c>
      <c r="AB24" s="1">
        <f>_xlfn.XLOOKUP(K24,[1]配置!$D:$D,[1]配置!$B:$B)</f>
        <v>50002</v>
      </c>
      <c r="AC24" s="22">
        <f t="shared" si="10"/>
        <v>145</v>
      </c>
      <c r="AD24" s="1">
        <f>_xlfn.XLOOKUP(M24,[1]配置!$D:$D,[1]配置!$B:$B)</f>
        <v>50001</v>
      </c>
      <c r="AE24" s="22">
        <f t="shared" si="11"/>
        <v>1</v>
      </c>
      <c r="AF24" s="1">
        <f>_xlfn.XLOOKUP(O24,[1]配置!$D:$D,[1]配置!$B:$B)</f>
        <v>10001</v>
      </c>
      <c r="AG24" s="22">
        <f t="shared" si="12"/>
        <v>1</v>
      </c>
      <c r="AH24" s="1">
        <f>_xlfn.XLOOKUP(Q24,[1]配置!$D:$D,[1]配置!$B:$B)</f>
        <v>50002</v>
      </c>
      <c r="AI24" s="22">
        <f t="shared" si="13"/>
        <v>35</v>
      </c>
      <c r="AJ24" s="1">
        <f>_xlfn.XLOOKUP(S24,[1]配置!$D:$D,[1]配置!$B:$B)</f>
        <v>50005</v>
      </c>
      <c r="AK24" s="22">
        <f t="shared" si="14"/>
        <v>267</v>
      </c>
      <c r="AL24" s="1">
        <v>801010</v>
      </c>
      <c r="AM24" s="22">
        <f t="shared" si="15"/>
        <v>3</v>
      </c>
      <c r="AN24" s="1" t="str">
        <f t="shared" si="16"/>
        <v>"ItemId":60001</v>
      </c>
      <c r="AO24" s="1" t="str">
        <f t="shared" si="16"/>
        <v>"Num":13621</v>
      </c>
      <c r="AP24" s="1" t="str">
        <f t="shared" si="16"/>
        <v>"ItemId":50004</v>
      </c>
      <c r="AQ24" s="1" t="str">
        <f t="shared" si="16"/>
        <v>"Num":401772</v>
      </c>
      <c r="AR24" s="1" t="str">
        <f t="shared" si="0"/>
        <v>"ItemId":50002</v>
      </c>
      <c r="AS24" s="1" t="str">
        <f t="shared" si="0"/>
        <v>"Num":145</v>
      </c>
      <c r="AT24" s="1" t="str">
        <f t="shared" si="0"/>
        <v>"ItemId":50001</v>
      </c>
      <c r="AU24" s="1" t="str">
        <f t="shared" si="0"/>
        <v>"Num":1</v>
      </c>
      <c r="AV24" s="1" t="str">
        <f t="shared" si="0"/>
        <v>"ItemId":10001</v>
      </c>
      <c r="AW24" s="1" t="str">
        <f t="shared" si="0"/>
        <v>"Num":1</v>
      </c>
      <c r="AX24" s="1" t="str">
        <f t="shared" si="0"/>
        <v>"ItemId":50002</v>
      </c>
      <c r="AY24" s="1" t="str">
        <f t="shared" si="0"/>
        <v>"Num":35</v>
      </c>
      <c r="AZ24" s="1" t="str">
        <f t="shared" si="0"/>
        <v>"ItemId":50005</v>
      </c>
      <c r="BA24" s="1" t="str">
        <f t="shared" si="0"/>
        <v>"Num":267</v>
      </c>
      <c r="BB24" s="1" t="str">
        <f t="shared" si="0"/>
        <v>"DropTeam":801010</v>
      </c>
      <c r="BC24" s="1" t="str">
        <f t="shared" si="0"/>
        <v>"Num":3</v>
      </c>
      <c r="BD24" s="1" t="str">
        <f t="shared" si="17"/>
        <v>{"ItemId":60001,"Num":13621}</v>
      </c>
      <c r="BE24" s="1" t="str">
        <f t="shared" si="1"/>
        <v>{"ItemId":50004,"Num":401772}</v>
      </c>
      <c r="BF24" s="1" t="str">
        <f t="shared" si="2"/>
        <v>{"ItemId":50002,"Num":145}</v>
      </c>
      <c r="BG24" s="1" t="str">
        <f t="shared" si="3"/>
        <v>{"ItemId":50001,"Num":1}</v>
      </c>
      <c r="BH24" s="1" t="str">
        <f t="shared" si="4"/>
        <v>{"ItemId":10001,"Num":1}</v>
      </c>
      <c r="BI24" s="1" t="str">
        <f t="shared" si="5"/>
        <v>{"ItemId":50002,"Num":35}</v>
      </c>
      <c r="BJ24" s="1" t="str">
        <f t="shared" si="6"/>
        <v>{"ItemId":50005,"Num":267}</v>
      </c>
      <c r="BK24" s="1" t="str">
        <f t="shared" si="7"/>
        <v>{"DropTeam":801010,"Num":3}</v>
      </c>
      <c r="BL24" s="1" t="str">
        <f t="shared" si="18"/>
        <v>[{"ItemId":60001,"Num":13621}]</v>
      </c>
      <c r="BM24" s="1" t="str">
        <f t="shared" si="18"/>
        <v>[{"ItemId":50004,"Num":401772}]</v>
      </c>
      <c r="BN24" s="1" t="str">
        <f t="shared" si="19"/>
        <v>[{"ItemId":50002,"Num":145},{"ItemId":50001,"Num":1}]</v>
      </c>
      <c r="BO24" s="1" t="str">
        <f t="shared" si="20"/>
        <v>[{"ItemId":10001,"Num":1},{"ItemId":50002,"Num":35}]</v>
      </c>
      <c r="BP24" s="1" t="str">
        <f t="shared" si="21"/>
        <v>[{"ItemId":50005,"Num":267},{"DropTeam":801010,"Num":3}]</v>
      </c>
    </row>
    <row r="25" spans="4:68" x14ac:dyDescent="0.15">
      <c r="D25" s="13" t="s">
        <v>69</v>
      </c>
      <c r="E25" s="10">
        <v>115</v>
      </c>
      <c r="F25" s="10">
        <v>15</v>
      </c>
      <c r="G25" s="9" t="s">
        <v>57</v>
      </c>
      <c r="H25" s="10">
        <v>14205</v>
      </c>
      <c r="I25" s="9" t="s">
        <v>58</v>
      </c>
      <c r="J25" s="10">
        <v>430443</v>
      </c>
      <c r="K25" s="12" t="s">
        <v>59</v>
      </c>
      <c r="L25" s="10">
        <v>150</v>
      </c>
      <c r="M25" s="12" t="s">
        <v>60</v>
      </c>
      <c r="N25" s="10">
        <v>1</v>
      </c>
      <c r="O25" s="12" t="s">
        <v>61</v>
      </c>
      <c r="P25" s="10">
        <v>1</v>
      </c>
      <c r="Q25" s="12" t="s">
        <v>59</v>
      </c>
      <c r="R25" s="10">
        <v>38</v>
      </c>
      <c r="S25" s="21" t="s">
        <v>62</v>
      </c>
      <c r="T25" s="10">
        <v>269</v>
      </c>
      <c r="U25" s="9" t="s">
        <v>63</v>
      </c>
      <c r="V25" s="10">
        <v>3</v>
      </c>
      <c r="X25" s="1">
        <f>_xlfn.XLOOKUP(G25,[1]配置!$D:$D,[1]配置!$B:$B)</f>
        <v>60001</v>
      </c>
      <c r="Y25" s="22">
        <f t="shared" si="8"/>
        <v>14205</v>
      </c>
      <c r="Z25" s="1">
        <f>_xlfn.XLOOKUP(I25,[1]配置!$D:$D,[1]配置!$B:$B)</f>
        <v>50004</v>
      </c>
      <c r="AA25" s="22">
        <f t="shared" si="9"/>
        <v>430443</v>
      </c>
      <c r="AB25" s="1">
        <f>_xlfn.XLOOKUP(K25,[1]配置!$D:$D,[1]配置!$B:$B)</f>
        <v>50002</v>
      </c>
      <c r="AC25" s="22">
        <f t="shared" si="10"/>
        <v>150</v>
      </c>
      <c r="AD25" s="1">
        <f>_xlfn.XLOOKUP(M25,[1]配置!$D:$D,[1]配置!$B:$B)</f>
        <v>50001</v>
      </c>
      <c r="AE25" s="22">
        <f t="shared" si="11"/>
        <v>1</v>
      </c>
      <c r="AF25" s="1">
        <f>_xlfn.XLOOKUP(O25,[1]配置!$D:$D,[1]配置!$B:$B)</f>
        <v>10001</v>
      </c>
      <c r="AG25" s="22">
        <f t="shared" si="12"/>
        <v>1</v>
      </c>
      <c r="AH25" s="1">
        <f>_xlfn.XLOOKUP(Q25,[1]配置!$D:$D,[1]配置!$B:$B)</f>
        <v>50002</v>
      </c>
      <c r="AI25" s="22">
        <f t="shared" si="13"/>
        <v>38</v>
      </c>
      <c r="AJ25" s="1">
        <f>_xlfn.XLOOKUP(S25,[1]配置!$D:$D,[1]配置!$B:$B)</f>
        <v>50005</v>
      </c>
      <c r="AK25" s="22">
        <f t="shared" si="14"/>
        <v>269</v>
      </c>
      <c r="AL25" s="1">
        <v>801010</v>
      </c>
      <c r="AM25" s="22">
        <f t="shared" si="15"/>
        <v>3</v>
      </c>
      <c r="AN25" s="1" t="str">
        <f t="shared" si="16"/>
        <v>"ItemId":60001</v>
      </c>
      <c r="AO25" s="1" t="str">
        <f t="shared" si="16"/>
        <v>"Num":14205</v>
      </c>
      <c r="AP25" s="1" t="str">
        <f t="shared" si="16"/>
        <v>"ItemId":50004</v>
      </c>
      <c r="AQ25" s="1" t="str">
        <f t="shared" si="16"/>
        <v>"Num":430443</v>
      </c>
      <c r="AR25" s="1" t="str">
        <f t="shared" si="0"/>
        <v>"ItemId":50002</v>
      </c>
      <c r="AS25" s="1" t="str">
        <f t="shared" si="0"/>
        <v>"Num":150</v>
      </c>
      <c r="AT25" s="1" t="str">
        <f t="shared" si="0"/>
        <v>"ItemId":50001</v>
      </c>
      <c r="AU25" s="1" t="str">
        <f t="shared" si="0"/>
        <v>"Num":1</v>
      </c>
      <c r="AV25" s="1" t="str">
        <f t="shared" si="0"/>
        <v>"ItemId":10001</v>
      </c>
      <c r="AW25" s="1" t="str">
        <f t="shared" si="0"/>
        <v>"Num":1</v>
      </c>
      <c r="AX25" s="1" t="str">
        <f t="shared" si="0"/>
        <v>"ItemId":50002</v>
      </c>
      <c r="AY25" s="1" t="str">
        <f t="shared" si="0"/>
        <v>"Num":38</v>
      </c>
      <c r="AZ25" s="1" t="str">
        <f t="shared" si="0"/>
        <v>"ItemId":50005</v>
      </c>
      <c r="BA25" s="1" t="str">
        <f t="shared" si="0"/>
        <v>"Num":269</v>
      </c>
      <c r="BB25" s="1" t="str">
        <f t="shared" si="0"/>
        <v>"DropTeam":801010</v>
      </c>
      <c r="BC25" s="1" t="str">
        <f t="shared" si="0"/>
        <v>"Num":3</v>
      </c>
      <c r="BD25" s="1" t="str">
        <f t="shared" si="17"/>
        <v>{"ItemId":60001,"Num":14205}</v>
      </c>
      <c r="BE25" s="1" t="str">
        <f t="shared" si="1"/>
        <v>{"ItemId":50004,"Num":430443}</v>
      </c>
      <c r="BF25" s="1" t="str">
        <f t="shared" si="2"/>
        <v>{"ItemId":50002,"Num":150}</v>
      </c>
      <c r="BG25" s="1" t="str">
        <f t="shared" si="3"/>
        <v>{"ItemId":50001,"Num":1}</v>
      </c>
      <c r="BH25" s="1" t="str">
        <f t="shared" si="4"/>
        <v>{"ItemId":10001,"Num":1}</v>
      </c>
      <c r="BI25" s="1" t="str">
        <f t="shared" si="5"/>
        <v>{"ItemId":50002,"Num":38}</v>
      </c>
      <c r="BJ25" s="1" t="str">
        <f t="shared" si="6"/>
        <v>{"ItemId":50005,"Num":269}</v>
      </c>
      <c r="BK25" s="1" t="str">
        <f t="shared" si="7"/>
        <v>{"DropTeam":801010,"Num":3}</v>
      </c>
      <c r="BL25" s="1" t="str">
        <f t="shared" si="18"/>
        <v>[{"ItemId":60001,"Num":14205}]</v>
      </c>
      <c r="BM25" s="1" t="str">
        <f t="shared" si="18"/>
        <v>[{"ItemId":50004,"Num":430443}]</v>
      </c>
      <c r="BN25" s="1" t="str">
        <f t="shared" si="19"/>
        <v>[{"ItemId":50002,"Num":150},{"ItemId":50001,"Num":1}]</v>
      </c>
      <c r="BO25" s="1" t="str">
        <f t="shared" si="20"/>
        <v>[{"ItemId":10001,"Num":1},{"ItemId":50002,"Num":38}]</v>
      </c>
      <c r="BP25" s="1" t="str">
        <f t="shared" si="21"/>
        <v>[{"ItemId":50005,"Num":269},{"DropTeam":801010,"Num":3}]</v>
      </c>
    </row>
    <row r="26" spans="4:68" x14ac:dyDescent="0.15">
      <c r="D26" s="13" t="s">
        <v>70</v>
      </c>
      <c r="E26" s="10">
        <v>120</v>
      </c>
      <c r="F26" s="10">
        <v>16</v>
      </c>
      <c r="G26" s="9" t="s">
        <v>57</v>
      </c>
      <c r="H26" s="10">
        <v>14789</v>
      </c>
      <c r="I26" s="9" t="s">
        <v>58</v>
      </c>
      <c r="J26" s="10">
        <v>459113</v>
      </c>
      <c r="K26" s="12" t="s">
        <v>59</v>
      </c>
      <c r="L26" s="10">
        <v>155</v>
      </c>
      <c r="M26" s="12" t="s">
        <v>60</v>
      </c>
      <c r="N26" s="10">
        <v>1</v>
      </c>
      <c r="O26" s="12" t="s">
        <v>61</v>
      </c>
      <c r="P26" s="10">
        <v>1</v>
      </c>
      <c r="Q26" s="12" t="s">
        <v>59</v>
      </c>
      <c r="R26" s="10">
        <v>40</v>
      </c>
      <c r="S26" s="21" t="s">
        <v>62</v>
      </c>
      <c r="T26" s="10">
        <v>271</v>
      </c>
      <c r="U26" s="9" t="s">
        <v>63</v>
      </c>
      <c r="V26" s="10">
        <v>3</v>
      </c>
      <c r="X26" s="1">
        <f>_xlfn.XLOOKUP(G26,[1]配置!$D:$D,[1]配置!$B:$B)</f>
        <v>60001</v>
      </c>
      <c r="Y26" s="22">
        <f t="shared" si="8"/>
        <v>14789</v>
      </c>
      <c r="Z26" s="1">
        <f>_xlfn.XLOOKUP(I26,[1]配置!$D:$D,[1]配置!$B:$B)</f>
        <v>50004</v>
      </c>
      <c r="AA26" s="22">
        <f t="shared" si="9"/>
        <v>459113</v>
      </c>
      <c r="AB26" s="1">
        <f>_xlfn.XLOOKUP(K26,[1]配置!$D:$D,[1]配置!$B:$B)</f>
        <v>50002</v>
      </c>
      <c r="AC26" s="22">
        <f t="shared" si="10"/>
        <v>155</v>
      </c>
      <c r="AD26" s="1">
        <f>_xlfn.XLOOKUP(M26,[1]配置!$D:$D,[1]配置!$B:$B)</f>
        <v>50001</v>
      </c>
      <c r="AE26" s="22">
        <f t="shared" si="11"/>
        <v>1</v>
      </c>
      <c r="AF26" s="1">
        <f>_xlfn.XLOOKUP(O26,[1]配置!$D:$D,[1]配置!$B:$B)</f>
        <v>10001</v>
      </c>
      <c r="AG26" s="22">
        <f t="shared" si="12"/>
        <v>1</v>
      </c>
      <c r="AH26" s="1">
        <f>_xlfn.XLOOKUP(Q26,[1]配置!$D:$D,[1]配置!$B:$B)</f>
        <v>50002</v>
      </c>
      <c r="AI26" s="22">
        <f t="shared" si="13"/>
        <v>40</v>
      </c>
      <c r="AJ26" s="1">
        <f>_xlfn.XLOOKUP(S26,[1]配置!$D:$D,[1]配置!$B:$B)</f>
        <v>50005</v>
      </c>
      <c r="AK26" s="22">
        <f t="shared" si="14"/>
        <v>271</v>
      </c>
      <c r="AL26" s="1">
        <v>801010</v>
      </c>
      <c r="AM26" s="22">
        <f t="shared" si="15"/>
        <v>3</v>
      </c>
      <c r="AN26" s="1" t="str">
        <f t="shared" si="16"/>
        <v>"ItemId":60001</v>
      </c>
      <c r="AO26" s="1" t="str">
        <f t="shared" si="16"/>
        <v>"Num":14789</v>
      </c>
      <c r="AP26" s="1" t="str">
        <f t="shared" si="16"/>
        <v>"ItemId":50004</v>
      </c>
      <c r="AQ26" s="1" t="str">
        <f t="shared" si="16"/>
        <v>"Num":459113</v>
      </c>
      <c r="AR26" s="1" t="str">
        <f t="shared" si="0"/>
        <v>"ItemId":50002</v>
      </c>
      <c r="AS26" s="1" t="str">
        <f t="shared" si="0"/>
        <v>"Num":155</v>
      </c>
      <c r="AT26" s="1" t="str">
        <f t="shared" si="0"/>
        <v>"ItemId":50001</v>
      </c>
      <c r="AU26" s="1" t="str">
        <f t="shared" si="0"/>
        <v>"Num":1</v>
      </c>
      <c r="AV26" s="1" t="str">
        <f t="shared" si="0"/>
        <v>"ItemId":10001</v>
      </c>
      <c r="AW26" s="1" t="str">
        <f t="shared" si="0"/>
        <v>"Num":1</v>
      </c>
      <c r="AX26" s="1" t="str">
        <f t="shared" si="0"/>
        <v>"ItemId":50002</v>
      </c>
      <c r="AY26" s="1" t="str">
        <f t="shared" si="0"/>
        <v>"Num":40</v>
      </c>
      <c r="AZ26" s="1" t="str">
        <f t="shared" si="0"/>
        <v>"ItemId":50005</v>
      </c>
      <c r="BA26" s="1" t="str">
        <f t="shared" si="0"/>
        <v>"Num":271</v>
      </c>
      <c r="BB26" s="1" t="str">
        <f t="shared" si="0"/>
        <v>"DropTeam":801010</v>
      </c>
      <c r="BC26" s="1" t="str">
        <f t="shared" si="0"/>
        <v>"Num":3</v>
      </c>
      <c r="BD26" s="1" t="str">
        <f t="shared" si="17"/>
        <v>{"ItemId":60001,"Num":14789}</v>
      </c>
      <c r="BE26" s="1" t="str">
        <f t="shared" si="1"/>
        <v>{"ItemId":50004,"Num":459113}</v>
      </c>
      <c r="BF26" s="1" t="str">
        <f t="shared" si="2"/>
        <v>{"ItemId":50002,"Num":155}</v>
      </c>
      <c r="BG26" s="1" t="str">
        <f t="shared" si="3"/>
        <v>{"ItemId":50001,"Num":1}</v>
      </c>
      <c r="BH26" s="1" t="str">
        <f t="shared" si="4"/>
        <v>{"ItemId":10001,"Num":1}</v>
      </c>
      <c r="BI26" s="1" t="str">
        <f t="shared" si="5"/>
        <v>{"ItemId":50002,"Num":40}</v>
      </c>
      <c r="BJ26" s="1" t="str">
        <f t="shared" si="6"/>
        <v>{"ItemId":50005,"Num":271}</v>
      </c>
      <c r="BK26" s="1" t="str">
        <f t="shared" si="7"/>
        <v>{"DropTeam":801010,"Num":3}</v>
      </c>
      <c r="BL26" s="1" t="str">
        <f t="shared" si="18"/>
        <v>[{"ItemId":60001,"Num":14789}]</v>
      </c>
      <c r="BM26" s="1" t="str">
        <f t="shared" si="18"/>
        <v>[{"ItemId":50004,"Num":459113}]</v>
      </c>
      <c r="BN26" s="1" t="str">
        <f t="shared" si="19"/>
        <v>[{"ItemId":50002,"Num":155},{"ItemId":50001,"Num":1}]</v>
      </c>
      <c r="BO26" s="1" t="str">
        <f t="shared" si="20"/>
        <v>[{"ItemId":10001,"Num":1},{"ItemId":50002,"Num":40}]</v>
      </c>
      <c r="BP26" s="1" t="str">
        <f t="shared" si="21"/>
        <v>[{"ItemId":50005,"Num":271},{"DropTeam":801010,"Num":3}]</v>
      </c>
    </row>
    <row r="27" spans="4:68" x14ac:dyDescent="0.15">
      <c r="D27" s="13" t="s">
        <v>70</v>
      </c>
      <c r="E27" s="10">
        <v>125</v>
      </c>
      <c r="F27" s="10">
        <v>17</v>
      </c>
      <c r="G27" s="9" t="s">
        <v>57</v>
      </c>
      <c r="H27" s="10">
        <v>15372</v>
      </c>
      <c r="I27" s="9" t="s">
        <v>58</v>
      </c>
      <c r="J27" s="10">
        <v>487783</v>
      </c>
      <c r="K27" s="12" t="s">
        <v>59</v>
      </c>
      <c r="L27" s="10">
        <v>160</v>
      </c>
      <c r="M27" s="12" t="s">
        <v>60</v>
      </c>
      <c r="N27" s="10">
        <v>1</v>
      </c>
      <c r="O27" s="12" t="s">
        <v>61</v>
      </c>
      <c r="P27" s="10">
        <v>1</v>
      </c>
      <c r="Q27" s="12" t="s">
        <v>59</v>
      </c>
      <c r="R27" s="10">
        <v>43</v>
      </c>
      <c r="S27" s="21" t="s">
        <v>62</v>
      </c>
      <c r="T27" s="10">
        <v>274</v>
      </c>
      <c r="U27" s="9" t="s">
        <v>63</v>
      </c>
      <c r="V27" s="10">
        <v>3</v>
      </c>
      <c r="X27" s="1">
        <f>_xlfn.XLOOKUP(G27,[1]配置!$D:$D,[1]配置!$B:$B)</f>
        <v>60001</v>
      </c>
      <c r="Y27" s="22">
        <f t="shared" si="8"/>
        <v>15372</v>
      </c>
      <c r="Z27" s="1">
        <f>_xlfn.XLOOKUP(I27,[1]配置!$D:$D,[1]配置!$B:$B)</f>
        <v>50004</v>
      </c>
      <c r="AA27" s="22">
        <f t="shared" si="9"/>
        <v>487783</v>
      </c>
      <c r="AB27" s="1">
        <f>_xlfn.XLOOKUP(K27,[1]配置!$D:$D,[1]配置!$B:$B)</f>
        <v>50002</v>
      </c>
      <c r="AC27" s="22">
        <f t="shared" si="10"/>
        <v>160</v>
      </c>
      <c r="AD27" s="1">
        <f>_xlfn.XLOOKUP(M27,[1]配置!$D:$D,[1]配置!$B:$B)</f>
        <v>50001</v>
      </c>
      <c r="AE27" s="22">
        <f t="shared" si="11"/>
        <v>1</v>
      </c>
      <c r="AF27" s="1">
        <f>_xlfn.XLOOKUP(O27,[1]配置!$D:$D,[1]配置!$B:$B)</f>
        <v>10001</v>
      </c>
      <c r="AG27" s="22">
        <f t="shared" si="12"/>
        <v>1</v>
      </c>
      <c r="AH27" s="1">
        <f>_xlfn.XLOOKUP(Q27,[1]配置!$D:$D,[1]配置!$B:$B)</f>
        <v>50002</v>
      </c>
      <c r="AI27" s="22">
        <f t="shared" si="13"/>
        <v>43</v>
      </c>
      <c r="AJ27" s="1">
        <f>_xlfn.XLOOKUP(S27,[1]配置!$D:$D,[1]配置!$B:$B)</f>
        <v>50005</v>
      </c>
      <c r="AK27" s="22">
        <f t="shared" si="14"/>
        <v>274</v>
      </c>
      <c r="AL27" s="1">
        <v>801010</v>
      </c>
      <c r="AM27" s="22">
        <f t="shared" si="15"/>
        <v>3</v>
      </c>
      <c r="AN27" s="1" t="str">
        <f t="shared" si="16"/>
        <v>"ItemId":60001</v>
      </c>
      <c r="AO27" s="1" t="str">
        <f t="shared" si="16"/>
        <v>"Num":15372</v>
      </c>
      <c r="AP27" s="1" t="str">
        <f t="shared" si="16"/>
        <v>"ItemId":50004</v>
      </c>
      <c r="AQ27" s="1" t="str">
        <f t="shared" si="16"/>
        <v>"Num":487783</v>
      </c>
      <c r="AR27" s="1" t="str">
        <f t="shared" ref="AR27:AR50" si="22">$B$2&amp;AB$10&amp;$B$2&amp;$B$1&amp;INT(AB27)</f>
        <v>"ItemId":50002</v>
      </c>
      <c r="AS27" s="1" t="str">
        <f t="shared" ref="AS27:AS50" si="23">$B$2&amp;AC$10&amp;$B$2&amp;$B$1&amp;INT(AC27)</f>
        <v>"Num":160</v>
      </c>
      <c r="AT27" s="1" t="str">
        <f t="shared" ref="AT27:AT50" si="24">$B$2&amp;AD$10&amp;$B$2&amp;$B$1&amp;INT(AD27)</f>
        <v>"ItemId":50001</v>
      </c>
      <c r="AU27" s="1" t="str">
        <f t="shared" ref="AU27:AU50" si="25">$B$2&amp;AE$10&amp;$B$2&amp;$B$1&amp;INT(AE27)</f>
        <v>"Num":1</v>
      </c>
      <c r="AV27" s="1" t="str">
        <f t="shared" ref="AV27:AV50" si="26">$B$2&amp;AF$10&amp;$B$2&amp;$B$1&amp;INT(AF27)</f>
        <v>"ItemId":10001</v>
      </c>
      <c r="AW27" s="1" t="str">
        <f t="shared" ref="AW27:AW50" si="27">$B$2&amp;AG$10&amp;$B$2&amp;$B$1&amp;INT(AG27)</f>
        <v>"Num":1</v>
      </c>
      <c r="AX27" s="1" t="str">
        <f t="shared" ref="AX27:AX50" si="28">$B$2&amp;AH$10&amp;$B$2&amp;$B$1&amp;INT(AH27)</f>
        <v>"ItemId":50002</v>
      </c>
      <c r="AY27" s="1" t="str">
        <f t="shared" ref="AY27:AY50" si="29">$B$2&amp;AI$10&amp;$B$2&amp;$B$1&amp;INT(AI27)</f>
        <v>"Num":43</v>
      </c>
      <c r="AZ27" s="1" t="str">
        <f t="shared" ref="AZ27:AZ50" si="30">$B$2&amp;AJ$10&amp;$B$2&amp;$B$1&amp;INT(AJ27)</f>
        <v>"ItemId":50005</v>
      </c>
      <c r="BA27" s="1" t="str">
        <f t="shared" ref="BA27:BA50" si="31">$B$2&amp;AK$10&amp;$B$2&amp;$B$1&amp;INT(AK27)</f>
        <v>"Num":274</v>
      </c>
      <c r="BB27" s="1" t="str">
        <f t="shared" ref="BB27:BB50" si="32">$B$2&amp;AL$10&amp;$B$2&amp;$B$1&amp;INT(AL27)</f>
        <v>"DropTeam":801010</v>
      </c>
      <c r="BC27" s="1" t="str">
        <f t="shared" ref="BC27:BC50" si="33">$B$2&amp;AM$10&amp;$B$2&amp;$B$1&amp;INT(AM27)</f>
        <v>"Num":3</v>
      </c>
      <c r="BD27" s="1" t="str">
        <f t="shared" si="17"/>
        <v>{"ItemId":60001,"Num":15372}</v>
      </c>
      <c r="BE27" s="1" t="str">
        <f t="shared" si="1"/>
        <v>{"ItemId":50004,"Num":487783}</v>
      </c>
      <c r="BF27" s="1" t="str">
        <f t="shared" si="2"/>
        <v>{"ItemId":50002,"Num":160}</v>
      </c>
      <c r="BG27" s="1" t="str">
        <f t="shared" si="3"/>
        <v>{"ItemId":50001,"Num":1}</v>
      </c>
      <c r="BH27" s="1" t="str">
        <f t="shared" si="4"/>
        <v>{"ItemId":10001,"Num":1}</v>
      </c>
      <c r="BI27" s="1" t="str">
        <f t="shared" si="5"/>
        <v>{"ItemId":50002,"Num":43}</v>
      </c>
      <c r="BJ27" s="1" t="str">
        <f t="shared" si="6"/>
        <v>{"ItemId":50005,"Num":274}</v>
      </c>
      <c r="BK27" s="1" t="str">
        <f t="shared" si="7"/>
        <v>{"DropTeam":801010,"Num":3}</v>
      </c>
      <c r="BL27" s="1" t="str">
        <f t="shared" si="18"/>
        <v>[{"ItemId":60001,"Num":15372}]</v>
      </c>
      <c r="BM27" s="1" t="str">
        <f t="shared" si="18"/>
        <v>[{"ItemId":50004,"Num":487783}]</v>
      </c>
      <c r="BN27" s="1" t="str">
        <f t="shared" si="19"/>
        <v>[{"ItemId":50002,"Num":160},{"ItemId":50001,"Num":1}]</v>
      </c>
      <c r="BO27" s="1" t="str">
        <f t="shared" si="20"/>
        <v>[{"ItemId":10001,"Num":1},{"ItemId":50002,"Num":43}]</v>
      </c>
      <c r="BP27" s="1" t="str">
        <f t="shared" si="21"/>
        <v>[{"ItemId":50005,"Num":274},{"DropTeam":801010,"Num":3}]</v>
      </c>
    </row>
    <row r="28" spans="4:68" x14ac:dyDescent="0.15">
      <c r="D28" s="13" t="s">
        <v>70</v>
      </c>
      <c r="E28" s="10">
        <v>130</v>
      </c>
      <c r="F28" s="10">
        <v>18</v>
      </c>
      <c r="G28" s="9" t="s">
        <v>57</v>
      </c>
      <c r="H28" s="10">
        <v>15956</v>
      </c>
      <c r="I28" s="9" t="s">
        <v>58</v>
      </c>
      <c r="J28" s="10">
        <v>516454</v>
      </c>
      <c r="K28" s="12" t="s">
        <v>59</v>
      </c>
      <c r="L28" s="10">
        <v>165</v>
      </c>
      <c r="M28" s="12" t="s">
        <v>60</v>
      </c>
      <c r="N28" s="10">
        <v>1</v>
      </c>
      <c r="O28" s="12" t="s">
        <v>61</v>
      </c>
      <c r="P28" s="10">
        <v>1</v>
      </c>
      <c r="Q28" s="12" t="s">
        <v>59</v>
      </c>
      <c r="R28" s="10">
        <v>45</v>
      </c>
      <c r="S28" s="21" t="s">
        <v>62</v>
      </c>
      <c r="T28" s="10">
        <v>276</v>
      </c>
      <c r="U28" s="9" t="s">
        <v>63</v>
      </c>
      <c r="V28" s="10">
        <v>3</v>
      </c>
      <c r="X28" s="1">
        <f>_xlfn.XLOOKUP(G28,[1]配置!$D:$D,[1]配置!$B:$B)</f>
        <v>60001</v>
      </c>
      <c r="Y28" s="22">
        <f t="shared" si="8"/>
        <v>15956</v>
      </c>
      <c r="Z28" s="1">
        <f>_xlfn.XLOOKUP(I28,[1]配置!$D:$D,[1]配置!$B:$B)</f>
        <v>50004</v>
      </c>
      <c r="AA28" s="22">
        <f t="shared" si="9"/>
        <v>516454</v>
      </c>
      <c r="AB28" s="1">
        <f>_xlfn.XLOOKUP(K28,[1]配置!$D:$D,[1]配置!$B:$B)</f>
        <v>50002</v>
      </c>
      <c r="AC28" s="22">
        <f t="shared" si="10"/>
        <v>165</v>
      </c>
      <c r="AD28" s="1">
        <f>_xlfn.XLOOKUP(M28,[1]配置!$D:$D,[1]配置!$B:$B)</f>
        <v>50001</v>
      </c>
      <c r="AE28" s="22">
        <f t="shared" si="11"/>
        <v>1</v>
      </c>
      <c r="AF28" s="1">
        <f>_xlfn.XLOOKUP(O28,[1]配置!$D:$D,[1]配置!$B:$B)</f>
        <v>10001</v>
      </c>
      <c r="AG28" s="22">
        <f t="shared" si="12"/>
        <v>1</v>
      </c>
      <c r="AH28" s="1">
        <f>_xlfn.XLOOKUP(Q28,[1]配置!$D:$D,[1]配置!$B:$B)</f>
        <v>50002</v>
      </c>
      <c r="AI28" s="22">
        <f t="shared" si="13"/>
        <v>45</v>
      </c>
      <c r="AJ28" s="1">
        <f>_xlfn.XLOOKUP(S28,[1]配置!$D:$D,[1]配置!$B:$B)</f>
        <v>50005</v>
      </c>
      <c r="AK28" s="22">
        <f t="shared" si="14"/>
        <v>276</v>
      </c>
      <c r="AL28" s="1">
        <v>801010</v>
      </c>
      <c r="AM28" s="22">
        <f t="shared" si="15"/>
        <v>3</v>
      </c>
      <c r="AN28" s="1" t="str">
        <f t="shared" si="16"/>
        <v>"ItemId":60001</v>
      </c>
      <c r="AO28" s="1" t="str">
        <f t="shared" si="16"/>
        <v>"Num":15956</v>
      </c>
      <c r="AP28" s="1" t="str">
        <f t="shared" si="16"/>
        <v>"ItemId":50004</v>
      </c>
      <c r="AQ28" s="1" t="str">
        <f t="shared" si="16"/>
        <v>"Num":516454</v>
      </c>
      <c r="AR28" s="1" t="str">
        <f t="shared" si="22"/>
        <v>"ItemId":50002</v>
      </c>
      <c r="AS28" s="1" t="str">
        <f t="shared" si="23"/>
        <v>"Num":165</v>
      </c>
      <c r="AT28" s="1" t="str">
        <f t="shared" si="24"/>
        <v>"ItemId":50001</v>
      </c>
      <c r="AU28" s="1" t="str">
        <f t="shared" si="25"/>
        <v>"Num":1</v>
      </c>
      <c r="AV28" s="1" t="str">
        <f t="shared" si="26"/>
        <v>"ItemId":10001</v>
      </c>
      <c r="AW28" s="1" t="str">
        <f t="shared" si="27"/>
        <v>"Num":1</v>
      </c>
      <c r="AX28" s="1" t="str">
        <f t="shared" si="28"/>
        <v>"ItemId":50002</v>
      </c>
      <c r="AY28" s="1" t="str">
        <f t="shared" si="29"/>
        <v>"Num":45</v>
      </c>
      <c r="AZ28" s="1" t="str">
        <f t="shared" si="30"/>
        <v>"ItemId":50005</v>
      </c>
      <c r="BA28" s="1" t="str">
        <f t="shared" si="31"/>
        <v>"Num":276</v>
      </c>
      <c r="BB28" s="1" t="str">
        <f t="shared" si="32"/>
        <v>"DropTeam":801010</v>
      </c>
      <c r="BC28" s="1" t="str">
        <f t="shared" si="33"/>
        <v>"Num":3</v>
      </c>
      <c r="BD28" s="1" t="str">
        <f t="shared" si="17"/>
        <v>{"ItemId":60001,"Num":15956}</v>
      </c>
      <c r="BE28" s="1" t="str">
        <f t="shared" si="1"/>
        <v>{"ItemId":50004,"Num":516454}</v>
      </c>
      <c r="BF28" s="1" t="str">
        <f t="shared" si="2"/>
        <v>{"ItemId":50002,"Num":165}</v>
      </c>
      <c r="BG28" s="1" t="str">
        <f t="shared" si="3"/>
        <v>{"ItemId":50001,"Num":1}</v>
      </c>
      <c r="BH28" s="1" t="str">
        <f t="shared" si="4"/>
        <v>{"ItemId":10001,"Num":1}</v>
      </c>
      <c r="BI28" s="1" t="str">
        <f t="shared" si="5"/>
        <v>{"ItemId":50002,"Num":45}</v>
      </c>
      <c r="BJ28" s="1" t="str">
        <f t="shared" si="6"/>
        <v>{"ItemId":50005,"Num":276}</v>
      </c>
      <c r="BK28" s="1" t="str">
        <f t="shared" si="7"/>
        <v>{"DropTeam":801010,"Num":3}</v>
      </c>
      <c r="BL28" s="1" t="str">
        <f t="shared" si="18"/>
        <v>[{"ItemId":60001,"Num":15956}]</v>
      </c>
      <c r="BM28" s="1" t="str">
        <f t="shared" si="18"/>
        <v>[{"ItemId":50004,"Num":516454}]</v>
      </c>
      <c r="BN28" s="1" t="str">
        <f t="shared" si="19"/>
        <v>[{"ItemId":50002,"Num":165},{"ItemId":50001,"Num":1}]</v>
      </c>
      <c r="BO28" s="1" t="str">
        <f t="shared" si="20"/>
        <v>[{"ItemId":10001,"Num":1},{"ItemId":50002,"Num":45}]</v>
      </c>
      <c r="BP28" s="1" t="str">
        <f t="shared" si="21"/>
        <v>[{"ItemId":50005,"Num":276},{"DropTeam":801010,"Num":3}]</v>
      </c>
    </row>
    <row r="29" spans="4:68" x14ac:dyDescent="0.15">
      <c r="D29" s="13" t="s">
        <v>70</v>
      </c>
      <c r="E29" s="10">
        <v>135</v>
      </c>
      <c r="F29" s="10">
        <v>19</v>
      </c>
      <c r="G29" s="9" t="s">
        <v>57</v>
      </c>
      <c r="H29" s="10">
        <v>16540</v>
      </c>
      <c r="I29" s="9" t="s">
        <v>58</v>
      </c>
      <c r="J29" s="10">
        <v>545124</v>
      </c>
      <c r="K29" s="12" t="s">
        <v>59</v>
      </c>
      <c r="L29" s="10">
        <v>170</v>
      </c>
      <c r="M29" s="12" t="s">
        <v>60</v>
      </c>
      <c r="N29" s="10">
        <v>1</v>
      </c>
      <c r="O29" s="12" t="s">
        <v>61</v>
      </c>
      <c r="P29" s="10">
        <v>1</v>
      </c>
      <c r="Q29" s="12" t="s">
        <v>59</v>
      </c>
      <c r="R29" s="10">
        <v>48</v>
      </c>
      <c r="S29" s="21" t="s">
        <v>62</v>
      </c>
      <c r="T29" s="10">
        <v>278</v>
      </c>
      <c r="U29" s="9" t="s">
        <v>63</v>
      </c>
      <c r="V29" s="10">
        <v>3</v>
      </c>
      <c r="X29" s="1">
        <f>_xlfn.XLOOKUP(G29,[1]配置!$D:$D,[1]配置!$B:$B)</f>
        <v>60001</v>
      </c>
      <c r="Y29" s="22">
        <f t="shared" si="8"/>
        <v>16540</v>
      </c>
      <c r="Z29" s="1">
        <f>_xlfn.XLOOKUP(I29,[1]配置!$D:$D,[1]配置!$B:$B)</f>
        <v>50004</v>
      </c>
      <c r="AA29" s="22">
        <f t="shared" si="9"/>
        <v>545124</v>
      </c>
      <c r="AB29" s="1">
        <f>_xlfn.XLOOKUP(K29,[1]配置!$D:$D,[1]配置!$B:$B)</f>
        <v>50002</v>
      </c>
      <c r="AC29" s="22">
        <f t="shared" si="10"/>
        <v>170</v>
      </c>
      <c r="AD29" s="1">
        <f>_xlfn.XLOOKUP(M29,[1]配置!$D:$D,[1]配置!$B:$B)</f>
        <v>50001</v>
      </c>
      <c r="AE29" s="22">
        <f t="shared" si="11"/>
        <v>1</v>
      </c>
      <c r="AF29" s="1">
        <f>_xlfn.XLOOKUP(O29,[1]配置!$D:$D,[1]配置!$B:$B)</f>
        <v>10001</v>
      </c>
      <c r="AG29" s="22">
        <f t="shared" si="12"/>
        <v>1</v>
      </c>
      <c r="AH29" s="1">
        <f>_xlfn.XLOOKUP(Q29,[1]配置!$D:$D,[1]配置!$B:$B)</f>
        <v>50002</v>
      </c>
      <c r="AI29" s="22">
        <f t="shared" si="13"/>
        <v>48</v>
      </c>
      <c r="AJ29" s="1">
        <f>_xlfn.XLOOKUP(S29,[1]配置!$D:$D,[1]配置!$B:$B)</f>
        <v>50005</v>
      </c>
      <c r="AK29" s="22">
        <f t="shared" si="14"/>
        <v>278</v>
      </c>
      <c r="AL29" s="1">
        <v>801010</v>
      </c>
      <c r="AM29" s="22">
        <f t="shared" si="15"/>
        <v>3</v>
      </c>
      <c r="AN29" s="1" t="str">
        <f t="shared" si="16"/>
        <v>"ItemId":60001</v>
      </c>
      <c r="AO29" s="1" t="str">
        <f t="shared" si="16"/>
        <v>"Num":16540</v>
      </c>
      <c r="AP29" s="1" t="str">
        <f t="shared" si="16"/>
        <v>"ItemId":50004</v>
      </c>
      <c r="AQ29" s="1" t="str">
        <f t="shared" si="16"/>
        <v>"Num":545124</v>
      </c>
      <c r="AR29" s="1" t="str">
        <f t="shared" si="22"/>
        <v>"ItemId":50002</v>
      </c>
      <c r="AS29" s="1" t="str">
        <f t="shared" si="23"/>
        <v>"Num":170</v>
      </c>
      <c r="AT29" s="1" t="str">
        <f t="shared" si="24"/>
        <v>"ItemId":50001</v>
      </c>
      <c r="AU29" s="1" t="str">
        <f t="shared" si="25"/>
        <v>"Num":1</v>
      </c>
      <c r="AV29" s="1" t="str">
        <f t="shared" si="26"/>
        <v>"ItemId":10001</v>
      </c>
      <c r="AW29" s="1" t="str">
        <f t="shared" si="27"/>
        <v>"Num":1</v>
      </c>
      <c r="AX29" s="1" t="str">
        <f t="shared" si="28"/>
        <v>"ItemId":50002</v>
      </c>
      <c r="AY29" s="1" t="str">
        <f t="shared" si="29"/>
        <v>"Num":48</v>
      </c>
      <c r="AZ29" s="1" t="str">
        <f t="shared" si="30"/>
        <v>"ItemId":50005</v>
      </c>
      <c r="BA29" s="1" t="str">
        <f t="shared" si="31"/>
        <v>"Num":278</v>
      </c>
      <c r="BB29" s="1" t="str">
        <f t="shared" si="32"/>
        <v>"DropTeam":801010</v>
      </c>
      <c r="BC29" s="1" t="str">
        <f t="shared" si="33"/>
        <v>"Num":3</v>
      </c>
      <c r="BD29" s="1" t="str">
        <f t="shared" si="17"/>
        <v>{"ItemId":60001,"Num":16540}</v>
      </c>
      <c r="BE29" s="1" t="str">
        <f t="shared" si="1"/>
        <v>{"ItemId":50004,"Num":545124}</v>
      </c>
      <c r="BF29" s="1" t="str">
        <f t="shared" si="2"/>
        <v>{"ItemId":50002,"Num":170}</v>
      </c>
      <c r="BG29" s="1" t="str">
        <f t="shared" si="3"/>
        <v>{"ItemId":50001,"Num":1}</v>
      </c>
      <c r="BH29" s="1" t="str">
        <f t="shared" si="4"/>
        <v>{"ItemId":10001,"Num":1}</v>
      </c>
      <c r="BI29" s="1" t="str">
        <f t="shared" si="5"/>
        <v>{"ItemId":50002,"Num":48}</v>
      </c>
      <c r="BJ29" s="1" t="str">
        <f t="shared" si="6"/>
        <v>{"ItemId":50005,"Num":278}</v>
      </c>
      <c r="BK29" s="1" t="str">
        <f t="shared" si="7"/>
        <v>{"DropTeam":801010,"Num":3}</v>
      </c>
      <c r="BL29" s="1" t="str">
        <f t="shared" si="18"/>
        <v>[{"ItemId":60001,"Num":16540}]</v>
      </c>
      <c r="BM29" s="1" t="str">
        <f t="shared" si="18"/>
        <v>[{"ItemId":50004,"Num":545124}]</v>
      </c>
      <c r="BN29" s="1" t="str">
        <f t="shared" si="19"/>
        <v>[{"ItemId":50002,"Num":170},{"ItemId":50001,"Num":1}]</v>
      </c>
      <c r="BO29" s="1" t="str">
        <f t="shared" si="20"/>
        <v>[{"ItemId":10001,"Num":1},{"ItemId":50002,"Num":48}]</v>
      </c>
      <c r="BP29" s="1" t="str">
        <f t="shared" si="21"/>
        <v>[{"ItemId":50005,"Num":278},{"DropTeam":801010,"Num":3}]</v>
      </c>
    </row>
    <row r="30" spans="4:68" x14ac:dyDescent="0.15">
      <c r="D30" s="13" t="s">
        <v>70</v>
      </c>
      <c r="E30" s="10">
        <v>140</v>
      </c>
      <c r="F30" s="10">
        <v>20</v>
      </c>
      <c r="G30" s="9" t="s">
        <v>57</v>
      </c>
      <c r="H30" s="10">
        <v>17124</v>
      </c>
      <c r="I30" s="9" t="s">
        <v>58</v>
      </c>
      <c r="J30" s="10">
        <v>573794</v>
      </c>
      <c r="K30" s="12" t="s">
        <v>59</v>
      </c>
      <c r="L30" s="10">
        <v>175</v>
      </c>
      <c r="M30" s="12" t="s">
        <v>60</v>
      </c>
      <c r="N30" s="10">
        <v>1</v>
      </c>
      <c r="O30" s="12" t="s">
        <v>61</v>
      </c>
      <c r="P30" s="10">
        <v>1</v>
      </c>
      <c r="Q30" s="12" t="s">
        <v>59</v>
      </c>
      <c r="R30" s="10">
        <v>50</v>
      </c>
      <c r="S30" s="21" t="s">
        <v>62</v>
      </c>
      <c r="T30" s="10">
        <v>280</v>
      </c>
      <c r="U30" s="9" t="s">
        <v>63</v>
      </c>
      <c r="V30" s="10">
        <v>3</v>
      </c>
      <c r="X30" s="1">
        <f>_xlfn.XLOOKUP(G30,[1]配置!$D:$D,[1]配置!$B:$B)</f>
        <v>60001</v>
      </c>
      <c r="Y30" s="22">
        <f t="shared" si="8"/>
        <v>17124</v>
      </c>
      <c r="Z30" s="1">
        <f>_xlfn.XLOOKUP(I30,[1]配置!$D:$D,[1]配置!$B:$B)</f>
        <v>50004</v>
      </c>
      <c r="AA30" s="22">
        <f t="shared" si="9"/>
        <v>573794</v>
      </c>
      <c r="AB30" s="1">
        <f>_xlfn.XLOOKUP(K30,[1]配置!$D:$D,[1]配置!$B:$B)</f>
        <v>50002</v>
      </c>
      <c r="AC30" s="22">
        <f t="shared" si="10"/>
        <v>175</v>
      </c>
      <c r="AD30" s="1">
        <f>_xlfn.XLOOKUP(M30,[1]配置!$D:$D,[1]配置!$B:$B)</f>
        <v>50001</v>
      </c>
      <c r="AE30" s="22">
        <f t="shared" si="11"/>
        <v>1</v>
      </c>
      <c r="AF30" s="1">
        <f>_xlfn.XLOOKUP(O30,[1]配置!$D:$D,[1]配置!$B:$B)</f>
        <v>10001</v>
      </c>
      <c r="AG30" s="22">
        <f t="shared" si="12"/>
        <v>1</v>
      </c>
      <c r="AH30" s="1">
        <f>_xlfn.XLOOKUP(Q30,[1]配置!$D:$D,[1]配置!$B:$B)</f>
        <v>50002</v>
      </c>
      <c r="AI30" s="22">
        <f t="shared" si="13"/>
        <v>50</v>
      </c>
      <c r="AJ30" s="1">
        <f>_xlfn.XLOOKUP(S30,[1]配置!$D:$D,[1]配置!$B:$B)</f>
        <v>50005</v>
      </c>
      <c r="AK30" s="22">
        <f t="shared" si="14"/>
        <v>280</v>
      </c>
      <c r="AL30" s="1">
        <v>801010</v>
      </c>
      <c r="AM30" s="22">
        <f t="shared" si="15"/>
        <v>3</v>
      </c>
      <c r="AN30" s="1" t="str">
        <f t="shared" si="16"/>
        <v>"ItemId":60001</v>
      </c>
      <c r="AO30" s="1" t="str">
        <f t="shared" si="16"/>
        <v>"Num":17124</v>
      </c>
      <c r="AP30" s="1" t="str">
        <f t="shared" si="16"/>
        <v>"ItemId":50004</v>
      </c>
      <c r="AQ30" s="1" t="str">
        <f t="shared" si="16"/>
        <v>"Num":573794</v>
      </c>
      <c r="AR30" s="1" t="str">
        <f t="shared" si="22"/>
        <v>"ItemId":50002</v>
      </c>
      <c r="AS30" s="1" t="str">
        <f t="shared" si="23"/>
        <v>"Num":175</v>
      </c>
      <c r="AT30" s="1" t="str">
        <f t="shared" si="24"/>
        <v>"ItemId":50001</v>
      </c>
      <c r="AU30" s="1" t="str">
        <f t="shared" si="25"/>
        <v>"Num":1</v>
      </c>
      <c r="AV30" s="1" t="str">
        <f t="shared" si="26"/>
        <v>"ItemId":10001</v>
      </c>
      <c r="AW30" s="1" t="str">
        <f t="shared" si="27"/>
        <v>"Num":1</v>
      </c>
      <c r="AX30" s="1" t="str">
        <f t="shared" si="28"/>
        <v>"ItemId":50002</v>
      </c>
      <c r="AY30" s="1" t="str">
        <f t="shared" si="29"/>
        <v>"Num":50</v>
      </c>
      <c r="AZ30" s="1" t="str">
        <f t="shared" si="30"/>
        <v>"ItemId":50005</v>
      </c>
      <c r="BA30" s="1" t="str">
        <f t="shared" si="31"/>
        <v>"Num":280</v>
      </c>
      <c r="BB30" s="1" t="str">
        <f t="shared" si="32"/>
        <v>"DropTeam":801010</v>
      </c>
      <c r="BC30" s="1" t="str">
        <f t="shared" si="33"/>
        <v>"Num":3</v>
      </c>
      <c r="BD30" s="1" t="str">
        <f t="shared" si="17"/>
        <v>{"ItemId":60001,"Num":17124}</v>
      </c>
      <c r="BE30" s="1" t="str">
        <f t="shared" si="1"/>
        <v>{"ItemId":50004,"Num":573794}</v>
      </c>
      <c r="BF30" s="1" t="str">
        <f t="shared" si="2"/>
        <v>{"ItemId":50002,"Num":175}</v>
      </c>
      <c r="BG30" s="1" t="str">
        <f t="shared" si="3"/>
        <v>{"ItemId":50001,"Num":1}</v>
      </c>
      <c r="BH30" s="1" t="str">
        <f t="shared" si="4"/>
        <v>{"ItemId":10001,"Num":1}</v>
      </c>
      <c r="BI30" s="1" t="str">
        <f t="shared" si="5"/>
        <v>{"ItemId":50002,"Num":50}</v>
      </c>
      <c r="BJ30" s="1" t="str">
        <f t="shared" si="6"/>
        <v>{"ItemId":50005,"Num":280}</v>
      </c>
      <c r="BK30" s="1" t="str">
        <f t="shared" si="7"/>
        <v>{"DropTeam":801010,"Num":3}</v>
      </c>
      <c r="BL30" s="1" t="str">
        <f t="shared" si="18"/>
        <v>[{"ItemId":60001,"Num":17124}]</v>
      </c>
      <c r="BM30" s="1" t="str">
        <f t="shared" si="18"/>
        <v>[{"ItemId":50004,"Num":573794}]</v>
      </c>
      <c r="BN30" s="1" t="str">
        <f t="shared" si="19"/>
        <v>[{"ItemId":50002,"Num":175},{"ItemId":50001,"Num":1}]</v>
      </c>
      <c r="BO30" s="1" t="str">
        <f t="shared" si="20"/>
        <v>[{"ItemId":10001,"Num":1},{"ItemId":50002,"Num":50}]</v>
      </c>
      <c r="BP30" s="1" t="str">
        <f t="shared" si="21"/>
        <v>[{"ItemId":50005,"Num":280},{"DropTeam":801010,"Num":3}]</v>
      </c>
    </row>
    <row r="31" spans="4:68" x14ac:dyDescent="0.15">
      <c r="D31" s="14" t="s">
        <v>71</v>
      </c>
      <c r="E31" s="10">
        <v>145</v>
      </c>
      <c r="F31" s="10">
        <v>21</v>
      </c>
      <c r="G31" s="9" t="s">
        <v>57</v>
      </c>
      <c r="H31" s="10">
        <v>17708</v>
      </c>
      <c r="I31" s="9" t="s">
        <v>58</v>
      </c>
      <c r="J31" s="10">
        <v>602464</v>
      </c>
      <c r="K31" s="12" t="s">
        <v>59</v>
      </c>
      <c r="L31" s="10">
        <v>180</v>
      </c>
      <c r="M31" s="12" t="s">
        <v>60</v>
      </c>
      <c r="N31" s="10">
        <v>1</v>
      </c>
      <c r="O31" s="12" t="s">
        <v>61</v>
      </c>
      <c r="P31" s="10">
        <v>1</v>
      </c>
      <c r="Q31" s="12" t="s">
        <v>59</v>
      </c>
      <c r="R31" s="10">
        <v>53</v>
      </c>
      <c r="S31" s="21" t="s">
        <v>62</v>
      </c>
      <c r="T31" s="10">
        <v>283</v>
      </c>
      <c r="U31" s="9" t="s">
        <v>63</v>
      </c>
      <c r="V31" s="10">
        <v>3</v>
      </c>
      <c r="X31" s="1">
        <f>_xlfn.XLOOKUP(G31,[1]配置!$D:$D,[1]配置!$B:$B)</f>
        <v>60001</v>
      </c>
      <c r="Y31" s="22">
        <f t="shared" si="8"/>
        <v>17708</v>
      </c>
      <c r="Z31" s="1">
        <f>_xlfn.XLOOKUP(I31,[1]配置!$D:$D,[1]配置!$B:$B)</f>
        <v>50004</v>
      </c>
      <c r="AA31" s="22">
        <f t="shared" si="9"/>
        <v>602464</v>
      </c>
      <c r="AB31" s="1">
        <f>_xlfn.XLOOKUP(K31,[1]配置!$D:$D,[1]配置!$B:$B)</f>
        <v>50002</v>
      </c>
      <c r="AC31" s="22">
        <f t="shared" si="10"/>
        <v>180</v>
      </c>
      <c r="AD31" s="1">
        <f>_xlfn.XLOOKUP(M31,[1]配置!$D:$D,[1]配置!$B:$B)</f>
        <v>50001</v>
      </c>
      <c r="AE31" s="22">
        <f t="shared" si="11"/>
        <v>1</v>
      </c>
      <c r="AF31" s="1">
        <f>_xlfn.XLOOKUP(O31,[1]配置!$D:$D,[1]配置!$B:$B)</f>
        <v>10001</v>
      </c>
      <c r="AG31" s="22">
        <f t="shared" si="12"/>
        <v>1</v>
      </c>
      <c r="AH31" s="1">
        <f>_xlfn.XLOOKUP(Q31,[1]配置!$D:$D,[1]配置!$B:$B)</f>
        <v>50002</v>
      </c>
      <c r="AI31" s="22">
        <f t="shared" si="13"/>
        <v>53</v>
      </c>
      <c r="AJ31" s="1">
        <f>_xlfn.XLOOKUP(S31,[1]配置!$D:$D,[1]配置!$B:$B)</f>
        <v>50005</v>
      </c>
      <c r="AK31" s="22">
        <f t="shared" si="14"/>
        <v>283</v>
      </c>
      <c r="AL31" s="1">
        <v>801010</v>
      </c>
      <c r="AM31" s="22">
        <f t="shared" si="15"/>
        <v>3</v>
      </c>
      <c r="AN31" s="1" t="str">
        <f t="shared" si="16"/>
        <v>"ItemId":60001</v>
      </c>
      <c r="AO31" s="1" t="str">
        <f t="shared" si="16"/>
        <v>"Num":17708</v>
      </c>
      <c r="AP31" s="1" t="str">
        <f t="shared" si="16"/>
        <v>"ItemId":50004</v>
      </c>
      <c r="AQ31" s="1" t="str">
        <f t="shared" si="16"/>
        <v>"Num":602464</v>
      </c>
      <c r="AR31" s="1" t="str">
        <f t="shared" si="22"/>
        <v>"ItemId":50002</v>
      </c>
      <c r="AS31" s="1" t="str">
        <f t="shared" si="23"/>
        <v>"Num":180</v>
      </c>
      <c r="AT31" s="1" t="str">
        <f t="shared" si="24"/>
        <v>"ItemId":50001</v>
      </c>
      <c r="AU31" s="1" t="str">
        <f t="shared" si="25"/>
        <v>"Num":1</v>
      </c>
      <c r="AV31" s="1" t="str">
        <f t="shared" si="26"/>
        <v>"ItemId":10001</v>
      </c>
      <c r="AW31" s="1" t="str">
        <f t="shared" si="27"/>
        <v>"Num":1</v>
      </c>
      <c r="AX31" s="1" t="str">
        <f t="shared" si="28"/>
        <v>"ItemId":50002</v>
      </c>
      <c r="AY31" s="1" t="str">
        <f t="shared" si="29"/>
        <v>"Num":53</v>
      </c>
      <c r="AZ31" s="1" t="str">
        <f t="shared" si="30"/>
        <v>"ItemId":50005</v>
      </c>
      <c r="BA31" s="1" t="str">
        <f t="shared" si="31"/>
        <v>"Num":283</v>
      </c>
      <c r="BB31" s="1" t="str">
        <f t="shared" si="32"/>
        <v>"DropTeam":801010</v>
      </c>
      <c r="BC31" s="1" t="str">
        <f t="shared" si="33"/>
        <v>"Num":3</v>
      </c>
      <c r="BD31" s="1" t="str">
        <f t="shared" si="17"/>
        <v>{"ItemId":60001,"Num":17708}</v>
      </c>
      <c r="BE31" s="1" t="str">
        <f t="shared" si="1"/>
        <v>{"ItemId":50004,"Num":602464}</v>
      </c>
      <c r="BF31" s="1" t="str">
        <f t="shared" si="2"/>
        <v>{"ItemId":50002,"Num":180}</v>
      </c>
      <c r="BG31" s="1" t="str">
        <f t="shared" si="3"/>
        <v>{"ItemId":50001,"Num":1}</v>
      </c>
      <c r="BH31" s="1" t="str">
        <f t="shared" si="4"/>
        <v>{"ItemId":10001,"Num":1}</v>
      </c>
      <c r="BI31" s="1" t="str">
        <f t="shared" si="5"/>
        <v>{"ItemId":50002,"Num":53}</v>
      </c>
      <c r="BJ31" s="1" t="str">
        <f t="shared" si="6"/>
        <v>{"ItemId":50005,"Num":283}</v>
      </c>
      <c r="BK31" s="1" t="str">
        <f t="shared" si="7"/>
        <v>{"DropTeam":801010,"Num":3}</v>
      </c>
      <c r="BL31" s="1" t="str">
        <f t="shared" si="18"/>
        <v>[{"ItemId":60001,"Num":17708}]</v>
      </c>
      <c r="BM31" s="1" t="str">
        <f t="shared" si="18"/>
        <v>[{"ItemId":50004,"Num":602464}]</v>
      </c>
      <c r="BN31" s="1" t="str">
        <f t="shared" si="19"/>
        <v>[{"ItemId":50002,"Num":180},{"ItemId":50001,"Num":1}]</v>
      </c>
      <c r="BO31" s="1" t="str">
        <f t="shared" si="20"/>
        <v>[{"ItemId":10001,"Num":1},{"ItemId":50002,"Num":53}]</v>
      </c>
      <c r="BP31" s="1" t="str">
        <f t="shared" si="21"/>
        <v>[{"ItemId":50005,"Num":283},{"DropTeam":801010,"Num":3}]</v>
      </c>
    </row>
    <row r="32" spans="4:68" x14ac:dyDescent="0.15">
      <c r="D32" s="14" t="s">
        <v>71</v>
      </c>
      <c r="E32" s="10">
        <v>150</v>
      </c>
      <c r="F32" s="10">
        <v>22</v>
      </c>
      <c r="G32" s="9" t="s">
        <v>57</v>
      </c>
      <c r="H32" s="10">
        <v>18291</v>
      </c>
      <c r="I32" s="9" t="s">
        <v>58</v>
      </c>
      <c r="J32" s="10">
        <v>631135</v>
      </c>
      <c r="K32" s="12" t="s">
        <v>59</v>
      </c>
      <c r="L32" s="10">
        <v>185</v>
      </c>
      <c r="M32" s="12" t="s">
        <v>60</v>
      </c>
      <c r="N32" s="10">
        <v>2</v>
      </c>
      <c r="O32" s="12" t="s">
        <v>61</v>
      </c>
      <c r="P32" s="10">
        <v>1</v>
      </c>
      <c r="Q32" s="12" t="s">
        <v>59</v>
      </c>
      <c r="R32" s="10">
        <v>55</v>
      </c>
      <c r="S32" s="21" t="s">
        <v>62</v>
      </c>
      <c r="T32" s="10">
        <v>285</v>
      </c>
      <c r="U32" s="9" t="s">
        <v>63</v>
      </c>
      <c r="V32" s="10">
        <v>3</v>
      </c>
      <c r="X32" s="1">
        <f>_xlfn.XLOOKUP(G32,[1]配置!$D:$D,[1]配置!$B:$B)</f>
        <v>60001</v>
      </c>
      <c r="Y32" s="22">
        <f t="shared" si="8"/>
        <v>18291</v>
      </c>
      <c r="Z32" s="1">
        <f>_xlfn.XLOOKUP(I32,[1]配置!$D:$D,[1]配置!$B:$B)</f>
        <v>50004</v>
      </c>
      <c r="AA32" s="22">
        <f t="shared" si="9"/>
        <v>631135</v>
      </c>
      <c r="AB32" s="1">
        <f>_xlfn.XLOOKUP(K32,[1]配置!$D:$D,[1]配置!$B:$B)</f>
        <v>50002</v>
      </c>
      <c r="AC32" s="22">
        <f t="shared" si="10"/>
        <v>185</v>
      </c>
      <c r="AD32" s="1">
        <f>_xlfn.XLOOKUP(M32,[1]配置!$D:$D,[1]配置!$B:$B)</f>
        <v>50001</v>
      </c>
      <c r="AE32" s="22">
        <f t="shared" si="11"/>
        <v>2</v>
      </c>
      <c r="AF32" s="1">
        <f>_xlfn.XLOOKUP(O32,[1]配置!$D:$D,[1]配置!$B:$B)</f>
        <v>10001</v>
      </c>
      <c r="AG32" s="22">
        <f t="shared" si="12"/>
        <v>1</v>
      </c>
      <c r="AH32" s="1">
        <f>_xlfn.XLOOKUP(Q32,[1]配置!$D:$D,[1]配置!$B:$B)</f>
        <v>50002</v>
      </c>
      <c r="AI32" s="22">
        <f t="shared" si="13"/>
        <v>55</v>
      </c>
      <c r="AJ32" s="1">
        <f>_xlfn.XLOOKUP(S32,[1]配置!$D:$D,[1]配置!$B:$B)</f>
        <v>50005</v>
      </c>
      <c r="AK32" s="22">
        <f t="shared" si="14"/>
        <v>285</v>
      </c>
      <c r="AL32" s="1">
        <v>801010</v>
      </c>
      <c r="AM32" s="22">
        <f t="shared" si="15"/>
        <v>3</v>
      </c>
      <c r="AN32" s="1" t="str">
        <f t="shared" si="16"/>
        <v>"ItemId":60001</v>
      </c>
      <c r="AO32" s="1" t="str">
        <f t="shared" si="16"/>
        <v>"Num":18291</v>
      </c>
      <c r="AP32" s="1" t="str">
        <f t="shared" si="16"/>
        <v>"ItemId":50004</v>
      </c>
      <c r="AQ32" s="1" t="str">
        <f t="shared" si="16"/>
        <v>"Num":631135</v>
      </c>
      <c r="AR32" s="1" t="str">
        <f t="shared" si="22"/>
        <v>"ItemId":50002</v>
      </c>
      <c r="AS32" s="1" t="str">
        <f t="shared" si="23"/>
        <v>"Num":185</v>
      </c>
      <c r="AT32" s="1" t="str">
        <f t="shared" si="24"/>
        <v>"ItemId":50001</v>
      </c>
      <c r="AU32" s="1" t="str">
        <f t="shared" si="25"/>
        <v>"Num":2</v>
      </c>
      <c r="AV32" s="1" t="str">
        <f t="shared" si="26"/>
        <v>"ItemId":10001</v>
      </c>
      <c r="AW32" s="1" t="str">
        <f t="shared" si="27"/>
        <v>"Num":1</v>
      </c>
      <c r="AX32" s="1" t="str">
        <f t="shared" si="28"/>
        <v>"ItemId":50002</v>
      </c>
      <c r="AY32" s="1" t="str">
        <f t="shared" si="29"/>
        <v>"Num":55</v>
      </c>
      <c r="AZ32" s="1" t="str">
        <f t="shared" si="30"/>
        <v>"ItemId":50005</v>
      </c>
      <c r="BA32" s="1" t="str">
        <f t="shared" si="31"/>
        <v>"Num":285</v>
      </c>
      <c r="BB32" s="1" t="str">
        <f t="shared" si="32"/>
        <v>"DropTeam":801010</v>
      </c>
      <c r="BC32" s="1" t="str">
        <f t="shared" si="33"/>
        <v>"Num":3</v>
      </c>
      <c r="BD32" s="1" t="str">
        <f t="shared" si="17"/>
        <v>{"ItemId":60001,"Num":18291}</v>
      </c>
      <c r="BE32" s="1" t="str">
        <f t="shared" si="1"/>
        <v>{"ItemId":50004,"Num":631135}</v>
      </c>
      <c r="BF32" s="1" t="str">
        <f t="shared" si="2"/>
        <v>{"ItemId":50002,"Num":185}</v>
      </c>
      <c r="BG32" s="1" t="str">
        <f t="shared" si="3"/>
        <v>{"ItemId":50001,"Num":2}</v>
      </c>
      <c r="BH32" s="1" t="str">
        <f t="shared" si="4"/>
        <v>{"ItemId":10001,"Num":1}</v>
      </c>
      <c r="BI32" s="1" t="str">
        <f t="shared" si="5"/>
        <v>{"ItemId":50002,"Num":55}</v>
      </c>
      <c r="BJ32" s="1" t="str">
        <f t="shared" si="6"/>
        <v>{"ItemId":50005,"Num":285}</v>
      </c>
      <c r="BK32" s="1" t="str">
        <f t="shared" si="7"/>
        <v>{"DropTeam":801010,"Num":3}</v>
      </c>
      <c r="BL32" s="1" t="str">
        <f t="shared" si="18"/>
        <v>[{"ItemId":60001,"Num":18291}]</v>
      </c>
      <c r="BM32" s="1" t="str">
        <f t="shared" si="18"/>
        <v>[{"ItemId":50004,"Num":631135}]</v>
      </c>
      <c r="BN32" s="1" t="str">
        <f t="shared" si="19"/>
        <v>[{"ItemId":50002,"Num":185},{"ItemId":50001,"Num":2}]</v>
      </c>
      <c r="BO32" s="1" t="str">
        <f t="shared" si="20"/>
        <v>[{"ItemId":10001,"Num":1},{"ItemId":50002,"Num":55}]</v>
      </c>
      <c r="BP32" s="1" t="str">
        <f t="shared" si="21"/>
        <v>[{"ItemId":50005,"Num":285},{"DropTeam":801010,"Num":3}]</v>
      </c>
    </row>
    <row r="33" spans="4:68" x14ac:dyDescent="0.15">
      <c r="D33" s="14" t="s">
        <v>71</v>
      </c>
      <c r="E33" s="10">
        <v>155</v>
      </c>
      <c r="F33" s="10">
        <v>23</v>
      </c>
      <c r="G33" s="9" t="s">
        <v>57</v>
      </c>
      <c r="H33" s="10">
        <v>18875</v>
      </c>
      <c r="I33" s="9" t="s">
        <v>58</v>
      </c>
      <c r="J33" s="10">
        <v>659805</v>
      </c>
      <c r="K33" s="12" t="s">
        <v>59</v>
      </c>
      <c r="L33" s="10">
        <v>190</v>
      </c>
      <c r="M33" s="12" t="s">
        <v>60</v>
      </c>
      <c r="N33" s="10">
        <v>2</v>
      </c>
      <c r="O33" s="12" t="s">
        <v>61</v>
      </c>
      <c r="P33" s="10">
        <v>1</v>
      </c>
      <c r="Q33" s="12" t="s">
        <v>59</v>
      </c>
      <c r="R33" s="10">
        <v>58</v>
      </c>
      <c r="S33" s="21" t="s">
        <v>62</v>
      </c>
      <c r="T33" s="10">
        <v>287</v>
      </c>
      <c r="U33" s="9" t="s">
        <v>63</v>
      </c>
      <c r="V33" s="10">
        <v>3</v>
      </c>
      <c r="X33" s="1">
        <f>_xlfn.XLOOKUP(G33,[1]配置!$D:$D,[1]配置!$B:$B)</f>
        <v>60001</v>
      </c>
      <c r="Y33" s="22">
        <f t="shared" si="8"/>
        <v>18875</v>
      </c>
      <c r="Z33" s="1">
        <f>_xlfn.XLOOKUP(I33,[1]配置!$D:$D,[1]配置!$B:$B)</f>
        <v>50004</v>
      </c>
      <c r="AA33" s="22">
        <f t="shared" si="9"/>
        <v>659805</v>
      </c>
      <c r="AB33" s="1">
        <f>_xlfn.XLOOKUP(K33,[1]配置!$D:$D,[1]配置!$B:$B)</f>
        <v>50002</v>
      </c>
      <c r="AC33" s="22">
        <f t="shared" si="10"/>
        <v>190</v>
      </c>
      <c r="AD33" s="1">
        <f>_xlfn.XLOOKUP(M33,[1]配置!$D:$D,[1]配置!$B:$B)</f>
        <v>50001</v>
      </c>
      <c r="AE33" s="22">
        <f t="shared" si="11"/>
        <v>2</v>
      </c>
      <c r="AF33" s="1">
        <f>_xlfn.XLOOKUP(O33,[1]配置!$D:$D,[1]配置!$B:$B)</f>
        <v>10001</v>
      </c>
      <c r="AG33" s="22">
        <f t="shared" si="12"/>
        <v>1</v>
      </c>
      <c r="AH33" s="1">
        <f>_xlfn.XLOOKUP(Q33,[1]配置!$D:$D,[1]配置!$B:$B)</f>
        <v>50002</v>
      </c>
      <c r="AI33" s="22">
        <f t="shared" si="13"/>
        <v>58</v>
      </c>
      <c r="AJ33" s="1">
        <f>_xlfn.XLOOKUP(S33,[1]配置!$D:$D,[1]配置!$B:$B)</f>
        <v>50005</v>
      </c>
      <c r="AK33" s="22">
        <f t="shared" si="14"/>
        <v>287</v>
      </c>
      <c r="AL33" s="1">
        <v>801010</v>
      </c>
      <c r="AM33" s="22">
        <f t="shared" si="15"/>
        <v>3</v>
      </c>
      <c r="AN33" s="1" t="str">
        <f t="shared" si="16"/>
        <v>"ItemId":60001</v>
      </c>
      <c r="AO33" s="1" t="str">
        <f t="shared" si="16"/>
        <v>"Num":18875</v>
      </c>
      <c r="AP33" s="1" t="str">
        <f t="shared" si="16"/>
        <v>"ItemId":50004</v>
      </c>
      <c r="AQ33" s="1" t="str">
        <f t="shared" si="16"/>
        <v>"Num":659805</v>
      </c>
      <c r="AR33" s="1" t="str">
        <f t="shared" si="22"/>
        <v>"ItemId":50002</v>
      </c>
      <c r="AS33" s="1" t="str">
        <f t="shared" si="23"/>
        <v>"Num":190</v>
      </c>
      <c r="AT33" s="1" t="str">
        <f t="shared" si="24"/>
        <v>"ItemId":50001</v>
      </c>
      <c r="AU33" s="1" t="str">
        <f t="shared" si="25"/>
        <v>"Num":2</v>
      </c>
      <c r="AV33" s="1" t="str">
        <f t="shared" si="26"/>
        <v>"ItemId":10001</v>
      </c>
      <c r="AW33" s="1" t="str">
        <f t="shared" si="27"/>
        <v>"Num":1</v>
      </c>
      <c r="AX33" s="1" t="str">
        <f t="shared" si="28"/>
        <v>"ItemId":50002</v>
      </c>
      <c r="AY33" s="1" t="str">
        <f t="shared" si="29"/>
        <v>"Num":58</v>
      </c>
      <c r="AZ33" s="1" t="str">
        <f t="shared" si="30"/>
        <v>"ItemId":50005</v>
      </c>
      <c r="BA33" s="1" t="str">
        <f t="shared" si="31"/>
        <v>"Num":287</v>
      </c>
      <c r="BB33" s="1" t="str">
        <f t="shared" si="32"/>
        <v>"DropTeam":801010</v>
      </c>
      <c r="BC33" s="1" t="str">
        <f t="shared" si="33"/>
        <v>"Num":3</v>
      </c>
      <c r="BD33" s="1" t="str">
        <f t="shared" si="17"/>
        <v>{"ItemId":60001,"Num":18875}</v>
      </c>
      <c r="BE33" s="1" t="str">
        <f t="shared" si="1"/>
        <v>{"ItemId":50004,"Num":659805}</v>
      </c>
      <c r="BF33" s="1" t="str">
        <f t="shared" si="2"/>
        <v>{"ItemId":50002,"Num":190}</v>
      </c>
      <c r="BG33" s="1" t="str">
        <f t="shared" si="3"/>
        <v>{"ItemId":50001,"Num":2}</v>
      </c>
      <c r="BH33" s="1" t="str">
        <f t="shared" si="4"/>
        <v>{"ItemId":10001,"Num":1}</v>
      </c>
      <c r="BI33" s="1" t="str">
        <f t="shared" si="5"/>
        <v>{"ItemId":50002,"Num":58}</v>
      </c>
      <c r="BJ33" s="1" t="str">
        <f t="shared" si="6"/>
        <v>{"ItemId":50005,"Num":287}</v>
      </c>
      <c r="BK33" s="1" t="str">
        <f t="shared" si="7"/>
        <v>{"DropTeam":801010,"Num":3}</v>
      </c>
      <c r="BL33" s="1" t="str">
        <f t="shared" si="18"/>
        <v>[{"ItemId":60001,"Num":18875}]</v>
      </c>
      <c r="BM33" s="1" t="str">
        <f t="shared" si="18"/>
        <v>[{"ItemId":50004,"Num":659805}]</v>
      </c>
      <c r="BN33" s="1" t="str">
        <f t="shared" si="19"/>
        <v>[{"ItemId":50002,"Num":190},{"ItemId":50001,"Num":2}]</v>
      </c>
      <c r="BO33" s="1" t="str">
        <f t="shared" si="20"/>
        <v>[{"ItemId":10001,"Num":1},{"ItemId":50002,"Num":58}]</v>
      </c>
      <c r="BP33" s="1" t="str">
        <f t="shared" si="21"/>
        <v>[{"ItemId":50005,"Num":287},{"DropTeam":801010,"Num":3}]</v>
      </c>
    </row>
    <row r="34" spans="4:68" x14ac:dyDescent="0.15">
      <c r="D34" s="14" t="s">
        <v>71</v>
      </c>
      <c r="E34" s="10">
        <v>160</v>
      </c>
      <c r="F34" s="10">
        <v>24</v>
      </c>
      <c r="G34" s="9" t="s">
        <v>57</v>
      </c>
      <c r="H34" s="10">
        <v>19459</v>
      </c>
      <c r="I34" s="9" t="s">
        <v>58</v>
      </c>
      <c r="J34" s="10">
        <v>688475</v>
      </c>
      <c r="K34" s="12" t="s">
        <v>59</v>
      </c>
      <c r="L34" s="10">
        <v>195</v>
      </c>
      <c r="M34" s="12" t="s">
        <v>60</v>
      </c>
      <c r="N34" s="10">
        <v>2</v>
      </c>
      <c r="O34" s="12" t="s">
        <v>61</v>
      </c>
      <c r="P34" s="10">
        <v>1</v>
      </c>
      <c r="Q34" s="12" t="s">
        <v>59</v>
      </c>
      <c r="R34" s="10">
        <v>60</v>
      </c>
      <c r="S34" s="21" t="s">
        <v>62</v>
      </c>
      <c r="T34" s="10">
        <v>290</v>
      </c>
      <c r="U34" s="9" t="s">
        <v>63</v>
      </c>
      <c r="V34" s="10">
        <v>3</v>
      </c>
      <c r="X34" s="1">
        <f>_xlfn.XLOOKUP(G34,[1]配置!$D:$D,[1]配置!$B:$B)</f>
        <v>60001</v>
      </c>
      <c r="Y34" s="22">
        <f t="shared" si="8"/>
        <v>19459</v>
      </c>
      <c r="Z34" s="1">
        <f>_xlfn.XLOOKUP(I34,[1]配置!$D:$D,[1]配置!$B:$B)</f>
        <v>50004</v>
      </c>
      <c r="AA34" s="22">
        <f t="shared" si="9"/>
        <v>688475</v>
      </c>
      <c r="AB34" s="1">
        <f>_xlfn.XLOOKUP(K34,[1]配置!$D:$D,[1]配置!$B:$B)</f>
        <v>50002</v>
      </c>
      <c r="AC34" s="22">
        <f t="shared" si="10"/>
        <v>195</v>
      </c>
      <c r="AD34" s="1">
        <f>_xlfn.XLOOKUP(M34,[1]配置!$D:$D,[1]配置!$B:$B)</f>
        <v>50001</v>
      </c>
      <c r="AE34" s="22">
        <f t="shared" si="11"/>
        <v>2</v>
      </c>
      <c r="AF34" s="1">
        <f>_xlfn.XLOOKUP(O34,[1]配置!$D:$D,[1]配置!$B:$B)</f>
        <v>10001</v>
      </c>
      <c r="AG34" s="22">
        <f t="shared" si="12"/>
        <v>1</v>
      </c>
      <c r="AH34" s="1">
        <f>_xlfn.XLOOKUP(Q34,[1]配置!$D:$D,[1]配置!$B:$B)</f>
        <v>50002</v>
      </c>
      <c r="AI34" s="22">
        <f t="shared" si="13"/>
        <v>60</v>
      </c>
      <c r="AJ34" s="1">
        <f>_xlfn.XLOOKUP(S34,[1]配置!$D:$D,[1]配置!$B:$B)</f>
        <v>50005</v>
      </c>
      <c r="AK34" s="22">
        <f t="shared" si="14"/>
        <v>290</v>
      </c>
      <c r="AL34" s="1">
        <v>801010</v>
      </c>
      <c r="AM34" s="22">
        <f t="shared" si="15"/>
        <v>3</v>
      </c>
      <c r="AN34" s="1" t="str">
        <f t="shared" si="16"/>
        <v>"ItemId":60001</v>
      </c>
      <c r="AO34" s="1" t="str">
        <f t="shared" si="16"/>
        <v>"Num":19459</v>
      </c>
      <c r="AP34" s="1" t="str">
        <f t="shared" si="16"/>
        <v>"ItemId":50004</v>
      </c>
      <c r="AQ34" s="1" t="str">
        <f t="shared" si="16"/>
        <v>"Num":688475</v>
      </c>
      <c r="AR34" s="1" t="str">
        <f t="shared" si="22"/>
        <v>"ItemId":50002</v>
      </c>
      <c r="AS34" s="1" t="str">
        <f t="shared" si="23"/>
        <v>"Num":195</v>
      </c>
      <c r="AT34" s="1" t="str">
        <f t="shared" si="24"/>
        <v>"ItemId":50001</v>
      </c>
      <c r="AU34" s="1" t="str">
        <f t="shared" si="25"/>
        <v>"Num":2</v>
      </c>
      <c r="AV34" s="1" t="str">
        <f t="shared" si="26"/>
        <v>"ItemId":10001</v>
      </c>
      <c r="AW34" s="1" t="str">
        <f t="shared" si="27"/>
        <v>"Num":1</v>
      </c>
      <c r="AX34" s="1" t="str">
        <f t="shared" si="28"/>
        <v>"ItemId":50002</v>
      </c>
      <c r="AY34" s="1" t="str">
        <f t="shared" si="29"/>
        <v>"Num":60</v>
      </c>
      <c r="AZ34" s="1" t="str">
        <f t="shared" si="30"/>
        <v>"ItemId":50005</v>
      </c>
      <c r="BA34" s="1" t="str">
        <f t="shared" si="31"/>
        <v>"Num":290</v>
      </c>
      <c r="BB34" s="1" t="str">
        <f t="shared" si="32"/>
        <v>"DropTeam":801010</v>
      </c>
      <c r="BC34" s="1" t="str">
        <f t="shared" si="33"/>
        <v>"Num":3</v>
      </c>
      <c r="BD34" s="1" t="str">
        <f t="shared" si="17"/>
        <v>{"ItemId":60001,"Num":19459}</v>
      </c>
      <c r="BE34" s="1" t="str">
        <f t="shared" si="1"/>
        <v>{"ItemId":50004,"Num":688475}</v>
      </c>
      <c r="BF34" s="1" t="str">
        <f t="shared" si="2"/>
        <v>{"ItemId":50002,"Num":195}</v>
      </c>
      <c r="BG34" s="1" t="str">
        <f t="shared" si="3"/>
        <v>{"ItemId":50001,"Num":2}</v>
      </c>
      <c r="BH34" s="1" t="str">
        <f t="shared" si="4"/>
        <v>{"ItemId":10001,"Num":1}</v>
      </c>
      <c r="BI34" s="1" t="str">
        <f t="shared" si="5"/>
        <v>{"ItemId":50002,"Num":60}</v>
      </c>
      <c r="BJ34" s="1" t="str">
        <f t="shared" si="6"/>
        <v>{"ItemId":50005,"Num":290}</v>
      </c>
      <c r="BK34" s="1" t="str">
        <f t="shared" si="7"/>
        <v>{"DropTeam":801010,"Num":3}</v>
      </c>
      <c r="BL34" s="1" t="str">
        <f t="shared" si="18"/>
        <v>[{"ItemId":60001,"Num":19459}]</v>
      </c>
      <c r="BM34" s="1" t="str">
        <f t="shared" si="18"/>
        <v>[{"ItemId":50004,"Num":688475}]</v>
      </c>
      <c r="BN34" s="1" t="str">
        <f t="shared" si="19"/>
        <v>[{"ItemId":50002,"Num":195},{"ItemId":50001,"Num":2}]</v>
      </c>
      <c r="BO34" s="1" t="str">
        <f t="shared" si="20"/>
        <v>[{"ItemId":10001,"Num":1},{"ItemId":50002,"Num":60}]</v>
      </c>
      <c r="BP34" s="1" t="str">
        <f t="shared" si="21"/>
        <v>[{"ItemId":50005,"Num":290},{"DropTeam":801010,"Num":3}]</v>
      </c>
    </row>
    <row r="35" spans="4:68" x14ac:dyDescent="0.15">
      <c r="D35" s="14" t="s">
        <v>71</v>
      </c>
      <c r="E35" s="10">
        <v>165</v>
      </c>
      <c r="F35" s="10">
        <v>25</v>
      </c>
      <c r="G35" s="9" t="s">
        <v>57</v>
      </c>
      <c r="H35" s="10">
        <v>20043</v>
      </c>
      <c r="I35" s="9" t="s">
        <v>58</v>
      </c>
      <c r="J35" s="10">
        <v>717145</v>
      </c>
      <c r="K35" s="12" t="s">
        <v>59</v>
      </c>
      <c r="L35" s="10">
        <v>200</v>
      </c>
      <c r="M35" s="12" t="s">
        <v>60</v>
      </c>
      <c r="N35" s="10">
        <v>2</v>
      </c>
      <c r="O35" s="12" t="s">
        <v>61</v>
      </c>
      <c r="P35" s="10">
        <v>1</v>
      </c>
      <c r="Q35" s="12" t="s">
        <v>59</v>
      </c>
      <c r="R35" s="10">
        <v>63</v>
      </c>
      <c r="S35" s="21" t="s">
        <v>62</v>
      </c>
      <c r="T35" s="10">
        <v>292</v>
      </c>
      <c r="U35" s="9" t="s">
        <v>63</v>
      </c>
      <c r="V35" s="10">
        <v>3</v>
      </c>
      <c r="X35" s="1">
        <f>_xlfn.XLOOKUP(G35,[1]配置!$D:$D,[1]配置!$B:$B)</f>
        <v>60001</v>
      </c>
      <c r="Y35" s="22">
        <f t="shared" si="8"/>
        <v>20043</v>
      </c>
      <c r="Z35" s="1">
        <f>_xlfn.XLOOKUP(I35,[1]配置!$D:$D,[1]配置!$B:$B)</f>
        <v>50004</v>
      </c>
      <c r="AA35" s="22">
        <f t="shared" si="9"/>
        <v>717145</v>
      </c>
      <c r="AB35" s="1">
        <f>_xlfn.XLOOKUP(K35,[1]配置!$D:$D,[1]配置!$B:$B)</f>
        <v>50002</v>
      </c>
      <c r="AC35" s="22">
        <f t="shared" si="10"/>
        <v>200</v>
      </c>
      <c r="AD35" s="1">
        <f>_xlfn.XLOOKUP(M35,[1]配置!$D:$D,[1]配置!$B:$B)</f>
        <v>50001</v>
      </c>
      <c r="AE35" s="22">
        <f t="shared" si="11"/>
        <v>2</v>
      </c>
      <c r="AF35" s="1">
        <f>_xlfn.XLOOKUP(O35,[1]配置!$D:$D,[1]配置!$B:$B)</f>
        <v>10001</v>
      </c>
      <c r="AG35" s="22">
        <f t="shared" si="12"/>
        <v>1</v>
      </c>
      <c r="AH35" s="1">
        <f>_xlfn.XLOOKUP(Q35,[1]配置!$D:$D,[1]配置!$B:$B)</f>
        <v>50002</v>
      </c>
      <c r="AI35" s="22">
        <f t="shared" si="13"/>
        <v>63</v>
      </c>
      <c r="AJ35" s="1">
        <f>_xlfn.XLOOKUP(S35,[1]配置!$D:$D,[1]配置!$B:$B)</f>
        <v>50005</v>
      </c>
      <c r="AK35" s="22">
        <f t="shared" si="14"/>
        <v>292</v>
      </c>
      <c r="AL35" s="1">
        <v>801010</v>
      </c>
      <c r="AM35" s="22">
        <f t="shared" si="15"/>
        <v>3</v>
      </c>
      <c r="AN35" s="1" t="str">
        <f t="shared" si="16"/>
        <v>"ItemId":60001</v>
      </c>
      <c r="AO35" s="1" t="str">
        <f t="shared" si="16"/>
        <v>"Num":20043</v>
      </c>
      <c r="AP35" s="1" t="str">
        <f t="shared" si="16"/>
        <v>"ItemId":50004</v>
      </c>
      <c r="AQ35" s="1" t="str">
        <f t="shared" si="16"/>
        <v>"Num":717145</v>
      </c>
      <c r="AR35" s="1" t="str">
        <f t="shared" si="22"/>
        <v>"ItemId":50002</v>
      </c>
      <c r="AS35" s="1" t="str">
        <f t="shared" si="23"/>
        <v>"Num":200</v>
      </c>
      <c r="AT35" s="1" t="str">
        <f t="shared" si="24"/>
        <v>"ItemId":50001</v>
      </c>
      <c r="AU35" s="1" t="str">
        <f t="shared" si="25"/>
        <v>"Num":2</v>
      </c>
      <c r="AV35" s="1" t="str">
        <f t="shared" si="26"/>
        <v>"ItemId":10001</v>
      </c>
      <c r="AW35" s="1" t="str">
        <f t="shared" si="27"/>
        <v>"Num":1</v>
      </c>
      <c r="AX35" s="1" t="str">
        <f t="shared" si="28"/>
        <v>"ItemId":50002</v>
      </c>
      <c r="AY35" s="1" t="str">
        <f t="shared" si="29"/>
        <v>"Num":63</v>
      </c>
      <c r="AZ35" s="1" t="str">
        <f t="shared" si="30"/>
        <v>"ItemId":50005</v>
      </c>
      <c r="BA35" s="1" t="str">
        <f t="shared" si="31"/>
        <v>"Num":292</v>
      </c>
      <c r="BB35" s="1" t="str">
        <f t="shared" si="32"/>
        <v>"DropTeam":801010</v>
      </c>
      <c r="BC35" s="1" t="str">
        <f t="shared" si="33"/>
        <v>"Num":3</v>
      </c>
      <c r="BD35" s="1" t="str">
        <f t="shared" si="17"/>
        <v>{"ItemId":60001,"Num":20043}</v>
      </c>
      <c r="BE35" s="1" t="str">
        <f t="shared" si="1"/>
        <v>{"ItemId":50004,"Num":717145}</v>
      </c>
      <c r="BF35" s="1" t="str">
        <f t="shared" si="2"/>
        <v>{"ItemId":50002,"Num":200}</v>
      </c>
      <c r="BG35" s="1" t="str">
        <f t="shared" si="3"/>
        <v>{"ItemId":50001,"Num":2}</v>
      </c>
      <c r="BH35" s="1" t="str">
        <f t="shared" si="4"/>
        <v>{"ItemId":10001,"Num":1}</v>
      </c>
      <c r="BI35" s="1" t="str">
        <f t="shared" si="5"/>
        <v>{"ItemId":50002,"Num":63}</v>
      </c>
      <c r="BJ35" s="1" t="str">
        <f t="shared" si="6"/>
        <v>{"ItemId":50005,"Num":292}</v>
      </c>
      <c r="BK35" s="1" t="str">
        <f t="shared" si="7"/>
        <v>{"DropTeam":801010,"Num":3}</v>
      </c>
      <c r="BL35" s="1" t="str">
        <f t="shared" si="18"/>
        <v>[{"ItemId":60001,"Num":20043}]</v>
      </c>
      <c r="BM35" s="1" t="str">
        <f t="shared" si="18"/>
        <v>[{"ItemId":50004,"Num":717145}]</v>
      </c>
      <c r="BN35" s="1" t="str">
        <f t="shared" si="19"/>
        <v>[{"ItemId":50002,"Num":200},{"ItemId":50001,"Num":2}]</v>
      </c>
      <c r="BO35" s="1" t="str">
        <f t="shared" si="20"/>
        <v>[{"ItemId":10001,"Num":1},{"ItemId":50002,"Num":63}]</v>
      </c>
      <c r="BP35" s="1" t="str">
        <f t="shared" si="21"/>
        <v>[{"ItemId":50005,"Num":292},{"DropTeam":801010,"Num":3}]</v>
      </c>
    </row>
    <row r="36" spans="4:68" x14ac:dyDescent="0.15">
      <c r="D36" s="14" t="s">
        <v>71</v>
      </c>
      <c r="E36" s="10">
        <v>170</v>
      </c>
      <c r="F36" s="10">
        <v>26</v>
      </c>
      <c r="G36" s="9" t="s">
        <v>57</v>
      </c>
      <c r="H36" s="10">
        <v>20627</v>
      </c>
      <c r="I36" s="9" t="s">
        <v>58</v>
      </c>
      <c r="J36" s="10">
        <v>745816</v>
      </c>
      <c r="K36" s="12" t="s">
        <v>59</v>
      </c>
      <c r="L36" s="10">
        <v>205</v>
      </c>
      <c r="M36" s="12" t="s">
        <v>60</v>
      </c>
      <c r="N36" s="10">
        <v>2</v>
      </c>
      <c r="O36" s="12" t="s">
        <v>61</v>
      </c>
      <c r="P36" s="10">
        <v>1</v>
      </c>
      <c r="Q36" s="12" t="s">
        <v>59</v>
      </c>
      <c r="R36" s="10">
        <v>65</v>
      </c>
      <c r="S36" s="21" t="s">
        <v>62</v>
      </c>
      <c r="T36" s="10">
        <v>294</v>
      </c>
      <c r="U36" s="9" t="s">
        <v>63</v>
      </c>
      <c r="V36" s="10">
        <v>3</v>
      </c>
      <c r="X36" s="1">
        <f>_xlfn.XLOOKUP(G36,[1]配置!$D:$D,[1]配置!$B:$B)</f>
        <v>60001</v>
      </c>
      <c r="Y36" s="22">
        <f t="shared" si="8"/>
        <v>20627</v>
      </c>
      <c r="Z36" s="1">
        <f>_xlfn.XLOOKUP(I36,[1]配置!$D:$D,[1]配置!$B:$B)</f>
        <v>50004</v>
      </c>
      <c r="AA36" s="22">
        <f t="shared" si="9"/>
        <v>745816</v>
      </c>
      <c r="AB36" s="1">
        <f>_xlfn.XLOOKUP(K36,[1]配置!$D:$D,[1]配置!$B:$B)</f>
        <v>50002</v>
      </c>
      <c r="AC36" s="22">
        <f t="shared" si="10"/>
        <v>205</v>
      </c>
      <c r="AD36" s="1">
        <f>_xlfn.XLOOKUP(M36,[1]配置!$D:$D,[1]配置!$B:$B)</f>
        <v>50001</v>
      </c>
      <c r="AE36" s="22">
        <f t="shared" si="11"/>
        <v>2</v>
      </c>
      <c r="AF36" s="1">
        <f>_xlfn.XLOOKUP(O36,[1]配置!$D:$D,[1]配置!$B:$B)</f>
        <v>10001</v>
      </c>
      <c r="AG36" s="22">
        <f t="shared" si="12"/>
        <v>1</v>
      </c>
      <c r="AH36" s="1">
        <f>_xlfn.XLOOKUP(Q36,[1]配置!$D:$D,[1]配置!$B:$B)</f>
        <v>50002</v>
      </c>
      <c r="AI36" s="22">
        <f t="shared" si="13"/>
        <v>65</v>
      </c>
      <c r="AJ36" s="1">
        <f>_xlfn.XLOOKUP(S36,[1]配置!$D:$D,[1]配置!$B:$B)</f>
        <v>50005</v>
      </c>
      <c r="AK36" s="22">
        <f t="shared" si="14"/>
        <v>294</v>
      </c>
      <c r="AL36" s="1">
        <v>801010</v>
      </c>
      <c r="AM36" s="22">
        <f t="shared" si="15"/>
        <v>3</v>
      </c>
      <c r="AN36" s="1" t="str">
        <f t="shared" si="16"/>
        <v>"ItemId":60001</v>
      </c>
      <c r="AO36" s="1" t="str">
        <f t="shared" si="16"/>
        <v>"Num":20627</v>
      </c>
      <c r="AP36" s="1" t="str">
        <f t="shared" si="16"/>
        <v>"ItemId":50004</v>
      </c>
      <c r="AQ36" s="1" t="str">
        <f t="shared" si="16"/>
        <v>"Num":745816</v>
      </c>
      <c r="AR36" s="1" t="str">
        <f t="shared" si="22"/>
        <v>"ItemId":50002</v>
      </c>
      <c r="AS36" s="1" t="str">
        <f t="shared" si="23"/>
        <v>"Num":205</v>
      </c>
      <c r="AT36" s="1" t="str">
        <f t="shared" si="24"/>
        <v>"ItemId":50001</v>
      </c>
      <c r="AU36" s="1" t="str">
        <f t="shared" si="25"/>
        <v>"Num":2</v>
      </c>
      <c r="AV36" s="1" t="str">
        <f t="shared" si="26"/>
        <v>"ItemId":10001</v>
      </c>
      <c r="AW36" s="1" t="str">
        <f t="shared" si="27"/>
        <v>"Num":1</v>
      </c>
      <c r="AX36" s="1" t="str">
        <f t="shared" si="28"/>
        <v>"ItemId":50002</v>
      </c>
      <c r="AY36" s="1" t="str">
        <f t="shared" si="29"/>
        <v>"Num":65</v>
      </c>
      <c r="AZ36" s="1" t="str">
        <f t="shared" si="30"/>
        <v>"ItemId":50005</v>
      </c>
      <c r="BA36" s="1" t="str">
        <f t="shared" si="31"/>
        <v>"Num":294</v>
      </c>
      <c r="BB36" s="1" t="str">
        <f t="shared" si="32"/>
        <v>"DropTeam":801010</v>
      </c>
      <c r="BC36" s="1" t="str">
        <f t="shared" si="33"/>
        <v>"Num":3</v>
      </c>
      <c r="BD36" s="1" t="str">
        <f t="shared" si="17"/>
        <v>{"ItemId":60001,"Num":20627}</v>
      </c>
      <c r="BE36" s="1" t="str">
        <f t="shared" si="1"/>
        <v>{"ItemId":50004,"Num":745816}</v>
      </c>
      <c r="BF36" s="1" t="str">
        <f t="shared" si="2"/>
        <v>{"ItemId":50002,"Num":205}</v>
      </c>
      <c r="BG36" s="1" t="str">
        <f t="shared" si="3"/>
        <v>{"ItemId":50001,"Num":2}</v>
      </c>
      <c r="BH36" s="1" t="str">
        <f t="shared" si="4"/>
        <v>{"ItemId":10001,"Num":1}</v>
      </c>
      <c r="BI36" s="1" t="str">
        <f t="shared" si="5"/>
        <v>{"ItemId":50002,"Num":65}</v>
      </c>
      <c r="BJ36" s="1" t="str">
        <f t="shared" si="6"/>
        <v>{"ItemId":50005,"Num":294}</v>
      </c>
      <c r="BK36" s="1" t="str">
        <f t="shared" si="7"/>
        <v>{"DropTeam":801010,"Num":3}</v>
      </c>
      <c r="BL36" s="1" t="str">
        <f t="shared" si="18"/>
        <v>[{"ItemId":60001,"Num":20627}]</v>
      </c>
      <c r="BM36" s="1" t="str">
        <f t="shared" si="18"/>
        <v>[{"ItemId":50004,"Num":745816}]</v>
      </c>
      <c r="BN36" s="1" t="str">
        <f t="shared" si="19"/>
        <v>[{"ItemId":50002,"Num":205},{"ItemId":50001,"Num":2}]</v>
      </c>
      <c r="BO36" s="1" t="str">
        <f t="shared" si="20"/>
        <v>[{"ItemId":10001,"Num":1},{"ItemId":50002,"Num":65}]</v>
      </c>
      <c r="BP36" s="1" t="str">
        <f t="shared" si="21"/>
        <v>[{"ItemId":50005,"Num":294},{"DropTeam":801010,"Num":3}]</v>
      </c>
    </row>
    <row r="37" spans="4:68" x14ac:dyDescent="0.15">
      <c r="D37" s="14" t="s">
        <v>71</v>
      </c>
      <c r="E37" s="10">
        <v>175</v>
      </c>
      <c r="F37" s="10">
        <v>27</v>
      </c>
      <c r="G37" s="9" t="s">
        <v>57</v>
      </c>
      <c r="H37" s="10">
        <v>21210</v>
      </c>
      <c r="I37" s="9" t="s">
        <v>58</v>
      </c>
      <c r="J37" s="10">
        <v>774486</v>
      </c>
      <c r="K37" s="12" t="s">
        <v>59</v>
      </c>
      <c r="L37" s="10">
        <v>210</v>
      </c>
      <c r="M37" s="12" t="s">
        <v>60</v>
      </c>
      <c r="N37" s="10">
        <v>2</v>
      </c>
      <c r="O37" s="12" t="s">
        <v>61</v>
      </c>
      <c r="P37" s="10">
        <v>1</v>
      </c>
      <c r="Q37" s="12" t="s">
        <v>59</v>
      </c>
      <c r="R37" s="10">
        <v>68</v>
      </c>
      <c r="S37" s="21" t="s">
        <v>62</v>
      </c>
      <c r="T37" s="10">
        <v>297</v>
      </c>
      <c r="U37" s="9" t="s">
        <v>63</v>
      </c>
      <c r="V37" s="10">
        <v>3</v>
      </c>
      <c r="X37" s="1">
        <f>_xlfn.XLOOKUP(G37,[1]配置!$D:$D,[1]配置!$B:$B)</f>
        <v>60001</v>
      </c>
      <c r="Y37" s="22">
        <f t="shared" si="8"/>
        <v>21210</v>
      </c>
      <c r="Z37" s="1">
        <f>_xlfn.XLOOKUP(I37,[1]配置!$D:$D,[1]配置!$B:$B)</f>
        <v>50004</v>
      </c>
      <c r="AA37" s="22">
        <f t="shared" si="9"/>
        <v>774486</v>
      </c>
      <c r="AB37" s="1">
        <f>_xlfn.XLOOKUP(K37,[1]配置!$D:$D,[1]配置!$B:$B)</f>
        <v>50002</v>
      </c>
      <c r="AC37" s="22">
        <f t="shared" si="10"/>
        <v>210</v>
      </c>
      <c r="AD37" s="1">
        <f>_xlfn.XLOOKUP(M37,[1]配置!$D:$D,[1]配置!$B:$B)</f>
        <v>50001</v>
      </c>
      <c r="AE37" s="22">
        <f t="shared" si="11"/>
        <v>2</v>
      </c>
      <c r="AF37" s="1">
        <f>_xlfn.XLOOKUP(O37,[1]配置!$D:$D,[1]配置!$B:$B)</f>
        <v>10001</v>
      </c>
      <c r="AG37" s="22">
        <f t="shared" si="12"/>
        <v>1</v>
      </c>
      <c r="AH37" s="1">
        <f>_xlfn.XLOOKUP(Q37,[1]配置!$D:$D,[1]配置!$B:$B)</f>
        <v>50002</v>
      </c>
      <c r="AI37" s="22">
        <f t="shared" si="13"/>
        <v>68</v>
      </c>
      <c r="AJ37" s="1">
        <f>_xlfn.XLOOKUP(S37,[1]配置!$D:$D,[1]配置!$B:$B)</f>
        <v>50005</v>
      </c>
      <c r="AK37" s="22">
        <f t="shared" si="14"/>
        <v>297</v>
      </c>
      <c r="AL37" s="1">
        <v>801010</v>
      </c>
      <c r="AM37" s="22">
        <f t="shared" si="15"/>
        <v>3</v>
      </c>
      <c r="AN37" s="1" t="str">
        <f t="shared" si="16"/>
        <v>"ItemId":60001</v>
      </c>
      <c r="AO37" s="1" t="str">
        <f t="shared" si="16"/>
        <v>"Num":21210</v>
      </c>
      <c r="AP37" s="1" t="str">
        <f t="shared" si="16"/>
        <v>"ItemId":50004</v>
      </c>
      <c r="AQ37" s="1" t="str">
        <f t="shared" si="16"/>
        <v>"Num":774486</v>
      </c>
      <c r="AR37" s="1" t="str">
        <f t="shared" si="22"/>
        <v>"ItemId":50002</v>
      </c>
      <c r="AS37" s="1" t="str">
        <f t="shared" si="23"/>
        <v>"Num":210</v>
      </c>
      <c r="AT37" s="1" t="str">
        <f t="shared" si="24"/>
        <v>"ItemId":50001</v>
      </c>
      <c r="AU37" s="1" t="str">
        <f t="shared" si="25"/>
        <v>"Num":2</v>
      </c>
      <c r="AV37" s="1" t="str">
        <f t="shared" si="26"/>
        <v>"ItemId":10001</v>
      </c>
      <c r="AW37" s="1" t="str">
        <f t="shared" si="27"/>
        <v>"Num":1</v>
      </c>
      <c r="AX37" s="1" t="str">
        <f t="shared" si="28"/>
        <v>"ItemId":50002</v>
      </c>
      <c r="AY37" s="1" t="str">
        <f t="shared" si="29"/>
        <v>"Num":68</v>
      </c>
      <c r="AZ37" s="1" t="str">
        <f t="shared" si="30"/>
        <v>"ItemId":50005</v>
      </c>
      <c r="BA37" s="1" t="str">
        <f t="shared" si="31"/>
        <v>"Num":297</v>
      </c>
      <c r="BB37" s="1" t="str">
        <f t="shared" si="32"/>
        <v>"DropTeam":801010</v>
      </c>
      <c r="BC37" s="1" t="str">
        <f t="shared" si="33"/>
        <v>"Num":3</v>
      </c>
      <c r="BD37" s="1" t="str">
        <f t="shared" si="17"/>
        <v>{"ItemId":60001,"Num":21210}</v>
      </c>
      <c r="BE37" s="1" t="str">
        <f t="shared" si="1"/>
        <v>{"ItemId":50004,"Num":774486}</v>
      </c>
      <c r="BF37" s="1" t="str">
        <f t="shared" si="2"/>
        <v>{"ItemId":50002,"Num":210}</v>
      </c>
      <c r="BG37" s="1" t="str">
        <f t="shared" si="3"/>
        <v>{"ItemId":50001,"Num":2}</v>
      </c>
      <c r="BH37" s="1" t="str">
        <f t="shared" si="4"/>
        <v>{"ItemId":10001,"Num":1}</v>
      </c>
      <c r="BI37" s="1" t="str">
        <f t="shared" si="5"/>
        <v>{"ItemId":50002,"Num":68}</v>
      </c>
      <c r="BJ37" s="1" t="str">
        <f t="shared" si="6"/>
        <v>{"ItemId":50005,"Num":297}</v>
      </c>
      <c r="BK37" s="1" t="str">
        <f t="shared" si="7"/>
        <v>{"DropTeam":801010,"Num":3}</v>
      </c>
      <c r="BL37" s="1" t="str">
        <f t="shared" si="18"/>
        <v>[{"ItemId":60001,"Num":21210}]</v>
      </c>
      <c r="BM37" s="1" t="str">
        <f t="shared" si="18"/>
        <v>[{"ItemId":50004,"Num":774486}]</v>
      </c>
      <c r="BN37" s="1" t="str">
        <f t="shared" si="19"/>
        <v>[{"ItemId":50002,"Num":210},{"ItemId":50001,"Num":2}]</v>
      </c>
      <c r="BO37" s="1" t="str">
        <f t="shared" si="20"/>
        <v>[{"ItemId":10001,"Num":1},{"ItemId":50002,"Num":68}]</v>
      </c>
      <c r="BP37" s="1" t="str">
        <f t="shared" si="21"/>
        <v>[{"ItemId":50005,"Num":297},{"DropTeam":801010,"Num":3}]</v>
      </c>
    </row>
    <row r="38" spans="4:68" x14ac:dyDescent="0.15">
      <c r="D38" s="14" t="s">
        <v>72</v>
      </c>
      <c r="E38" s="10">
        <v>180</v>
      </c>
      <c r="F38" s="10">
        <v>28</v>
      </c>
      <c r="G38" s="9" t="s">
        <v>57</v>
      </c>
      <c r="H38" s="10">
        <v>21794</v>
      </c>
      <c r="I38" s="9" t="s">
        <v>58</v>
      </c>
      <c r="J38" s="10">
        <v>803156</v>
      </c>
      <c r="K38" s="12" t="s">
        <v>59</v>
      </c>
      <c r="L38" s="10">
        <v>215</v>
      </c>
      <c r="M38" s="12" t="s">
        <v>60</v>
      </c>
      <c r="N38" s="10">
        <v>2</v>
      </c>
      <c r="O38" s="12" t="s">
        <v>61</v>
      </c>
      <c r="P38" s="10">
        <v>1</v>
      </c>
      <c r="Q38" s="12" t="s">
        <v>59</v>
      </c>
      <c r="R38" s="10">
        <v>70</v>
      </c>
      <c r="S38" s="21" t="s">
        <v>62</v>
      </c>
      <c r="T38" s="10">
        <v>299</v>
      </c>
      <c r="U38" s="9" t="s">
        <v>63</v>
      </c>
      <c r="V38" s="10">
        <v>3</v>
      </c>
      <c r="X38" s="1">
        <f>_xlfn.XLOOKUP(G38,[1]配置!$D:$D,[1]配置!$B:$B)</f>
        <v>60001</v>
      </c>
      <c r="Y38" s="22">
        <f t="shared" si="8"/>
        <v>21794</v>
      </c>
      <c r="Z38" s="1">
        <f>_xlfn.XLOOKUP(I38,[1]配置!$D:$D,[1]配置!$B:$B)</f>
        <v>50004</v>
      </c>
      <c r="AA38" s="22">
        <f t="shared" si="9"/>
        <v>803156</v>
      </c>
      <c r="AB38" s="1">
        <f>_xlfn.XLOOKUP(K38,[1]配置!$D:$D,[1]配置!$B:$B)</f>
        <v>50002</v>
      </c>
      <c r="AC38" s="22">
        <f t="shared" si="10"/>
        <v>215</v>
      </c>
      <c r="AD38" s="1">
        <f>_xlfn.XLOOKUP(M38,[1]配置!$D:$D,[1]配置!$B:$B)</f>
        <v>50001</v>
      </c>
      <c r="AE38" s="22">
        <f t="shared" si="11"/>
        <v>2</v>
      </c>
      <c r="AF38" s="1">
        <f>_xlfn.XLOOKUP(O38,[1]配置!$D:$D,[1]配置!$B:$B)</f>
        <v>10001</v>
      </c>
      <c r="AG38" s="22">
        <f t="shared" si="12"/>
        <v>1</v>
      </c>
      <c r="AH38" s="1">
        <f>_xlfn.XLOOKUP(Q38,[1]配置!$D:$D,[1]配置!$B:$B)</f>
        <v>50002</v>
      </c>
      <c r="AI38" s="22">
        <f t="shared" si="13"/>
        <v>70</v>
      </c>
      <c r="AJ38" s="1">
        <f>_xlfn.XLOOKUP(S38,[1]配置!$D:$D,[1]配置!$B:$B)</f>
        <v>50005</v>
      </c>
      <c r="AK38" s="22">
        <f t="shared" si="14"/>
        <v>299</v>
      </c>
      <c r="AL38" s="1">
        <v>801010</v>
      </c>
      <c r="AM38" s="22">
        <f t="shared" si="15"/>
        <v>3</v>
      </c>
      <c r="AN38" s="1" t="str">
        <f t="shared" si="16"/>
        <v>"ItemId":60001</v>
      </c>
      <c r="AO38" s="1" t="str">
        <f t="shared" si="16"/>
        <v>"Num":21794</v>
      </c>
      <c r="AP38" s="1" t="str">
        <f t="shared" si="16"/>
        <v>"ItemId":50004</v>
      </c>
      <c r="AQ38" s="1" t="str">
        <f t="shared" si="16"/>
        <v>"Num":803156</v>
      </c>
      <c r="AR38" s="1" t="str">
        <f t="shared" si="22"/>
        <v>"ItemId":50002</v>
      </c>
      <c r="AS38" s="1" t="str">
        <f t="shared" si="23"/>
        <v>"Num":215</v>
      </c>
      <c r="AT38" s="1" t="str">
        <f t="shared" si="24"/>
        <v>"ItemId":50001</v>
      </c>
      <c r="AU38" s="1" t="str">
        <f t="shared" si="25"/>
        <v>"Num":2</v>
      </c>
      <c r="AV38" s="1" t="str">
        <f t="shared" si="26"/>
        <v>"ItemId":10001</v>
      </c>
      <c r="AW38" s="1" t="str">
        <f t="shared" si="27"/>
        <v>"Num":1</v>
      </c>
      <c r="AX38" s="1" t="str">
        <f t="shared" si="28"/>
        <v>"ItemId":50002</v>
      </c>
      <c r="AY38" s="1" t="str">
        <f t="shared" si="29"/>
        <v>"Num":70</v>
      </c>
      <c r="AZ38" s="1" t="str">
        <f t="shared" si="30"/>
        <v>"ItemId":50005</v>
      </c>
      <c r="BA38" s="1" t="str">
        <f t="shared" si="31"/>
        <v>"Num":299</v>
      </c>
      <c r="BB38" s="1" t="str">
        <f t="shared" si="32"/>
        <v>"DropTeam":801010</v>
      </c>
      <c r="BC38" s="1" t="str">
        <f t="shared" si="33"/>
        <v>"Num":3</v>
      </c>
      <c r="BD38" s="1" t="str">
        <f t="shared" si="17"/>
        <v>{"ItemId":60001,"Num":21794}</v>
      </c>
      <c r="BE38" s="1" t="str">
        <f t="shared" si="1"/>
        <v>{"ItemId":50004,"Num":803156}</v>
      </c>
      <c r="BF38" s="1" t="str">
        <f t="shared" si="2"/>
        <v>{"ItemId":50002,"Num":215}</v>
      </c>
      <c r="BG38" s="1" t="str">
        <f t="shared" si="3"/>
        <v>{"ItemId":50001,"Num":2}</v>
      </c>
      <c r="BH38" s="1" t="str">
        <f t="shared" si="4"/>
        <v>{"ItemId":10001,"Num":1}</v>
      </c>
      <c r="BI38" s="1" t="str">
        <f t="shared" si="5"/>
        <v>{"ItemId":50002,"Num":70}</v>
      </c>
      <c r="BJ38" s="1" t="str">
        <f t="shared" si="6"/>
        <v>{"ItemId":50005,"Num":299}</v>
      </c>
      <c r="BK38" s="1" t="str">
        <f t="shared" si="7"/>
        <v>{"DropTeam":801010,"Num":3}</v>
      </c>
      <c r="BL38" s="1" t="str">
        <f t="shared" si="18"/>
        <v>[{"ItemId":60001,"Num":21794}]</v>
      </c>
      <c r="BM38" s="1" t="str">
        <f t="shared" si="18"/>
        <v>[{"ItemId":50004,"Num":803156}]</v>
      </c>
      <c r="BN38" s="1" t="str">
        <f t="shared" si="19"/>
        <v>[{"ItemId":50002,"Num":215},{"ItemId":50001,"Num":2}]</v>
      </c>
      <c r="BO38" s="1" t="str">
        <f t="shared" si="20"/>
        <v>[{"ItemId":10001,"Num":1},{"ItemId":50002,"Num":70}]</v>
      </c>
      <c r="BP38" s="1" t="str">
        <f t="shared" si="21"/>
        <v>[{"ItemId":50005,"Num":299},{"DropTeam":801010,"Num":3}]</v>
      </c>
    </row>
    <row r="39" spans="4:68" x14ac:dyDescent="0.15">
      <c r="D39" s="14" t="s">
        <v>72</v>
      </c>
      <c r="E39" s="10">
        <v>185</v>
      </c>
      <c r="F39" s="10">
        <v>29</v>
      </c>
      <c r="G39" s="9" t="s">
        <v>57</v>
      </c>
      <c r="H39" s="10">
        <v>22378</v>
      </c>
      <c r="I39" s="9" t="s">
        <v>58</v>
      </c>
      <c r="J39" s="10">
        <v>831827</v>
      </c>
      <c r="K39" s="12" t="s">
        <v>59</v>
      </c>
      <c r="L39" s="10">
        <v>220</v>
      </c>
      <c r="M39" s="12" t="s">
        <v>60</v>
      </c>
      <c r="N39" s="10">
        <v>2</v>
      </c>
      <c r="O39" s="12" t="s">
        <v>61</v>
      </c>
      <c r="P39" s="10">
        <v>1</v>
      </c>
      <c r="Q39" s="12" t="s">
        <v>59</v>
      </c>
      <c r="R39" s="10">
        <v>73</v>
      </c>
      <c r="S39" s="21" t="s">
        <v>62</v>
      </c>
      <c r="T39" s="10">
        <v>301</v>
      </c>
      <c r="U39" s="9" t="s">
        <v>63</v>
      </c>
      <c r="V39" s="10">
        <v>3</v>
      </c>
      <c r="X39" s="1">
        <f>_xlfn.XLOOKUP(G39,[1]配置!$D:$D,[1]配置!$B:$B)</f>
        <v>60001</v>
      </c>
      <c r="Y39" s="22">
        <f t="shared" si="8"/>
        <v>22378</v>
      </c>
      <c r="Z39" s="1">
        <f>_xlfn.XLOOKUP(I39,[1]配置!$D:$D,[1]配置!$B:$B)</f>
        <v>50004</v>
      </c>
      <c r="AA39" s="22">
        <f t="shared" si="9"/>
        <v>831827</v>
      </c>
      <c r="AB39" s="1">
        <f>_xlfn.XLOOKUP(K39,[1]配置!$D:$D,[1]配置!$B:$B)</f>
        <v>50002</v>
      </c>
      <c r="AC39" s="22">
        <f t="shared" si="10"/>
        <v>220</v>
      </c>
      <c r="AD39" s="1">
        <f>_xlfn.XLOOKUP(M39,[1]配置!$D:$D,[1]配置!$B:$B)</f>
        <v>50001</v>
      </c>
      <c r="AE39" s="22">
        <f t="shared" si="11"/>
        <v>2</v>
      </c>
      <c r="AF39" s="1">
        <f>_xlfn.XLOOKUP(O39,[1]配置!$D:$D,[1]配置!$B:$B)</f>
        <v>10001</v>
      </c>
      <c r="AG39" s="22">
        <f t="shared" si="12"/>
        <v>1</v>
      </c>
      <c r="AH39" s="1">
        <f>_xlfn.XLOOKUP(Q39,[1]配置!$D:$D,[1]配置!$B:$B)</f>
        <v>50002</v>
      </c>
      <c r="AI39" s="22">
        <f t="shared" si="13"/>
        <v>73</v>
      </c>
      <c r="AJ39" s="1">
        <f>_xlfn.XLOOKUP(S39,[1]配置!$D:$D,[1]配置!$B:$B)</f>
        <v>50005</v>
      </c>
      <c r="AK39" s="22">
        <f t="shared" si="14"/>
        <v>301</v>
      </c>
      <c r="AL39" s="1">
        <v>801010</v>
      </c>
      <c r="AM39" s="22">
        <f t="shared" si="15"/>
        <v>3</v>
      </c>
      <c r="AN39" s="1" t="str">
        <f t="shared" si="16"/>
        <v>"ItemId":60001</v>
      </c>
      <c r="AO39" s="1" t="str">
        <f t="shared" si="16"/>
        <v>"Num":22378</v>
      </c>
      <c r="AP39" s="1" t="str">
        <f t="shared" si="16"/>
        <v>"ItemId":50004</v>
      </c>
      <c r="AQ39" s="1" t="str">
        <f t="shared" si="16"/>
        <v>"Num":831827</v>
      </c>
      <c r="AR39" s="1" t="str">
        <f t="shared" si="22"/>
        <v>"ItemId":50002</v>
      </c>
      <c r="AS39" s="1" t="str">
        <f t="shared" si="23"/>
        <v>"Num":220</v>
      </c>
      <c r="AT39" s="1" t="str">
        <f t="shared" si="24"/>
        <v>"ItemId":50001</v>
      </c>
      <c r="AU39" s="1" t="str">
        <f t="shared" si="25"/>
        <v>"Num":2</v>
      </c>
      <c r="AV39" s="1" t="str">
        <f t="shared" si="26"/>
        <v>"ItemId":10001</v>
      </c>
      <c r="AW39" s="1" t="str">
        <f t="shared" si="27"/>
        <v>"Num":1</v>
      </c>
      <c r="AX39" s="1" t="str">
        <f t="shared" si="28"/>
        <v>"ItemId":50002</v>
      </c>
      <c r="AY39" s="1" t="str">
        <f t="shared" si="29"/>
        <v>"Num":73</v>
      </c>
      <c r="AZ39" s="1" t="str">
        <f t="shared" si="30"/>
        <v>"ItemId":50005</v>
      </c>
      <c r="BA39" s="1" t="str">
        <f t="shared" si="31"/>
        <v>"Num":301</v>
      </c>
      <c r="BB39" s="1" t="str">
        <f t="shared" si="32"/>
        <v>"DropTeam":801010</v>
      </c>
      <c r="BC39" s="1" t="str">
        <f t="shared" si="33"/>
        <v>"Num":3</v>
      </c>
      <c r="BD39" s="1" t="str">
        <f t="shared" si="17"/>
        <v>{"ItemId":60001,"Num":22378}</v>
      </c>
      <c r="BE39" s="1" t="str">
        <f t="shared" si="1"/>
        <v>{"ItemId":50004,"Num":831827}</v>
      </c>
      <c r="BF39" s="1" t="str">
        <f t="shared" si="2"/>
        <v>{"ItemId":50002,"Num":220}</v>
      </c>
      <c r="BG39" s="1" t="str">
        <f t="shared" si="3"/>
        <v>{"ItemId":50001,"Num":2}</v>
      </c>
      <c r="BH39" s="1" t="str">
        <f t="shared" si="4"/>
        <v>{"ItemId":10001,"Num":1}</v>
      </c>
      <c r="BI39" s="1" t="str">
        <f t="shared" si="5"/>
        <v>{"ItemId":50002,"Num":73}</v>
      </c>
      <c r="BJ39" s="1" t="str">
        <f t="shared" si="6"/>
        <v>{"ItemId":50005,"Num":301}</v>
      </c>
      <c r="BK39" s="1" t="str">
        <f t="shared" si="7"/>
        <v>{"DropTeam":801010,"Num":3}</v>
      </c>
      <c r="BL39" s="1" t="str">
        <f t="shared" si="18"/>
        <v>[{"ItemId":60001,"Num":22378}]</v>
      </c>
      <c r="BM39" s="1" t="str">
        <f t="shared" si="18"/>
        <v>[{"ItemId":50004,"Num":831827}]</v>
      </c>
      <c r="BN39" s="1" t="str">
        <f t="shared" si="19"/>
        <v>[{"ItemId":50002,"Num":220},{"ItemId":50001,"Num":2}]</v>
      </c>
      <c r="BO39" s="1" t="str">
        <f t="shared" si="20"/>
        <v>[{"ItemId":10001,"Num":1},{"ItemId":50002,"Num":73}]</v>
      </c>
      <c r="BP39" s="1" t="str">
        <f t="shared" si="21"/>
        <v>[{"ItemId":50005,"Num":301},{"DropTeam":801010,"Num":3}]</v>
      </c>
    </row>
    <row r="40" spans="4:68" x14ac:dyDescent="0.15">
      <c r="D40" s="14" t="s">
        <v>72</v>
      </c>
      <c r="E40" s="10">
        <v>190</v>
      </c>
      <c r="F40" s="10">
        <v>30</v>
      </c>
      <c r="G40" s="9" t="s">
        <v>57</v>
      </c>
      <c r="H40" s="10">
        <v>22962</v>
      </c>
      <c r="I40" s="9" t="s">
        <v>58</v>
      </c>
      <c r="J40" s="10">
        <v>860497</v>
      </c>
      <c r="K40" s="12" t="s">
        <v>59</v>
      </c>
      <c r="L40" s="10">
        <v>225</v>
      </c>
      <c r="M40" s="12" t="s">
        <v>60</v>
      </c>
      <c r="N40" s="10">
        <v>2</v>
      </c>
      <c r="O40" s="12" t="s">
        <v>61</v>
      </c>
      <c r="P40" s="10">
        <v>1</v>
      </c>
      <c r="Q40" s="12" t="s">
        <v>59</v>
      </c>
      <c r="R40" s="10">
        <v>75</v>
      </c>
      <c r="S40" s="21" t="s">
        <v>62</v>
      </c>
      <c r="T40" s="10">
        <v>304</v>
      </c>
      <c r="U40" s="9" t="s">
        <v>63</v>
      </c>
      <c r="V40" s="10">
        <v>3</v>
      </c>
      <c r="X40" s="1">
        <f>_xlfn.XLOOKUP(G40,[1]配置!$D:$D,[1]配置!$B:$B)</f>
        <v>60001</v>
      </c>
      <c r="Y40" s="22">
        <f t="shared" si="8"/>
        <v>22962</v>
      </c>
      <c r="Z40" s="1">
        <f>_xlfn.XLOOKUP(I40,[1]配置!$D:$D,[1]配置!$B:$B)</f>
        <v>50004</v>
      </c>
      <c r="AA40" s="22">
        <f t="shared" si="9"/>
        <v>860497</v>
      </c>
      <c r="AB40" s="1">
        <f>_xlfn.XLOOKUP(K40,[1]配置!$D:$D,[1]配置!$B:$B)</f>
        <v>50002</v>
      </c>
      <c r="AC40" s="22">
        <f t="shared" si="10"/>
        <v>225</v>
      </c>
      <c r="AD40" s="1">
        <f>_xlfn.XLOOKUP(M40,[1]配置!$D:$D,[1]配置!$B:$B)</f>
        <v>50001</v>
      </c>
      <c r="AE40" s="22">
        <f t="shared" si="11"/>
        <v>2</v>
      </c>
      <c r="AF40" s="1">
        <f>_xlfn.XLOOKUP(O40,[1]配置!$D:$D,[1]配置!$B:$B)</f>
        <v>10001</v>
      </c>
      <c r="AG40" s="22">
        <f t="shared" si="12"/>
        <v>1</v>
      </c>
      <c r="AH40" s="1">
        <f>_xlfn.XLOOKUP(Q40,[1]配置!$D:$D,[1]配置!$B:$B)</f>
        <v>50002</v>
      </c>
      <c r="AI40" s="22">
        <f t="shared" si="13"/>
        <v>75</v>
      </c>
      <c r="AJ40" s="1">
        <f>_xlfn.XLOOKUP(S40,[1]配置!$D:$D,[1]配置!$B:$B)</f>
        <v>50005</v>
      </c>
      <c r="AK40" s="22">
        <f t="shared" si="14"/>
        <v>304</v>
      </c>
      <c r="AL40" s="1">
        <v>801010</v>
      </c>
      <c r="AM40" s="22">
        <f t="shared" si="15"/>
        <v>3</v>
      </c>
      <c r="AN40" s="1" t="str">
        <f t="shared" si="16"/>
        <v>"ItemId":60001</v>
      </c>
      <c r="AO40" s="1" t="str">
        <f t="shared" si="16"/>
        <v>"Num":22962</v>
      </c>
      <c r="AP40" s="1" t="str">
        <f t="shared" si="16"/>
        <v>"ItemId":50004</v>
      </c>
      <c r="AQ40" s="1" t="str">
        <f t="shared" si="16"/>
        <v>"Num":860497</v>
      </c>
      <c r="AR40" s="1" t="str">
        <f t="shared" si="22"/>
        <v>"ItemId":50002</v>
      </c>
      <c r="AS40" s="1" t="str">
        <f t="shared" si="23"/>
        <v>"Num":225</v>
      </c>
      <c r="AT40" s="1" t="str">
        <f t="shared" si="24"/>
        <v>"ItemId":50001</v>
      </c>
      <c r="AU40" s="1" t="str">
        <f t="shared" si="25"/>
        <v>"Num":2</v>
      </c>
      <c r="AV40" s="1" t="str">
        <f t="shared" si="26"/>
        <v>"ItemId":10001</v>
      </c>
      <c r="AW40" s="1" t="str">
        <f t="shared" si="27"/>
        <v>"Num":1</v>
      </c>
      <c r="AX40" s="1" t="str">
        <f t="shared" si="28"/>
        <v>"ItemId":50002</v>
      </c>
      <c r="AY40" s="1" t="str">
        <f t="shared" si="29"/>
        <v>"Num":75</v>
      </c>
      <c r="AZ40" s="1" t="str">
        <f t="shared" si="30"/>
        <v>"ItemId":50005</v>
      </c>
      <c r="BA40" s="1" t="str">
        <f t="shared" si="31"/>
        <v>"Num":304</v>
      </c>
      <c r="BB40" s="1" t="str">
        <f t="shared" si="32"/>
        <v>"DropTeam":801010</v>
      </c>
      <c r="BC40" s="1" t="str">
        <f t="shared" si="33"/>
        <v>"Num":3</v>
      </c>
      <c r="BD40" s="1" t="str">
        <f t="shared" si="17"/>
        <v>{"ItemId":60001,"Num":22962}</v>
      </c>
      <c r="BE40" s="1" t="str">
        <f t="shared" si="1"/>
        <v>{"ItemId":50004,"Num":860497}</v>
      </c>
      <c r="BF40" s="1" t="str">
        <f t="shared" si="2"/>
        <v>{"ItemId":50002,"Num":225}</v>
      </c>
      <c r="BG40" s="1" t="str">
        <f t="shared" si="3"/>
        <v>{"ItemId":50001,"Num":2}</v>
      </c>
      <c r="BH40" s="1" t="str">
        <f t="shared" si="4"/>
        <v>{"ItemId":10001,"Num":1}</v>
      </c>
      <c r="BI40" s="1" t="str">
        <f t="shared" si="5"/>
        <v>{"ItemId":50002,"Num":75}</v>
      </c>
      <c r="BJ40" s="1" t="str">
        <f t="shared" si="6"/>
        <v>{"ItemId":50005,"Num":304}</v>
      </c>
      <c r="BK40" s="1" t="str">
        <f t="shared" si="7"/>
        <v>{"DropTeam":801010,"Num":3}</v>
      </c>
      <c r="BL40" s="1" t="str">
        <f t="shared" si="18"/>
        <v>[{"ItemId":60001,"Num":22962}]</v>
      </c>
      <c r="BM40" s="1" t="str">
        <f t="shared" si="18"/>
        <v>[{"ItemId":50004,"Num":860497}]</v>
      </c>
      <c r="BN40" s="1" t="str">
        <f t="shared" si="19"/>
        <v>[{"ItemId":50002,"Num":225},{"ItemId":50001,"Num":2}]</v>
      </c>
      <c r="BO40" s="1" t="str">
        <f t="shared" si="20"/>
        <v>[{"ItemId":10001,"Num":1},{"ItemId":50002,"Num":75}]</v>
      </c>
      <c r="BP40" s="1" t="str">
        <f t="shared" si="21"/>
        <v>[{"ItemId":50005,"Num":304},{"DropTeam":801010,"Num":3}]</v>
      </c>
    </row>
    <row r="41" spans="4:68" x14ac:dyDescent="0.15">
      <c r="D41" s="14" t="s">
        <v>72</v>
      </c>
      <c r="E41" s="10">
        <v>195</v>
      </c>
      <c r="F41" s="10">
        <v>31</v>
      </c>
      <c r="G41" s="9" t="s">
        <v>57</v>
      </c>
      <c r="H41" s="10">
        <v>23545</v>
      </c>
      <c r="I41" s="9" t="s">
        <v>58</v>
      </c>
      <c r="J41" s="10">
        <v>889167</v>
      </c>
      <c r="K41" s="12" t="s">
        <v>59</v>
      </c>
      <c r="L41" s="10">
        <v>230</v>
      </c>
      <c r="M41" s="12" t="s">
        <v>60</v>
      </c>
      <c r="N41" s="10">
        <v>2</v>
      </c>
      <c r="O41" s="12" t="s">
        <v>61</v>
      </c>
      <c r="P41" s="10">
        <v>1</v>
      </c>
      <c r="Q41" s="12" t="s">
        <v>59</v>
      </c>
      <c r="R41" s="10">
        <v>78</v>
      </c>
      <c r="S41" s="21" t="s">
        <v>62</v>
      </c>
      <c r="T41" s="10">
        <v>306</v>
      </c>
      <c r="U41" s="9" t="s">
        <v>63</v>
      </c>
      <c r="V41" s="10">
        <v>3</v>
      </c>
      <c r="X41" s="1">
        <f>_xlfn.XLOOKUP(G41,[1]配置!$D:$D,[1]配置!$B:$B)</f>
        <v>60001</v>
      </c>
      <c r="Y41" s="22">
        <f t="shared" si="8"/>
        <v>23545</v>
      </c>
      <c r="Z41" s="1">
        <f>_xlfn.XLOOKUP(I41,[1]配置!$D:$D,[1]配置!$B:$B)</f>
        <v>50004</v>
      </c>
      <c r="AA41" s="22">
        <f t="shared" si="9"/>
        <v>889167</v>
      </c>
      <c r="AB41" s="1">
        <f>_xlfn.XLOOKUP(K41,[1]配置!$D:$D,[1]配置!$B:$B)</f>
        <v>50002</v>
      </c>
      <c r="AC41" s="22">
        <f t="shared" si="10"/>
        <v>230</v>
      </c>
      <c r="AD41" s="1">
        <f>_xlfn.XLOOKUP(M41,[1]配置!$D:$D,[1]配置!$B:$B)</f>
        <v>50001</v>
      </c>
      <c r="AE41" s="22">
        <f t="shared" si="11"/>
        <v>2</v>
      </c>
      <c r="AF41" s="1">
        <f>_xlfn.XLOOKUP(O41,[1]配置!$D:$D,[1]配置!$B:$B)</f>
        <v>10001</v>
      </c>
      <c r="AG41" s="22">
        <f t="shared" si="12"/>
        <v>1</v>
      </c>
      <c r="AH41" s="1">
        <f>_xlfn.XLOOKUP(Q41,[1]配置!$D:$D,[1]配置!$B:$B)</f>
        <v>50002</v>
      </c>
      <c r="AI41" s="22">
        <f t="shared" si="13"/>
        <v>78</v>
      </c>
      <c r="AJ41" s="1">
        <f>_xlfn.XLOOKUP(S41,[1]配置!$D:$D,[1]配置!$B:$B)</f>
        <v>50005</v>
      </c>
      <c r="AK41" s="22">
        <f t="shared" si="14"/>
        <v>306</v>
      </c>
      <c r="AL41" s="1">
        <v>801010</v>
      </c>
      <c r="AM41" s="22">
        <f t="shared" si="15"/>
        <v>3</v>
      </c>
      <c r="AN41" s="1" t="str">
        <f t="shared" si="16"/>
        <v>"ItemId":60001</v>
      </c>
      <c r="AO41" s="1" t="str">
        <f t="shared" si="16"/>
        <v>"Num":23545</v>
      </c>
      <c r="AP41" s="1" t="str">
        <f t="shared" si="16"/>
        <v>"ItemId":50004</v>
      </c>
      <c r="AQ41" s="1" t="str">
        <f t="shared" si="16"/>
        <v>"Num":889167</v>
      </c>
      <c r="AR41" s="1" t="str">
        <f t="shared" si="22"/>
        <v>"ItemId":50002</v>
      </c>
      <c r="AS41" s="1" t="str">
        <f t="shared" si="23"/>
        <v>"Num":230</v>
      </c>
      <c r="AT41" s="1" t="str">
        <f t="shared" si="24"/>
        <v>"ItemId":50001</v>
      </c>
      <c r="AU41" s="1" t="str">
        <f t="shared" si="25"/>
        <v>"Num":2</v>
      </c>
      <c r="AV41" s="1" t="str">
        <f t="shared" si="26"/>
        <v>"ItemId":10001</v>
      </c>
      <c r="AW41" s="1" t="str">
        <f t="shared" si="27"/>
        <v>"Num":1</v>
      </c>
      <c r="AX41" s="1" t="str">
        <f t="shared" si="28"/>
        <v>"ItemId":50002</v>
      </c>
      <c r="AY41" s="1" t="str">
        <f t="shared" si="29"/>
        <v>"Num":78</v>
      </c>
      <c r="AZ41" s="1" t="str">
        <f t="shared" si="30"/>
        <v>"ItemId":50005</v>
      </c>
      <c r="BA41" s="1" t="str">
        <f t="shared" si="31"/>
        <v>"Num":306</v>
      </c>
      <c r="BB41" s="1" t="str">
        <f t="shared" si="32"/>
        <v>"DropTeam":801010</v>
      </c>
      <c r="BC41" s="1" t="str">
        <f t="shared" si="33"/>
        <v>"Num":3</v>
      </c>
      <c r="BD41" s="1" t="str">
        <f t="shared" si="17"/>
        <v>{"ItemId":60001,"Num":23545}</v>
      </c>
      <c r="BE41" s="1" t="str">
        <f t="shared" si="1"/>
        <v>{"ItemId":50004,"Num":889167}</v>
      </c>
      <c r="BF41" s="1" t="str">
        <f t="shared" si="2"/>
        <v>{"ItemId":50002,"Num":230}</v>
      </c>
      <c r="BG41" s="1" t="str">
        <f t="shared" si="3"/>
        <v>{"ItemId":50001,"Num":2}</v>
      </c>
      <c r="BH41" s="1" t="str">
        <f t="shared" si="4"/>
        <v>{"ItemId":10001,"Num":1}</v>
      </c>
      <c r="BI41" s="1" t="str">
        <f t="shared" si="5"/>
        <v>{"ItemId":50002,"Num":78}</v>
      </c>
      <c r="BJ41" s="1" t="str">
        <f t="shared" si="6"/>
        <v>{"ItemId":50005,"Num":306}</v>
      </c>
      <c r="BK41" s="1" t="str">
        <f t="shared" si="7"/>
        <v>{"DropTeam":801010,"Num":3}</v>
      </c>
      <c r="BL41" s="1" t="str">
        <f t="shared" si="18"/>
        <v>[{"ItemId":60001,"Num":23545}]</v>
      </c>
      <c r="BM41" s="1" t="str">
        <f t="shared" si="18"/>
        <v>[{"ItemId":50004,"Num":889167}]</v>
      </c>
      <c r="BN41" s="1" t="str">
        <f t="shared" si="19"/>
        <v>[{"ItemId":50002,"Num":230},{"ItemId":50001,"Num":2}]</v>
      </c>
      <c r="BO41" s="1" t="str">
        <f t="shared" si="20"/>
        <v>[{"ItemId":10001,"Num":1},{"ItemId":50002,"Num":78}]</v>
      </c>
      <c r="BP41" s="1" t="str">
        <f t="shared" si="21"/>
        <v>[{"ItemId":50005,"Num":306},{"DropTeam":801010,"Num":3}]</v>
      </c>
    </row>
    <row r="42" spans="4:68" x14ac:dyDescent="0.15">
      <c r="D42" s="14" t="s">
        <v>72</v>
      </c>
      <c r="E42" s="10">
        <v>200</v>
      </c>
      <c r="F42" s="10">
        <v>32</v>
      </c>
      <c r="G42" s="9" t="s">
        <v>57</v>
      </c>
      <c r="H42" s="10">
        <v>24129</v>
      </c>
      <c r="I42" s="9" t="s">
        <v>58</v>
      </c>
      <c r="J42" s="10">
        <v>917837</v>
      </c>
      <c r="K42" s="12" t="s">
        <v>59</v>
      </c>
      <c r="L42" s="10">
        <v>235</v>
      </c>
      <c r="M42" s="12" t="s">
        <v>60</v>
      </c>
      <c r="N42" s="10">
        <v>2</v>
      </c>
      <c r="O42" s="12" t="s">
        <v>61</v>
      </c>
      <c r="P42" s="10">
        <v>1</v>
      </c>
      <c r="Q42" s="12" t="s">
        <v>59</v>
      </c>
      <c r="R42" s="10">
        <v>80</v>
      </c>
      <c r="S42" s="21" t="s">
        <v>62</v>
      </c>
      <c r="T42" s="10">
        <v>308</v>
      </c>
      <c r="U42" s="9" t="s">
        <v>63</v>
      </c>
      <c r="V42" s="10">
        <v>3</v>
      </c>
      <c r="X42" s="1">
        <f>_xlfn.XLOOKUP(G42,[1]配置!$D:$D,[1]配置!$B:$B)</f>
        <v>60001</v>
      </c>
      <c r="Y42" s="22">
        <f t="shared" si="8"/>
        <v>24129</v>
      </c>
      <c r="Z42" s="1">
        <f>_xlfn.XLOOKUP(I42,[1]配置!$D:$D,[1]配置!$B:$B)</f>
        <v>50004</v>
      </c>
      <c r="AA42" s="22">
        <f t="shared" si="9"/>
        <v>917837</v>
      </c>
      <c r="AB42" s="1">
        <f>_xlfn.XLOOKUP(K42,[1]配置!$D:$D,[1]配置!$B:$B)</f>
        <v>50002</v>
      </c>
      <c r="AC42" s="22">
        <f t="shared" si="10"/>
        <v>235</v>
      </c>
      <c r="AD42" s="1">
        <f>_xlfn.XLOOKUP(M42,[1]配置!$D:$D,[1]配置!$B:$B)</f>
        <v>50001</v>
      </c>
      <c r="AE42" s="22">
        <f t="shared" si="11"/>
        <v>2</v>
      </c>
      <c r="AF42" s="1">
        <f>_xlfn.XLOOKUP(O42,[1]配置!$D:$D,[1]配置!$B:$B)</f>
        <v>10001</v>
      </c>
      <c r="AG42" s="22">
        <f t="shared" si="12"/>
        <v>1</v>
      </c>
      <c r="AH42" s="1">
        <f>_xlfn.XLOOKUP(Q42,[1]配置!$D:$D,[1]配置!$B:$B)</f>
        <v>50002</v>
      </c>
      <c r="AI42" s="22">
        <f t="shared" si="13"/>
        <v>80</v>
      </c>
      <c r="AJ42" s="1">
        <f>_xlfn.XLOOKUP(S42,[1]配置!$D:$D,[1]配置!$B:$B)</f>
        <v>50005</v>
      </c>
      <c r="AK42" s="22">
        <f t="shared" si="14"/>
        <v>308</v>
      </c>
      <c r="AL42" s="1">
        <v>801010</v>
      </c>
      <c r="AM42" s="22">
        <f t="shared" si="15"/>
        <v>3</v>
      </c>
      <c r="AN42" s="1" t="str">
        <f t="shared" si="16"/>
        <v>"ItemId":60001</v>
      </c>
      <c r="AO42" s="1" t="str">
        <f t="shared" si="16"/>
        <v>"Num":24129</v>
      </c>
      <c r="AP42" s="1" t="str">
        <f t="shared" si="16"/>
        <v>"ItemId":50004</v>
      </c>
      <c r="AQ42" s="1" t="str">
        <f t="shared" si="16"/>
        <v>"Num":917837</v>
      </c>
      <c r="AR42" s="1" t="str">
        <f t="shared" si="22"/>
        <v>"ItemId":50002</v>
      </c>
      <c r="AS42" s="1" t="str">
        <f t="shared" si="23"/>
        <v>"Num":235</v>
      </c>
      <c r="AT42" s="1" t="str">
        <f t="shared" si="24"/>
        <v>"ItemId":50001</v>
      </c>
      <c r="AU42" s="1" t="str">
        <f t="shared" si="25"/>
        <v>"Num":2</v>
      </c>
      <c r="AV42" s="1" t="str">
        <f t="shared" si="26"/>
        <v>"ItemId":10001</v>
      </c>
      <c r="AW42" s="1" t="str">
        <f t="shared" si="27"/>
        <v>"Num":1</v>
      </c>
      <c r="AX42" s="1" t="str">
        <f t="shared" si="28"/>
        <v>"ItemId":50002</v>
      </c>
      <c r="AY42" s="1" t="str">
        <f t="shared" si="29"/>
        <v>"Num":80</v>
      </c>
      <c r="AZ42" s="1" t="str">
        <f t="shared" si="30"/>
        <v>"ItemId":50005</v>
      </c>
      <c r="BA42" s="1" t="str">
        <f t="shared" si="31"/>
        <v>"Num":308</v>
      </c>
      <c r="BB42" s="1" t="str">
        <f t="shared" si="32"/>
        <v>"DropTeam":801010</v>
      </c>
      <c r="BC42" s="1" t="str">
        <f t="shared" si="33"/>
        <v>"Num":3</v>
      </c>
      <c r="BD42" s="1" t="str">
        <f t="shared" si="17"/>
        <v>{"ItemId":60001,"Num":24129}</v>
      </c>
      <c r="BE42" s="1" t="str">
        <f t="shared" si="1"/>
        <v>{"ItemId":50004,"Num":917837}</v>
      </c>
      <c r="BF42" s="1" t="str">
        <f t="shared" si="2"/>
        <v>{"ItemId":50002,"Num":235}</v>
      </c>
      <c r="BG42" s="1" t="str">
        <f t="shared" si="3"/>
        <v>{"ItemId":50001,"Num":2}</v>
      </c>
      <c r="BH42" s="1" t="str">
        <f t="shared" si="4"/>
        <v>{"ItemId":10001,"Num":1}</v>
      </c>
      <c r="BI42" s="1" t="str">
        <f t="shared" si="5"/>
        <v>{"ItemId":50002,"Num":80}</v>
      </c>
      <c r="BJ42" s="1" t="str">
        <f t="shared" si="6"/>
        <v>{"ItemId":50005,"Num":308}</v>
      </c>
      <c r="BK42" s="1" t="str">
        <f t="shared" si="7"/>
        <v>{"DropTeam":801010,"Num":3}</v>
      </c>
      <c r="BL42" s="1" t="str">
        <f t="shared" si="18"/>
        <v>[{"ItemId":60001,"Num":24129}]</v>
      </c>
      <c r="BM42" s="1" t="str">
        <f t="shared" si="18"/>
        <v>[{"ItemId":50004,"Num":917837}]</v>
      </c>
      <c r="BN42" s="1" t="str">
        <f t="shared" si="19"/>
        <v>[{"ItemId":50002,"Num":235},{"ItemId":50001,"Num":2}]</v>
      </c>
      <c r="BO42" s="1" t="str">
        <f t="shared" si="20"/>
        <v>[{"ItemId":10001,"Num":1},{"ItemId":50002,"Num":80}]</v>
      </c>
      <c r="BP42" s="1" t="str">
        <f t="shared" si="21"/>
        <v>[{"ItemId":50005,"Num":308},{"DropTeam":801010,"Num":3}]</v>
      </c>
    </row>
    <row r="43" spans="4:68" x14ac:dyDescent="0.15">
      <c r="D43" s="14" t="s">
        <v>72</v>
      </c>
      <c r="E43" s="10">
        <v>205</v>
      </c>
      <c r="F43" s="10">
        <v>33</v>
      </c>
      <c r="G43" s="9" t="s">
        <v>57</v>
      </c>
      <c r="H43" s="10">
        <v>24713</v>
      </c>
      <c r="I43" s="9" t="s">
        <v>58</v>
      </c>
      <c r="J43" s="10">
        <v>946508</v>
      </c>
      <c r="K43" s="12" t="s">
        <v>59</v>
      </c>
      <c r="L43" s="10">
        <v>240</v>
      </c>
      <c r="M43" s="12" t="s">
        <v>60</v>
      </c>
      <c r="N43" s="10">
        <v>2</v>
      </c>
      <c r="O43" s="12" t="s">
        <v>61</v>
      </c>
      <c r="P43" s="10">
        <v>1</v>
      </c>
      <c r="Q43" s="12" t="s">
        <v>59</v>
      </c>
      <c r="R43" s="10">
        <v>83</v>
      </c>
      <c r="S43" s="21" t="s">
        <v>62</v>
      </c>
      <c r="T43" s="10">
        <v>310</v>
      </c>
      <c r="U43" s="9" t="s">
        <v>63</v>
      </c>
      <c r="V43" s="10">
        <v>3</v>
      </c>
      <c r="X43" s="1">
        <f>_xlfn.XLOOKUP(G43,[1]配置!$D:$D,[1]配置!$B:$B)</f>
        <v>60001</v>
      </c>
      <c r="Y43" s="22">
        <f t="shared" si="8"/>
        <v>24713</v>
      </c>
      <c r="Z43" s="1">
        <f>_xlfn.XLOOKUP(I43,[1]配置!$D:$D,[1]配置!$B:$B)</f>
        <v>50004</v>
      </c>
      <c r="AA43" s="22">
        <f t="shared" si="9"/>
        <v>946508</v>
      </c>
      <c r="AB43" s="1">
        <f>_xlfn.XLOOKUP(K43,[1]配置!$D:$D,[1]配置!$B:$B)</f>
        <v>50002</v>
      </c>
      <c r="AC43" s="22">
        <f t="shared" si="10"/>
        <v>240</v>
      </c>
      <c r="AD43" s="1">
        <f>_xlfn.XLOOKUP(M43,[1]配置!$D:$D,[1]配置!$B:$B)</f>
        <v>50001</v>
      </c>
      <c r="AE43" s="22">
        <f t="shared" si="11"/>
        <v>2</v>
      </c>
      <c r="AF43" s="1">
        <f>_xlfn.XLOOKUP(O43,[1]配置!$D:$D,[1]配置!$B:$B)</f>
        <v>10001</v>
      </c>
      <c r="AG43" s="22">
        <f t="shared" si="12"/>
        <v>1</v>
      </c>
      <c r="AH43" s="1">
        <f>_xlfn.XLOOKUP(Q43,[1]配置!$D:$D,[1]配置!$B:$B)</f>
        <v>50002</v>
      </c>
      <c r="AI43" s="22">
        <f t="shared" si="13"/>
        <v>83</v>
      </c>
      <c r="AJ43" s="1">
        <f>_xlfn.XLOOKUP(S43,[1]配置!$D:$D,[1]配置!$B:$B)</f>
        <v>50005</v>
      </c>
      <c r="AK43" s="22">
        <f t="shared" si="14"/>
        <v>310</v>
      </c>
      <c r="AL43" s="1">
        <v>801010</v>
      </c>
      <c r="AM43" s="22">
        <f t="shared" si="15"/>
        <v>3</v>
      </c>
      <c r="AN43" s="1" t="str">
        <f t="shared" si="16"/>
        <v>"ItemId":60001</v>
      </c>
      <c r="AO43" s="1" t="str">
        <f t="shared" si="16"/>
        <v>"Num":24713</v>
      </c>
      <c r="AP43" s="1" t="str">
        <f t="shared" si="16"/>
        <v>"ItemId":50004</v>
      </c>
      <c r="AQ43" s="1" t="str">
        <f t="shared" si="16"/>
        <v>"Num":946508</v>
      </c>
      <c r="AR43" s="1" t="str">
        <f t="shared" si="22"/>
        <v>"ItemId":50002</v>
      </c>
      <c r="AS43" s="1" t="str">
        <f t="shared" si="23"/>
        <v>"Num":240</v>
      </c>
      <c r="AT43" s="1" t="str">
        <f t="shared" si="24"/>
        <v>"ItemId":50001</v>
      </c>
      <c r="AU43" s="1" t="str">
        <f t="shared" si="25"/>
        <v>"Num":2</v>
      </c>
      <c r="AV43" s="1" t="str">
        <f t="shared" si="26"/>
        <v>"ItemId":10001</v>
      </c>
      <c r="AW43" s="1" t="str">
        <f t="shared" si="27"/>
        <v>"Num":1</v>
      </c>
      <c r="AX43" s="1" t="str">
        <f t="shared" si="28"/>
        <v>"ItemId":50002</v>
      </c>
      <c r="AY43" s="1" t="str">
        <f t="shared" si="29"/>
        <v>"Num":83</v>
      </c>
      <c r="AZ43" s="1" t="str">
        <f t="shared" si="30"/>
        <v>"ItemId":50005</v>
      </c>
      <c r="BA43" s="1" t="str">
        <f t="shared" si="31"/>
        <v>"Num":310</v>
      </c>
      <c r="BB43" s="1" t="str">
        <f t="shared" si="32"/>
        <v>"DropTeam":801010</v>
      </c>
      <c r="BC43" s="1" t="str">
        <f t="shared" si="33"/>
        <v>"Num":3</v>
      </c>
      <c r="BD43" s="1" t="str">
        <f t="shared" si="17"/>
        <v>{"ItemId":60001,"Num":24713}</v>
      </c>
      <c r="BE43" s="1" t="str">
        <f t="shared" si="1"/>
        <v>{"ItemId":50004,"Num":946508}</v>
      </c>
      <c r="BF43" s="1" t="str">
        <f t="shared" si="2"/>
        <v>{"ItemId":50002,"Num":240}</v>
      </c>
      <c r="BG43" s="1" t="str">
        <f t="shared" si="3"/>
        <v>{"ItemId":50001,"Num":2}</v>
      </c>
      <c r="BH43" s="1" t="str">
        <f t="shared" si="4"/>
        <v>{"ItemId":10001,"Num":1}</v>
      </c>
      <c r="BI43" s="1" t="str">
        <f t="shared" si="5"/>
        <v>{"ItemId":50002,"Num":83}</v>
      </c>
      <c r="BJ43" s="1" t="str">
        <f t="shared" si="6"/>
        <v>{"ItemId":50005,"Num":310}</v>
      </c>
      <c r="BK43" s="1" t="str">
        <f t="shared" si="7"/>
        <v>{"DropTeam":801010,"Num":3}</v>
      </c>
      <c r="BL43" s="1" t="str">
        <f t="shared" si="18"/>
        <v>[{"ItemId":60001,"Num":24713}]</v>
      </c>
      <c r="BM43" s="1" t="str">
        <f t="shared" si="18"/>
        <v>[{"ItemId":50004,"Num":946508}]</v>
      </c>
      <c r="BN43" s="1" t="str">
        <f t="shared" si="19"/>
        <v>[{"ItemId":50002,"Num":240},{"ItemId":50001,"Num":2}]</v>
      </c>
      <c r="BO43" s="1" t="str">
        <f t="shared" si="20"/>
        <v>[{"ItemId":10001,"Num":1},{"ItemId":50002,"Num":83}]</v>
      </c>
      <c r="BP43" s="1" t="str">
        <f t="shared" si="21"/>
        <v>[{"ItemId":50005,"Num":310},{"DropTeam":801010,"Num":3}]</v>
      </c>
    </row>
    <row r="44" spans="4:68" x14ac:dyDescent="0.15">
      <c r="D44" s="14" t="s">
        <v>72</v>
      </c>
      <c r="E44" s="10">
        <v>210</v>
      </c>
      <c r="F44" s="10">
        <v>34</v>
      </c>
      <c r="G44" s="9" t="s">
        <v>57</v>
      </c>
      <c r="H44" s="10">
        <v>25297</v>
      </c>
      <c r="I44" s="9" t="s">
        <v>58</v>
      </c>
      <c r="J44" s="10">
        <v>975178</v>
      </c>
      <c r="K44" s="12" t="s">
        <v>59</v>
      </c>
      <c r="L44" s="10">
        <v>245</v>
      </c>
      <c r="M44" s="12" t="s">
        <v>60</v>
      </c>
      <c r="N44" s="10">
        <v>2</v>
      </c>
      <c r="O44" s="12" t="s">
        <v>61</v>
      </c>
      <c r="P44" s="10">
        <v>1</v>
      </c>
      <c r="Q44" s="12" t="s">
        <v>59</v>
      </c>
      <c r="R44" s="10">
        <v>85</v>
      </c>
      <c r="S44" s="21" t="s">
        <v>62</v>
      </c>
      <c r="T44" s="10">
        <v>313</v>
      </c>
      <c r="U44" s="9" t="s">
        <v>63</v>
      </c>
      <c r="V44" s="10">
        <v>3</v>
      </c>
      <c r="X44" s="1">
        <f>_xlfn.XLOOKUP(G44,[1]配置!$D:$D,[1]配置!$B:$B)</f>
        <v>60001</v>
      </c>
      <c r="Y44" s="22">
        <f t="shared" si="8"/>
        <v>25297</v>
      </c>
      <c r="Z44" s="1">
        <f>_xlfn.XLOOKUP(I44,[1]配置!$D:$D,[1]配置!$B:$B)</f>
        <v>50004</v>
      </c>
      <c r="AA44" s="22">
        <f t="shared" si="9"/>
        <v>975178</v>
      </c>
      <c r="AB44" s="1">
        <f>_xlfn.XLOOKUP(K44,[1]配置!$D:$D,[1]配置!$B:$B)</f>
        <v>50002</v>
      </c>
      <c r="AC44" s="22">
        <f t="shared" si="10"/>
        <v>245</v>
      </c>
      <c r="AD44" s="1">
        <f>_xlfn.XLOOKUP(M44,[1]配置!$D:$D,[1]配置!$B:$B)</f>
        <v>50001</v>
      </c>
      <c r="AE44" s="22">
        <f t="shared" si="11"/>
        <v>2</v>
      </c>
      <c r="AF44" s="1">
        <f>_xlfn.XLOOKUP(O44,[1]配置!$D:$D,[1]配置!$B:$B)</f>
        <v>10001</v>
      </c>
      <c r="AG44" s="22">
        <f t="shared" si="12"/>
        <v>1</v>
      </c>
      <c r="AH44" s="1">
        <f>_xlfn.XLOOKUP(Q44,[1]配置!$D:$D,[1]配置!$B:$B)</f>
        <v>50002</v>
      </c>
      <c r="AI44" s="22">
        <f t="shared" si="13"/>
        <v>85</v>
      </c>
      <c r="AJ44" s="1">
        <f>_xlfn.XLOOKUP(S44,[1]配置!$D:$D,[1]配置!$B:$B)</f>
        <v>50005</v>
      </c>
      <c r="AK44" s="22">
        <f t="shared" si="14"/>
        <v>313</v>
      </c>
      <c r="AL44" s="1">
        <v>801010</v>
      </c>
      <c r="AM44" s="22">
        <f t="shared" si="15"/>
        <v>3</v>
      </c>
      <c r="AN44" s="1" t="str">
        <f t="shared" si="16"/>
        <v>"ItemId":60001</v>
      </c>
      <c r="AO44" s="1" t="str">
        <f t="shared" si="16"/>
        <v>"Num":25297</v>
      </c>
      <c r="AP44" s="1" t="str">
        <f t="shared" si="16"/>
        <v>"ItemId":50004</v>
      </c>
      <c r="AQ44" s="1" t="str">
        <f t="shared" si="16"/>
        <v>"Num":975178</v>
      </c>
      <c r="AR44" s="1" t="str">
        <f t="shared" si="22"/>
        <v>"ItemId":50002</v>
      </c>
      <c r="AS44" s="1" t="str">
        <f t="shared" si="23"/>
        <v>"Num":245</v>
      </c>
      <c r="AT44" s="1" t="str">
        <f t="shared" si="24"/>
        <v>"ItemId":50001</v>
      </c>
      <c r="AU44" s="1" t="str">
        <f t="shared" si="25"/>
        <v>"Num":2</v>
      </c>
      <c r="AV44" s="1" t="str">
        <f t="shared" si="26"/>
        <v>"ItemId":10001</v>
      </c>
      <c r="AW44" s="1" t="str">
        <f t="shared" si="27"/>
        <v>"Num":1</v>
      </c>
      <c r="AX44" s="1" t="str">
        <f t="shared" si="28"/>
        <v>"ItemId":50002</v>
      </c>
      <c r="AY44" s="1" t="str">
        <f t="shared" si="29"/>
        <v>"Num":85</v>
      </c>
      <c r="AZ44" s="1" t="str">
        <f t="shared" si="30"/>
        <v>"ItemId":50005</v>
      </c>
      <c r="BA44" s="1" t="str">
        <f t="shared" si="31"/>
        <v>"Num":313</v>
      </c>
      <c r="BB44" s="1" t="str">
        <f t="shared" si="32"/>
        <v>"DropTeam":801010</v>
      </c>
      <c r="BC44" s="1" t="str">
        <f t="shared" si="33"/>
        <v>"Num":3</v>
      </c>
      <c r="BD44" s="1" t="str">
        <f t="shared" si="17"/>
        <v>{"ItemId":60001,"Num":25297}</v>
      </c>
      <c r="BE44" s="1" t="str">
        <f t="shared" si="1"/>
        <v>{"ItemId":50004,"Num":975178}</v>
      </c>
      <c r="BF44" s="1" t="str">
        <f t="shared" si="2"/>
        <v>{"ItemId":50002,"Num":245}</v>
      </c>
      <c r="BG44" s="1" t="str">
        <f t="shared" si="3"/>
        <v>{"ItemId":50001,"Num":2}</v>
      </c>
      <c r="BH44" s="1" t="str">
        <f t="shared" si="4"/>
        <v>{"ItemId":10001,"Num":1}</v>
      </c>
      <c r="BI44" s="1" t="str">
        <f t="shared" si="5"/>
        <v>{"ItemId":50002,"Num":85}</v>
      </c>
      <c r="BJ44" s="1" t="str">
        <f t="shared" si="6"/>
        <v>{"ItemId":50005,"Num":313}</v>
      </c>
      <c r="BK44" s="1" t="str">
        <f t="shared" si="7"/>
        <v>{"DropTeam":801010,"Num":3}</v>
      </c>
      <c r="BL44" s="1" t="str">
        <f t="shared" si="18"/>
        <v>[{"ItemId":60001,"Num":25297}]</v>
      </c>
      <c r="BM44" s="1" t="str">
        <f t="shared" si="18"/>
        <v>[{"ItemId":50004,"Num":975178}]</v>
      </c>
      <c r="BN44" s="1" t="str">
        <f t="shared" si="19"/>
        <v>[{"ItemId":50002,"Num":245},{"ItemId":50001,"Num":2}]</v>
      </c>
      <c r="BO44" s="1" t="str">
        <f t="shared" si="20"/>
        <v>[{"ItemId":10001,"Num":1},{"ItemId":50002,"Num":85}]</v>
      </c>
      <c r="BP44" s="1" t="str">
        <f t="shared" si="21"/>
        <v>[{"ItemId":50005,"Num":313},{"DropTeam":801010,"Num":3}]</v>
      </c>
    </row>
    <row r="45" spans="4:68" x14ac:dyDescent="0.15">
      <c r="D45" s="15" t="s">
        <v>73</v>
      </c>
      <c r="E45" s="10">
        <v>215</v>
      </c>
      <c r="F45" s="10">
        <v>35</v>
      </c>
      <c r="G45" s="9" t="s">
        <v>57</v>
      </c>
      <c r="H45" s="10">
        <v>25881</v>
      </c>
      <c r="I45" s="9" t="s">
        <v>58</v>
      </c>
      <c r="J45" s="10">
        <v>1003848</v>
      </c>
      <c r="K45" s="12" t="s">
        <v>59</v>
      </c>
      <c r="L45" s="10">
        <v>250</v>
      </c>
      <c r="M45" s="12" t="s">
        <v>60</v>
      </c>
      <c r="N45" s="10">
        <v>2</v>
      </c>
      <c r="O45" s="12" t="s">
        <v>61</v>
      </c>
      <c r="P45" s="10">
        <v>1</v>
      </c>
      <c r="Q45" s="12" t="s">
        <v>59</v>
      </c>
      <c r="R45" s="10">
        <v>88</v>
      </c>
      <c r="S45" s="21" t="s">
        <v>62</v>
      </c>
      <c r="T45" s="10">
        <v>315</v>
      </c>
      <c r="U45" s="9" t="s">
        <v>63</v>
      </c>
      <c r="V45" s="10">
        <v>3</v>
      </c>
      <c r="X45" s="1">
        <f>_xlfn.XLOOKUP(G45,[1]配置!$D:$D,[1]配置!$B:$B)</f>
        <v>60001</v>
      </c>
      <c r="Y45" s="22">
        <f t="shared" si="8"/>
        <v>25881</v>
      </c>
      <c r="Z45" s="1">
        <f>_xlfn.XLOOKUP(I45,[1]配置!$D:$D,[1]配置!$B:$B)</f>
        <v>50004</v>
      </c>
      <c r="AA45" s="22">
        <f t="shared" si="9"/>
        <v>1003848</v>
      </c>
      <c r="AB45" s="1">
        <f>_xlfn.XLOOKUP(K45,[1]配置!$D:$D,[1]配置!$B:$B)</f>
        <v>50002</v>
      </c>
      <c r="AC45" s="22">
        <f t="shared" si="10"/>
        <v>250</v>
      </c>
      <c r="AD45" s="1">
        <f>_xlfn.XLOOKUP(M45,[1]配置!$D:$D,[1]配置!$B:$B)</f>
        <v>50001</v>
      </c>
      <c r="AE45" s="22">
        <f t="shared" si="11"/>
        <v>2</v>
      </c>
      <c r="AF45" s="1">
        <f>_xlfn.XLOOKUP(O45,[1]配置!$D:$D,[1]配置!$B:$B)</f>
        <v>10001</v>
      </c>
      <c r="AG45" s="22">
        <f t="shared" si="12"/>
        <v>1</v>
      </c>
      <c r="AH45" s="1">
        <f>_xlfn.XLOOKUP(Q45,[1]配置!$D:$D,[1]配置!$B:$B)</f>
        <v>50002</v>
      </c>
      <c r="AI45" s="22">
        <f t="shared" si="13"/>
        <v>88</v>
      </c>
      <c r="AJ45" s="1">
        <f>_xlfn.XLOOKUP(S45,[1]配置!$D:$D,[1]配置!$B:$B)</f>
        <v>50005</v>
      </c>
      <c r="AK45" s="22">
        <f t="shared" si="14"/>
        <v>315</v>
      </c>
      <c r="AL45" s="1">
        <v>801010</v>
      </c>
      <c r="AM45" s="22">
        <f t="shared" si="15"/>
        <v>3</v>
      </c>
      <c r="AN45" s="1" t="str">
        <f t="shared" si="16"/>
        <v>"ItemId":60001</v>
      </c>
      <c r="AO45" s="1" t="str">
        <f t="shared" si="16"/>
        <v>"Num":25881</v>
      </c>
      <c r="AP45" s="1" t="str">
        <f t="shared" si="16"/>
        <v>"ItemId":50004</v>
      </c>
      <c r="AQ45" s="1" t="str">
        <f t="shared" si="16"/>
        <v>"Num":1003848</v>
      </c>
      <c r="AR45" s="1" t="str">
        <f t="shared" si="22"/>
        <v>"ItemId":50002</v>
      </c>
      <c r="AS45" s="1" t="str">
        <f t="shared" si="23"/>
        <v>"Num":250</v>
      </c>
      <c r="AT45" s="1" t="str">
        <f t="shared" si="24"/>
        <v>"ItemId":50001</v>
      </c>
      <c r="AU45" s="1" t="str">
        <f t="shared" si="25"/>
        <v>"Num":2</v>
      </c>
      <c r="AV45" s="1" t="str">
        <f t="shared" si="26"/>
        <v>"ItemId":10001</v>
      </c>
      <c r="AW45" s="1" t="str">
        <f t="shared" si="27"/>
        <v>"Num":1</v>
      </c>
      <c r="AX45" s="1" t="str">
        <f t="shared" si="28"/>
        <v>"ItemId":50002</v>
      </c>
      <c r="AY45" s="1" t="str">
        <f t="shared" si="29"/>
        <v>"Num":88</v>
      </c>
      <c r="AZ45" s="1" t="str">
        <f t="shared" si="30"/>
        <v>"ItemId":50005</v>
      </c>
      <c r="BA45" s="1" t="str">
        <f t="shared" si="31"/>
        <v>"Num":315</v>
      </c>
      <c r="BB45" s="1" t="str">
        <f t="shared" si="32"/>
        <v>"DropTeam":801010</v>
      </c>
      <c r="BC45" s="1" t="str">
        <f t="shared" si="33"/>
        <v>"Num":3</v>
      </c>
      <c r="BD45" s="1" t="str">
        <f t="shared" si="17"/>
        <v>{"ItemId":60001,"Num":25881}</v>
      </c>
      <c r="BE45" s="1" t="str">
        <f t="shared" si="1"/>
        <v>{"ItemId":50004,"Num":1003848}</v>
      </c>
      <c r="BF45" s="1" t="str">
        <f t="shared" si="2"/>
        <v>{"ItemId":50002,"Num":250}</v>
      </c>
      <c r="BG45" s="1" t="str">
        <f t="shared" si="3"/>
        <v>{"ItemId":50001,"Num":2}</v>
      </c>
      <c r="BH45" s="1" t="str">
        <f t="shared" si="4"/>
        <v>{"ItemId":10001,"Num":1}</v>
      </c>
      <c r="BI45" s="1" t="str">
        <f t="shared" si="5"/>
        <v>{"ItemId":50002,"Num":88}</v>
      </c>
      <c r="BJ45" s="1" t="str">
        <f t="shared" si="6"/>
        <v>{"ItemId":50005,"Num":315}</v>
      </c>
      <c r="BK45" s="1" t="str">
        <f t="shared" si="7"/>
        <v>{"DropTeam":801010,"Num":3}</v>
      </c>
      <c r="BL45" s="1" t="str">
        <f t="shared" si="18"/>
        <v>[{"ItemId":60001,"Num":25881}]</v>
      </c>
      <c r="BM45" s="1" t="str">
        <f t="shared" si="18"/>
        <v>[{"ItemId":50004,"Num":1003848}]</v>
      </c>
      <c r="BN45" s="1" t="str">
        <f t="shared" si="19"/>
        <v>[{"ItemId":50002,"Num":250},{"ItemId":50001,"Num":2}]</v>
      </c>
      <c r="BO45" s="1" t="str">
        <f t="shared" si="20"/>
        <v>[{"ItemId":10001,"Num":1},{"ItemId":50002,"Num":88}]</v>
      </c>
      <c r="BP45" s="1" t="str">
        <f t="shared" si="21"/>
        <v>[{"ItemId":50005,"Num":315},{"DropTeam":801010,"Num":3}]</v>
      </c>
    </row>
    <row r="46" spans="4:68" x14ac:dyDescent="0.15">
      <c r="D46" s="15" t="s">
        <v>73</v>
      </c>
      <c r="E46" s="10">
        <v>220</v>
      </c>
      <c r="F46" s="10">
        <v>36</v>
      </c>
      <c r="G46" s="9" t="s">
        <v>57</v>
      </c>
      <c r="H46" s="10">
        <v>26464</v>
      </c>
      <c r="I46" s="9" t="s">
        <v>58</v>
      </c>
      <c r="J46" s="10">
        <v>1032518</v>
      </c>
      <c r="K46" s="12" t="s">
        <v>59</v>
      </c>
      <c r="L46" s="10">
        <v>255</v>
      </c>
      <c r="M46" s="12" t="s">
        <v>60</v>
      </c>
      <c r="N46" s="10">
        <v>2</v>
      </c>
      <c r="O46" s="12" t="s">
        <v>61</v>
      </c>
      <c r="P46" s="10">
        <v>1</v>
      </c>
      <c r="Q46" s="12" t="s">
        <v>59</v>
      </c>
      <c r="R46" s="10">
        <v>90</v>
      </c>
      <c r="S46" s="21" t="s">
        <v>62</v>
      </c>
      <c r="T46" s="10">
        <v>317</v>
      </c>
      <c r="U46" s="9" t="s">
        <v>63</v>
      </c>
      <c r="V46" s="10">
        <v>3</v>
      </c>
      <c r="X46" s="1">
        <f>_xlfn.XLOOKUP(G46,[1]配置!$D:$D,[1]配置!$B:$B)</f>
        <v>60001</v>
      </c>
      <c r="Y46" s="22">
        <f t="shared" si="8"/>
        <v>26464</v>
      </c>
      <c r="Z46" s="1">
        <f>_xlfn.XLOOKUP(I46,[1]配置!$D:$D,[1]配置!$B:$B)</f>
        <v>50004</v>
      </c>
      <c r="AA46" s="22">
        <f t="shared" si="9"/>
        <v>1032518</v>
      </c>
      <c r="AB46" s="1">
        <f>_xlfn.XLOOKUP(K46,[1]配置!$D:$D,[1]配置!$B:$B)</f>
        <v>50002</v>
      </c>
      <c r="AC46" s="22">
        <f t="shared" si="10"/>
        <v>255</v>
      </c>
      <c r="AD46" s="1">
        <f>_xlfn.XLOOKUP(M46,[1]配置!$D:$D,[1]配置!$B:$B)</f>
        <v>50001</v>
      </c>
      <c r="AE46" s="22">
        <f t="shared" si="11"/>
        <v>2</v>
      </c>
      <c r="AF46" s="1">
        <f>_xlfn.XLOOKUP(O46,[1]配置!$D:$D,[1]配置!$B:$B)</f>
        <v>10001</v>
      </c>
      <c r="AG46" s="22">
        <f t="shared" si="12"/>
        <v>1</v>
      </c>
      <c r="AH46" s="1">
        <f>_xlfn.XLOOKUP(Q46,[1]配置!$D:$D,[1]配置!$B:$B)</f>
        <v>50002</v>
      </c>
      <c r="AI46" s="22">
        <f t="shared" si="13"/>
        <v>90</v>
      </c>
      <c r="AJ46" s="1">
        <f>_xlfn.XLOOKUP(S46,[1]配置!$D:$D,[1]配置!$B:$B)</f>
        <v>50005</v>
      </c>
      <c r="AK46" s="22">
        <f t="shared" si="14"/>
        <v>317</v>
      </c>
      <c r="AL46" s="1">
        <v>801010</v>
      </c>
      <c r="AM46" s="22">
        <f t="shared" si="15"/>
        <v>3</v>
      </c>
      <c r="AN46" s="1" t="str">
        <f t="shared" si="16"/>
        <v>"ItemId":60001</v>
      </c>
      <c r="AO46" s="1" t="str">
        <f t="shared" si="16"/>
        <v>"Num":26464</v>
      </c>
      <c r="AP46" s="1" t="str">
        <f t="shared" si="16"/>
        <v>"ItemId":50004</v>
      </c>
      <c r="AQ46" s="1" t="str">
        <f t="shared" si="16"/>
        <v>"Num":1032518</v>
      </c>
      <c r="AR46" s="1" t="str">
        <f t="shared" si="22"/>
        <v>"ItemId":50002</v>
      </c>
      <c r="AS46" s="1" t="str">
        <f t="shared" si="23"/>
        <v>"Num":255</v>
      </c>
      <c r="AT46" s="1" t="str">
        <f t="shared" si="24"/>
        <v>"ItemId":50001</v>
      </c>
      <c r="AU46" s="1" t="str">
        <f t="shared" si="25"/>
        <v>"Num":2</v>
      </c>
      <c r="AV46" s="1" t="str">
        <f t="shared" si="26"/>
        <v>"ItemId":10001</v>
      </c>
      <c r="AW46" s="1" t="str">
        <f t="shared" si="27"/>
        <v>"Num":1</v>
      </c>
      <c r="AX46" s="1" t="str">
        <f t="shared" si="28"/>
        <v>"ItemId":50002</v>
      </c>
      <c r="AY46" s="1" t="str">
        <f t="shared" si="29"/>
        <v>"Num":90</v>
      </c>
      <c r="AZ46" s="1" t="str">
        <f t="shared" si="30"/>
        <v>"ItemId":50005</v>
      </c>
      <c r="BA46" s="1" t="str">
        <f t="shared" si="31"/>
        <v>"Num":317</v>
      </c>
      <c r="BB46" s="1" t="str">
        <f t="shared" si="32"/>
        <v>"DropTeam":801010</v>
      </c>
      <c r="BC46" s="1" t="str">
        <f t="shared" si="33"/>
        <v>"Num":3</v>
      </c>
      <c r="BD46" s="1" t="str">
        <f t="shared" si="17"/>
        <v>{"ItemId":60001,"Num":26464}</v>
      </c>
      <c r="BE46" s="1" t="str">
        <f t="shared" si="1"/>
        <v>{"ItemId":50004,"Num":1032518}</v>
      </c>
      <c r="BF46" s="1" t="str">
        <f t="shared" si="2"/>
        <v>{"ItemId":50002,"Num":255}</v>
      </c>
      <c r="BG46" s="1" t="str">
        <f t="shared" si="3"/>
        <v>{"ItemId":50001,"Num":2}</v>
      </c>
      <c r="BH46" s="1" t="str">
        <f t="shared" si="4"/>
        <v>{"ItemId":10001,"Num":1}</v>
      </c>
      <c r="BI46" s="1" t="str">
        <f t="shared" si="5"/>
        <v>{"ItemId":50002,"Num":90}</v>
      </c>
      <c r="BJ46" s="1" t="str">
        <f t="shared" si="6"/>
        <v>{"ItemId":50005,"Num":317}</v>
      </c>
      <c r="BK46" s="1" t="str">
        <f t="shared" si="7"/>
        <v>{"DropTeam":801010,"Num":3}</v>
      </c>
      <c r="BL46" s="1" t="str">
        <f t="shared" si="18"/>
        <v>[{"ItemId":60001,"Num":26464}]</v>
      </c>
      <c r="BM46" s="1" t="str">
        <f t="shared" si="18"/>
        <v>[{"ItemId":50004,"Num":1032518}]</v>
      </c>
      <c r="BN46" s="1" t="str">
        <f t="shared" si="19"/>
        <v>[{"ItemId":50002,"Num":255},{"ItemId":50001,"Num":2}]</v>
      </c>
      <c r="BO46" s="1" t="str">
        <f t="shared" si="20"/>
        <v>[{"ItemId":10001,"Num":1},{"ItemId":50002,"Num":90}]</v>
      </c>
      <c r="BP46" s="1" t="str">
        <f t="shared" si="21"/>
        <v>[{"ItemId":50005,"Num":317},{"DropTeam":801010,"Num":3}]</v>
      </c>
    </row>
    <row r="47" spans="4:68" x14ac:dyDescent="0.15">
      <c r="D47" s="15" t="s">
        <v>73</v>
      </c>
      <c r="E47" s="10">
        <v>225</v>
      </c>
      <c r="F47" s="10">
        <v>37</v>
      </c>
      <c r="G47" s="9" t="s">
        <v>57</v>
      </c>
      <c r="H47" s="10">
        <v>27048</v>
      </c>
      <c r="I47" s="9" t="s">
        <v>58</v>
      </c>
      <c r="J47" s="10">
        <v>1061189</v>
      </c>
      <c r="K47" s="12" t="s">
        <v>59</v>
      </c>
      <c r="L47" s="10">
        <v>260</v>
      </c>
      <c r="M47" s="12" t="s">
        <v>60</v>
      </c>
      <c r="N47" s="10">
        <v>2</v>
      </c>
      <c r="O47" s="12" t="s">
        <v>61</v>
      </c>
      <c r="P47" s="10">
        <v>1</v>
      </c>
      <c r="Q47" s="12" t="s">
        <v>59</v>
      </c>
      <c r="R47" s="10">
        <v>93</v>
      </c>
      <c r="S47" s="21" t="s">
        <v>62</v>
      </c>
      <c r="T47" s="10">
        <v>320</v>
      </c>
      <c r="U47" s="9" t="s">
        <v>63</v>
      </c>
      <c r="V47" s="10">
        <v>3</v>
      </c>
      <c r="X47" s="1">
        <f>_xlfn.XLOOKUP(G47,[1]配置!$D:$D,[1]配置!$B:$B)</f>
        <v>60001</v>
      </c>
      <c r="Y47" s="22">
        <f t="shared" si="8"/>
        <v>27048</v>
      </c>
      <c r="Z47" s="1">
        <f>_xlfn.XLOOKUP(I47,[1]配置!$D:$D,[1]配置!$B:$B)</f>
        <v>50004</v>
      </c>
      <c r="AA47" s="22">
        <f t="shared" si="9"/>
        <v>1061189</v>
      </c>
      <c r="AB47" s="1">
        <f>_xlfn.XLOOKUP(K47,[1]配置!$D:$D,[1]配置!$B:$B)</f>
        <v>50002</v>
      </c>
      <c r="AC47" s="22">
        <f t="shared" si="10"/>
        <v>260</v>
      </c>
      <c r="AD47" s="1">
        <f>_xlfn.XLOOKUP(M47,[1]配置!$D:$D,[1]配置!$B:$B)</f>
        <v>50001</v>
      </c>
      <c r="AE47" s="22">
        <f t="shared" si="11"/>
        <v>2</v>
      </c>
      <c r="AF47" s="1">
        <f>_xlfn.XLOOKUP(O47,[1]配置!$D:$D,[1]配置!$B:$B)</f>
        <v>10001</v>
      </c>
      <c r="AG47" s="22">
        <f t="shared" si="12"/>
        <v>1</v>
      </c>
      <c r="AH47" s="1">
        <f>_xlfn.XLOOKUP(Q47,[1]配置!$D:$D,[1]配置!$B:$B)</f>
        <v>50002</v>
      </c>
      <c r="AI47" s="22">
        <f t="shared" si="13"/>
        <v>93</v>
      </c>
      <c r="AJ47" s="1">
        <f>_xlfn.XLOOKUP(S47,[1]配置!$D:$D,[1]配置!$B:$B)</f>
        <v>50005</v>
      </c>
      <c r="AK47" s="22">
        <f t="shared" si="14"/>
        <v>320</v>
      </c>
      <c r="AL47" s="1">
        <v>801010</v>
      </c>
      <c r="AM47" s="22">
        <f t="shared" si="15"/>
        <v>3</v>
      </c>
      <c r="AN47" s="1" t="str">
        <f t="shared" si="16"/>
        <v>"ItemId":60001</v>
      </c>
      <c r="AO47" s="1" t="str">
        <f t="shared" si="16"/>
        <v>"Num":27048</v>
      </c>
      <c r="AP47" s="1" t="str">
        <f t="shared" si="16"/>
        <v>"ItemId":50004</v>
      </c>
      <c r="AQ47" s="1" t="str">
        <f t="shared" si="16"/>
        <v>"Num":1061189</v>
      </c>
      <c r="AR47" s="1" t="str">
        <f t="shared" si="22"/>
        <v>"ItemId":50002</v>
      </c>
      <c r="AS47" s="1" t="str">
        <f t="shared" si="23"/>
        <v>"Num":260</v>
      </c>
      <c r="AT47" s="1" t="str">
        <f t="shared" si="24"/>
        <v>"ItemId":50001</v>
      </c>
      <c r="AU47" s="1" t="str">
        <f t="shared" si="25"/>
        <v>"Num":2</v>
      </c>
      <c r="AV47" s="1" t="str">
        <f t="shared" si="26"/>
        <v>"ItemId":10001</v>
      </c>
      <c r="AW47" s="1" t="str">
        <f t="shared" si="27"/>
        <v>"Num":1</v>
      </c>
      <c r="AX47" s="1" t="str">
        <f t="shared" si="28"/>
        <v>"ItemId":50002</v>
      </c>
      <c r="AY47" s="1" t="str">
        <f t="shared" si="29"/>
        <v>"Num":93</v>
      </c>
      <c r="AZ47" s="1" t="str">
        <f t="shared" si="30"/>
        <v>"ItemId":50005</v>
      </c>
      <c r="BA47" s="1" t="str">
        <f t="shared" si="31"/>
        <v>"Num":320</v>
      </c>
      <c r="BB47" s="1" t="str">
        <f t="shared" si="32"/>
        <v>"DropTeam":801010</v>
      </c>
      <c r="BC47" s="1" t="str">
        <f t="shared" si="33"/>
        <v>"Num":3</v>
      </c>
      <c r="BD47" s="1" t="str">
        <f t="shared" si="17"/>
        <v>{"ItemId":60001,"Num":27048}</v>
      </c>
      <c r="BE47" s="1" t="str">
        <f t="shared" si="1"/>
        <v>{"ItemId":50004,"Num":1061189}</v>
      </c>
      <c r="BF47" s="1" t="str">
        <f t="shared" si="2"/>
        <v>{"ItemId":50002,"Num":260}</v>
      </c>
      <c r="BG47" s="1" t="str">
        <f t="shared" si="3"/>
        <v>{"ItemId":50001,"Num":2}</v>
      </c>
      <c r="BH47" s="1" t="str">
        <f t="shared" si="4"/>
        <v>{"ItemId":10001,"Num":1}</v>
      </c>
      <c r="BI47" s="1" t="str">
        <f t="shared" si="5"/>
        <v>{"ItemId":50002,"Num":93}</v>
      </c>
      <c r="BJ47" s="1" t="str">
        <f t="shared" si="6"/>
        <v>{"ItemId":50005,"Num":320}</v>
      </c>
      <c r="BK47" s="1" t="str">
        <f t="shared" si="7"/>
        <v>{"DropTeam":801010,"Num":3}</v>
      </c>
      <c r="BL47" s="1" t="str">
        <f t="shared" si="18"/>
        <v>[{"ItemId":60001,"Num":27048}]</v>
      </c>
      <c r="BM47" s="1" t="str">
        <f t="shared" si="18"/>
        <v>[{"ItemId":50004,"Num":1061189}]</v>
      </c>
      <c r="BN47" s="1" t="str">
        <f t="shared" si="19"/>
        <v>[{"ItemId":50002,"Num":260},{"ItemId":50001,"Num":2}]</v>
      </c>
      <c r="BO47" s="1" t="str">
        <f t="shared" si="20"/>
        <v>[{"ItemId":10001,"Num":1},{"ItemId":50002,"Num":93}]</v>
      </c>
      <c r="BP47" s="1" t="str">
        <f t="shared" si="21"/>
        <v>[{"ItemId":50005,"Num":320},{"DropTeam":801010,"Num":3}]</v>
      </c>
    </row>
    <row r="48" spans="4:68" x14ac:dyDescent="0.15">
      <c r="D48" s="15" t="s">
        <v>73</v>
      </c>
      <c r="E48" s="10">
        <v>230</v>
      </c>
      <c r="F48" s="10">
        <v>38</v>
      </c>
      <c r="G48" s="9" t="s">
        <v>57</v>
      </c>
      <c r="H48" s="10">
        <v>27632</v>
      </c>
      <c r="I48" s="9" t="s">
        <v>58</v>
      </c>
      <c r="J48" s="10">
        <v>1089859</v>
      </c>
      <c r="K48" s="12" t="s">
        <v>59</v>
      </c>
      <c r="L48" s="10">
        <v>265</v>
      </c>
      <c r="M48" s="12" t="s">
        <v>60</v>
      </c>
      <c r="N48" s="10">
        <v>2</v>
      </c>
      <c r="O48" s="12" t="s">
        <v>61</v>
      </c>
      <c r="P48" s="10">
        <v>1</v>
      </c>
      <c r="Q48" s="12" t="s">
        <v>59</v>
      </c>
      <c r="R48" s="10">
        <v>95</v>
      </c>
      <c r="S48" s="21" t="s">
        <v>62</v>
      </c>
      <c r="T48" s="10">
        <v>322</v>
      </c>
      <c r="U48" s="9" t="s">
        <v>63</v>
      </c>
      <c r="V48" s="10">
        <v>3</v>
      </c>
      <c r="X48" s="1">
        <f>_xlfn.XLOOKUP(G48,[1]配置!$D:$D,[1]配置!$B:$B)</f>
        <v>60001</v>
      </c>
      <c r="Y48" s="22">
        <f t="shared" si="8"/>
        <v>27632</v>
      </c>
      <c r="Z48" s="1">
        <f>_xlfn.XLOOKUP(I48,[1]配置!$D:$D,[1]配置!$B:$B)</f>
        <v>50004</v>
      </c>
      <c r="AA48" s="22">
        <f t="shared" si="9"/>
        <v>1089859</v>
      </c>
      <c r="AB48" s="1">
        <f>_xlfn.XLOOKUP(K48,[1]配置!$D:$D,[1]配置!$B:$B)</f>
        <v>50002</v>
      </c>
      <c r="AC48" s="22">
        <f t="shared" si="10"/>
        <v>265</v>
      </c>
      <c r="AD48" s="1">
        <f>_xlfn.XLOOKUP(M48,[1]配置!$D:$D,[1]配置!$B:$B)</f>
        <v>50001</v>
      </c>
      <c r="AE48" s="22">
        <f t="shared" si="11"/>
        <v>2</v>
      </c>
      <c r="AF48" s="1">
        <f>_xlfn.XLOOKUP(O48,[1]配置!$D:$D,[1]配置!$B:$B)</f>
        <v>10001</v>
      </c>
      <c r="AG48" s="22">
        <f t="shared" si="12"/>
        <v>1</v>
      </c>
      <c r="AH48" s="1">
        <f>_xlfn.XLOOKUP(Q48,[1]配置!$D:$D,[1]配置!$B:$B)</f>
        <v>50002</v>
      </c>
      <c r="AI48" s="22">
        <f t="shared" si="13"/>
        <v>95</v>
      </c>
      <c r="AJ48" s="1">
        <f>_xlfn.XLOOKUP(S48,[1]配置!$D:$D,[1]配置!$B:$B)</f>
        <v>50005</v>
      </c>
      <c r="AK48" s="22">
        <f t="shared" si="14"/>
        <v>322</v>
      </c>
      <c r="AL48" s="1">
        <v>801010</v>
      </c>
      <c r="AM48" s="22">
        <f t="shared" si="15"/>
        <v>3</v>
      </c>
      <c r="AN48" s="1" t="str">
        <f t="shared" si="16"/>
        <v>"ItemId":60001</v>
      </c>
      <c r="AO48" s="1" t="str">
        <f t="shared" si="16"/>
        <v>"Num":27632</v>
      </c>
      <c r="AP48" s="1" t="str">
        <f t="shared" si="16"/>
        <v>"ItemId":50004</v>
      </c>
      <c r="AQ48" s="1" t="str">
        <f t="shared" si="16"/>
        <v>"Num":1089859</v>
      </c>
      <c r="AR48" s="1" t="str">
        <f t="shared" si="22"/>
        <v>"ItemId":50002</v>
      </c>
      <c r="AS48" s="1" t="str">
        <f t="shared" si="23"/>
        <v>"Num":265</v>
      </c>
      <c r="AT48" s="1" t="str">
        <f t="shared" si="24"/>
        <v>"ItemId":50001</v>
      </c>
      <c r="AU48" s="1" t="str">
        <f t="shared" si="25"/>
        <v>"Num":2</v>
      </c>
      <c r="AV48" s="1" t="str">
        <f t="shared" si="26"/>
        <v>"ItemId":10001</v>
      </c>
      <c r="AW48" s="1" t="str">
        <f t="shared" si="27"/>
        <v>"Num":1</v>
      </c>
      <c r="AX48" s="1" t="str">
        <f t="shared" si="28"/>
        <v>"ItemId":50002</v>
      </c>
      <c r="AY48" s="1" t="str">
        <f t="shared" si="29"/>
        <v>"Num":95</v>
      </c>
      <c r="AZ48" s="1" t="str">
        <f t="shared" si="30"/>
        <v>"ItemId":50005</v>
      </c>
      <c r="BA48" s="1" t="str">
        <f t="shared" si="31"/>
        <v>"Num":322</v>
      </c>
      <c r="BB48" s="1" t="str">
        <f t="shared" si="32"/>
        <v>"DropTeam":801010</v>
      </c>
      <c r="BC48" s="1" t="str">
        <f t="shared" si="33"/>
        <v>"Num":3</v>
      </c>
      <c r="BD48" s="1" t="str">
        <f t="shared" si="17"/>
        <v>{"ItemId":60001,"Num":27632}</v>
      </c>
      <c r="BE48" s="1" t="str">
        <f t="shared" si="1"/>
        <v>{"ItemId":50004,"Num":1089859}</v>
      </c>
      <c r="BF48" s="1" t="str">
        <f t="shared" si="2"/>
        <v>{"ItemId":50002,"Num":265}</v>
      </c>
      <c r="BG48" s="1" t="str">
        <f t="shared" si="3"/>
        <v>{"ItemId":50001,"Num":2}</v>
      </c>
      <c r="BH48" s="1" t="str">
        <f t="shared" si="4"/>
        <v>{"ItemId":10001,"Num":1}</v>
      </c>
      <c r="BI48" s="1" t="str">
        <f t="shared" si="5"/>
        <v>{"ItemId":50002,"Num":95}</v>
      </c>
      <c r="BJ48" s="1" t="str">
        <f t="shared" si="6"/>
        <v>{"ItemId":50005,"Num":322}</v>
      </c>
      <c r="BK48" s="1" t="str">
        <f t="shared" si="7"/>
        <v>{"DropTeam":801010,"Num":3}</v>
      </c>
      <c r="BL48" s="1" t="str">
        <f t="shared" si="18"/>
        <v>[{"ItemId":60001,"Num":27632}]</v>
      </c>
      <c r="BM48" s="1" t="str">
        <f t="shared" si="18"/>
        <v>[{"ItemId":50004,"Num":1089859}]</v>
      </c>
      <c r="BN48" s="1" t="str">
        <f t="shared" si="19"/>
        <v>[{"ItemId":50002,"Num":265},{"ItemId":50001,"Num":2}]</v>
      </c>
      <c r="BO48" s="1" t="str">
        <f t="shared" si="20"/>
        <v>[{"ItemId":10001,"Num":1},{"ItemId":50002,"Num":95}]</v>
      </c>
      <c r="BP48" s="1" t="str">
        <f t="shared" si="21"/>
        <v>[{"ItemId":50005,"Num":322},{"DropTeam":801010,"Num":3}]</v>
      </c>
    </row>
    <row r="49" spans="4:68" x14ac:dyDescent="0.15">
      <c r="D49" s="15" t="s">
        <v>73</v>
      </c>
      <c r="E49" s="10">
        <v>235</v>
      </c>
      <c r="F49" s="10">
        <v>39</v>
      </c>
      <c r="G49" s="9" t="s">
        <v>57</v>
      </c>
      <c r="H49" s="10">
        <v>28216</v>
      </c>
      <c r="I49" s="9" t="s">
        <v>58</v>
      </c>
      <c r="J49" s="10">
        <v>1118529</v>
      </c>
      <c r="K49" s="12" t="s">
        <v>59</v>
      </c>
      <c r="L49" s="10">
        <v>270</v>
      </c>
      <c r="M49" s="12" t="s">
        <v>60</v>
      </c>
      <c r="N49" s="10">
        <v>2</v>
      </c>
      <c r="O49" s="12" t="s">
        <v>61</v>
      </c>
      <c r="P49" s="10">
        <v>1</v>
      </c>
      <c r="Q49" s="12" t="s">
        <v>59</v>
      </c>
      <c r="R49" s="10">
        <v>98</v>
      </c>
      <c r="S49" s="21" t="s">
        <v>62</v>
      </c>
      <c r="T49" s="10">
        <v>324</v>
      </c>
      <c r="U49" s="9" t="s">
        <v>63</v>
      </c>
      <c r="V49" s="10">
        <v>3</v>
      </c>
      <c r="X49" s="1">
        <f>_xlfn.XLOOKUP(G49,[1]配置!$D:$D,[1]配置!$B:$B)</f>
        <v>60001</v>
      </c>
      <c r="Y49" s="22">
        <f t="shared" si="8"/>
        <v>28216</v>
      </c>
      <c r="Z49" s="1">
        <f>_xlfn.XLOOKUP(I49,[1]配置!$D:$D,[1]配置!$B:$B)</f>
        <v>50004</v>
      </c>
      <c r="AA49" s="22">
        <f t="shared" si="9"/>
        <v>1118529</v>
      </c>
      <c r="AB49" s="1">
        <f>_xlfn.XLOOKUP(K49,[1]配置!$D:$D,[1]配置!$B:$B)</f>
        <v>50002</v>
      </c>
      <c r="AC49" s="22">
        <f t="shared" si="10"/>
        <v>270</v>
      </c>
      <c r="AD49" s="1">
        <f>_xlfn.XLOOKUP(M49,[1]配置!$D:$D,[1]配置!$B:$B)</f>
        <v>50001</v>
      </c>
      <c r="AE49" s="22">
        <f t="shared" si="11"/>
        <v>2</v>
      </c>
      <c r="AF49" s="1">
        <f>_xlfn.XLOOKUP(O49,[1]配置!$D:$D,[1]配置!$B:$B)</f>
        <v>10001</v>
      </c>
      <c r="AG49" s="22">
        <f t="shared" si="12"/>
        <v>1</v>
      </c>
      <c r="AH49" s="1">
        <f>_xlfn.XLOOKUP(Q49,[1]配置!$D:$D,[1]配置!$B:$B)</f>
        <v>50002</v>
      </c>
      <c r="AI49" s="22">
        <f t="shared" si="13"/>
        <v>98</v>
      </c>
      <c r="AJ49" s="1">
        <f>_xlfn.XLOOKUP(S49,[1]配置!$D:$D,[1]配置!$B:$B)</f>
        <v>50005</v>
      </c>
      <c r="AK49" s="22">
        <f t="shared" si="14"/>
        <v>324</v>
      </c>
      <c r="AL49" s="1">
        <v>801010</v>
      </c>
      <c r="AM49" s="22">
        <f t="shared" si="15"/>
        <v>3</v>
      </c>
      <c r="AN49" s="1" t="str">
        <f t="shared" si="16"/>
        <v>"ItemId":60001</v>
      </c>
      <c r="AO49" s="1" t="str">
        <f t="shared" si="16"/>
        <v>"Num":28216</v>
      </c>
      <c r="AP49" s="1" t="str">
        <f t="shared" si="16"/>
        <v>"ItemId":50004</v>
      </c>
      <c r="AQ49" s="1" t="str">
        <f t="shared" si="16"/>
        <v>"Num":1118529</v>
      </c>
      <c r="AR49" s="1" t="str">
        <f t="shared" si="22"/>
        <v>"ItemId":50002</v>
      </c>
      <c r="AS49" s="1" t="str">
        <f t="shared" si="23"/>
        <v>"Num":270</v>
      </c>
      <c r="AT49" s="1" t="str">
        <f t="shared" si="24"/>
        <v>"ItemId":50001</v>
      </c>
      <c r="AU49" s="1" t="str">
        <f t="shared" si="25"/>
        <v>"Num":2</v>
      </c>
      <c r="AV49" s="1" t="str">
        <f t="shared" si="26"/>
        <v>"ItemId":10001</v>
      </c>
      <c r="AW49" s="1" t="str">
        <f t="shared" si="27"/>
        <v>"Num":1</v>
      </c>
      <c r="AX49" s="1" t="str">
        <f t="shared" si="28"/>
        <v>"ItemId":50002</v>
      </c>
      <c r="AY49" s="1" t="str">
        <f t="shared" si="29"/>
        <v>"Num":98</v>
      </c>
      <c r="AZ49" s="1" t="str">
        <f t="shared" si="30"/>
        <v>"ItemId":50005</v>
      </c>
      <c r="BA49" s="1" t="str">
        <f t="shared" si="31"/>
        <v>"Num":324</v>
      </c>
      <c r="BB49" s="1" t="str">
        <f t="shared" si="32"/>
        <v>"DropTeam":801010</v>
      </c>
      <c r="BC49" s="1" t="str">
        <f t="shared" si="33"/>
        <v>"Num":3</v>
      </c>
      <c r="BD49" s="1" t="str">
        <f t="shared" si="17"/>
        <v>{"ItemId":60001,"Num":28216}</v>
      </c>
      <c r="BE49" s="1" t="str">
        <f t="shared" si="1"/>
        <v>{"ItemId":50004,"Num":1118529}</v>
      </c>
      <c r="BF49" s="1" t="str">
        <f t="shared" si="2"/>
        <v>{"ItemId":50002,"Num":270}</v>
      </c>
      <c r="BG49" s="1" t="str">
        <f t="shared" si="3"/>
        <v>{"ItemId":50001,"Num":2}</v>
      </c>
      <c r="BH49" s="1" t="str">
        <f t="shared" si="4"/>
        <v>{"ItemId":10001,"Num":1}</v>
      </c>
      <c r="BI49" s="1" t="str">
        <f t="shared" si="5"/>
        <v>{"ItemId":50002,"Num":98}</v>
      </c>
      <c r="BJ49" s="1" t="str">
        <f t="shared" si="6"/>
        <v>{"ItemId":50005,"Num":324}</v>
      </c>
      <c r="BK49" s="1" t="str">
        <f t="shared" si="7"/>
        <v>{"DropTeam":801010,"Num":3}</v>
      </c>
      <c r="BL49" s="1" t="str">
        <f t="shared" si="18"/>
        <v>[{"ItemId":60001,"Num":28216}]</v>
      </c>
      <c r="BM49" s="1" t="str">
        <f t="shared" si="18"/>
        <v>[{"ItemId":50004,"Num":1118529}]</v>
      </c>
      <c r="BN49" s="1" t="str">
        <f t="shared" si="19"/>
        <v>[{"ItemId":50002,"Num":270},{"ItemId":50001,"Num":2}]</v>
      </c>
      <c r="BO49" s="1" t="str">
        <f t="shared" si="20"/>
        <v>[{"ItemId":10001,"Num":1},{"ItemId":50002,"Num":98}]</v>
      </c>
      <c r="BP49" s="1" t="str">
        <f t="shared" si="21"/>
        <v>[{"ItemId":50005,"Num":324},{"DropTeam":801010,"Num":3}]</v>
      </c>
    </row>
    <row r="50" spans="4:68" x14ac:dyDescent="0.15">
      <c r="D50" s="15" t="s">
        <v>73</v>
      </c>
      <c r="E50" s="10">
        <v>240</v>
      </c>
      <c r="F50" s="10">
        <v>40</v>
      </c>
      <c r="G50" s="9" t="s">
        <v>57</v>
      </c>
      <c r="H50" s="10">
        <v>28800</v>
      </c>
      <c r="I50" s="9" t="s">
        <v>58</v>
      </c>
      <c r="J50" s="10">
        <v>1147200</v>
      </c>
      <c r="K50" s="12" t="s">
        <v>59</v>
      </c>
      <c r="L50" s="10">
        <v>275</v>
      </c>
      <c r="M50" s="12" t="s">
        <v>60</v>
      </c>
      <c r="N50" s="10">
        <v>3</v>
      </c>
      <c r="O50" s="12" t="s">
        <v>61</v>
      </c>
      <c r="P50" s="10">
        <v>1</v>
      </c>
      <c r="Q50" s="12" t="s">
        <v>59</v>
      </c>
      <c r="R50" s="10">
        <v>100</v>
      </c>
      <c r="S50" s="21" t="s">
        <v>62</v>
      </c>
      <c r="T50" s="10">
        <v>327.16666666666703</v>
      </c>
      <c r="U50" s="9" t="s">
        <v>63</v>
      </c>
      <c r="V50" s="10">
        <v>3</v>
      </c>
      <c r="X50" s="1">
        <f>_xlfn.XLOOKUP(G50,[1]配置!$D:$D,[1]配置!$B:$B)</f>
        <v>60001</v>
      </c>
      <c r="Y50" s="22">
        <f t="shared" si="8"/>
        <v>28800</v>
      </c>
      <c r="Z50" s="1">
        <f>_xlfn.XLOOKUP(I50,[1]配置!$D:$D,[1]配置!$B:$B)</f>
        <v>50004</v>
      </c>
      <c r="AA50" s="22">
        <f t="shared" si="9"/>
        <v>1147200</v>
      </c>
      <c r="AB50" s="1">
        <f>_xlfn.XLOOKUP(K50,[1]配置!$D:$D,[1]配置!$B:$B)</f>
        <v>50002</v>
      </c>
      <c r="AC50" s="22">
        <f t="shared" si="10"/>
        <v>275</v>
      </c>
      <c r="AD50" s="1">
        <f>_xlfn.XLOOKUP(M50,[1]配置!$D:$D,[1]配置!$B:$B)</f>
        <v>50001</v>
      </c>
      <c r="AE50" s="22">
        <f t="shared" si="11"/>
        <v>3</v>
      </c>
      <c r="AF50" s="1">
        <f>_xlfn.XLOOKUP(O50,[1]配置!$D:$D,[1]配置!$B:$B)</f>
        <v>10001</v>
      </c>
      <c r="AG50" s="22">
        <f t="shared" si="12"/>
        <v>1</v>
      </c>
      <c r="AH50" s="1">
        <f>_xlfn.XLOOKUP(Q50,[1]配置!$D:$D,[1]配置!$B:$B)</f>
        <v>50002</v>
      </c>
      <c r="AI50" s="22">
        <f t="shared" si="13"/>
        <v>100</v>
      </c>
      <c r="AJ50" s="1">
        <f>_xlfn.XLOOKUP(S50,[1]配置!$D:$D,[1]配置!$B:$B)</f>
        <v>50005</v>
      </c>
      <c r="AK50" s="22">
        <f t="shared" si="14"/>
        <v>327.16666666666703</v>
      </c>
      <c r="AL50" s="1">
        <v>801010</v>
      </c>
      <c r="AM50" s="22">
        <f t="shared" si="15"/>
        <v>3</v>
      </c>
      <c r="AN50" s="1" t="str">
        <f t="shared" si="16"/>
        <v>"ItemId":60001</v>
      </c>
      <c r="AO50" s="1" t="str">
        <f t="shared" si="16"/>
        <v>"Num":28800</v>
      </c>
      <c r="AP50" s="1" t="str">
        <f t="shared" si="16"/>
        <v>"ItemId":50004</v>
      </c>
      <c r="AQ50" s="1" t="str">
        <f t="shared" si="16"/>
        <v>"Num":1147200</v>
      </c>
      <c r="AR50" s="1" t="str">
        <f t="shared" si="22"/>
        <v>"ItemId":50002</v>
      </c>
      <c r="AS50" s="1" t="str">
        <f t="shared" si="23"/>
        <v>"Num":275</v>
      </c>
      <c r="AT50" s="1" t="str">
        <f t="shared" si="24"/>
        <v>"ItemId":50001</v>
      </c>
      <c r="AU50" s="1" t="str">
        <f t="shared" si="25"/>
        <v>"Num":3</v>
      </c>
      <c r="AV50" s="1" t="str">
        <f t="shared" si="26"/>
        <v>"ItemId":10001</v>
      </c>
      <c r="AW50" s="1" t="str">
        <f t="shared" si="27"/>
        <v>"Num":1</v>
      </c>
      <c r="AX50" s="1" t="str">
        <f t="shared" si="28"/>
        <v>"ItemId":50002</v>
      </c>
      <c r="AY50" s="1" t="str">
        <f t="shared" si="29"/>
        <v>"Num":100</v>
      </c>
      <c r="AZ50" s="1" t="str">
        <f t="shared" si="30"/>
        <v>"ItemId":50005</v>
      </c>
      <c r="BA50" s="1" t="str">
        <f t="shared" si="31"/>
        <v>"Num":327</v>
      </c>
      <c r="BB50" s="1" t="str">
        <f t="shared" si="32"/>
        <v>"DropTeam":801010</v>
      </c>
      <c r="BC50" s="1" t="str">
        <f t="shared" si="33"/>
        <v>"Num":3</v>
      </c>
      <c r="BD50" s="1" t="str">
        <f t="shared" si="17"/>
        <v>{"ItemId":60001,"Num":28800}</v>
      </c>
      <c r="BE50" s="1" t="str">
        <f t="shared" si="1"/>
        <v>{"ItemId":50004,"Num":1147200}</v>
      </c>
      <c r="BF50" s="1" t="str">
        <f t="shared" si="2"/>
        <v>{"ItemId":50002,"Num":275}</v>
      </c>
      <c r="BG50" s="1" t="str">
        <f t="shared" si="3"/>
        <v>{"ItemId":50001,"Num":3}</v>
      </c>
      <c r="BH50" s="1" t="str">
        <f t="shared" si="4"/>
        <v>{"ItemId":10001,"Num":1}</v>
      </c>
      <c r="BI50" s="1" t="str">
        <f t="shared" si="5"/>
        <v>{"ItemId":50002,"Num":100}</v>
      </c>
      <c r="BJ50" s="1" t="str">
        <f t="shared" si="6"/>
        <v>{"ItemId":50005,"Num":327}</v>
      </c>
      <c r="BK50" s="1" t="str">
        <f t="shared" si="7"/>
        <v>{"DropTeam":801010,"Num":3}</v>
      </c>
      <c r="BL50" s="1" t="str">
        <f t="shared" si="18"/>
        <v>[{"ItemId":60001,"Num":28800}]</v>
      </c>
      <c r="BM50" s="1" t="str">
        <f t="shared" si="18"/>
        <v>[{"ItemId":50004,"Num":1147200}]</v>
      </c>
      <c r="BN50" s="1" t="str">
        <f t="shared" si="19"/>
        <v>[{"ItemId":50002,"Num":275},{"ItemId":50001,"Num":3}]</v>
      </c>
      <c r="BO50" s="1" t="str">
        <f t="shared" si="20"/>
        <v>[{"ItemId":10001,"Num":1},{"ItemId":50002,"Num":100}]</v>
      </c>
      <c r="BP50" s="1" t="str">
        <f t="shared" si="21"/>
        <v>[{"ItemId":50005,"Num":327},{"DropTeam":801010,"Num":3}]</v>
      </c>
    </row>
  </sheetData>
  <mergeCells count="8">
    <mergeCell ref="K8:N8"/>
    <mergeCell ref="O8:R8"/>
    <mergeCell ref="S8:V8"/>
    <mergeCell ref="D8:D10"/>
    <mergeCell ref="E8:E10"/>
    <mergeCell ref="F8:F10"/>
    <mergeCell ref="G8:H8"/>
    <mergeCell ref="I8:J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6"/>
  <sheetViews>
    <sheetView workbookViewId="0">
      <pane xSplit="3" ySplit="6" topLeftCell="D7" activePane="bottomRight" state="frozen"/>
      <selection pane="topRight"/>
      <selection pane="bottomLeft"/>
      <selection pane="bottomRight" activeCell="H8" sqref="H8"/>
    </sheetView>
  </sheetViews>
  <sheetFormatPr defaultColWidth="9" defaultRowHeight="13.5" x14ac:dyDescent="0.15"/>
  <cols>
    <col min="1" max="16384" width="9" style="1"/>
  </cols>
  <sheetData>
    <row r="1" spans="1:8" x14ac:dyDescent="0.15">
      <c r="A1" s="1" t="s">
        <v>35</v>
      </c>
      <c r="B1" s="1" t="s">
        <v>36</v>
      </c>
      <c r="C1" s="1" t="s">
        <v>37</v>
      </c>
    </row>
    <row r="2" spans="1:8" x14ac:dyDescent="0.15">
      <c r="A2" s="1" t="s">
        <v>38</v>
      </c>
      <c r="B2" s="1" t="s">
        <v>39</v>
      </c>
    </row>
    <row r="3" spans="1:8" x14ac:dyDescent="0.15">
      <c r="A3" s="1" t="s">
        <v>40</v>
      </c>
    </row>
    <row r="4" spans="1:8" x14ac:dyDescent="0.15">
      <c r="A4" s="1" t="s">
        <v>41</v>
      </c>
    </row>
    <row r="7" spans="1:8" x14ac:dyDescent="0.15">
      <c r="D7" s="37" t="s">
        <v>43</v>
      </c>
      <c r="E7" s="37" t="s">
        <v>43</v>
      </c>
      <c r="F7" s="37" t="s">
        <v>44</v>
      </c>
    </row>
    <row r="8" spans="1:8" x14ac:dyDescent="0.15">
      <c r="D8" s="38"/>
      <c r="E8" s="38"/>
      <c r="F8" s="38"/>
      <c r="H8" s="6" t="str">
        <f>$A$1&amp;_xlfn.TEXTJOIN($C$1,1,H10:H59)&amp;$A$2</f>
        <v>[80001,80002,80003,80004,80005,80006,80007,80008,80009,80010,80011,80012,80013,80014,80015,80016,80017,80018,80019,80020,80021,80022,80023,80024,80025,80026,80027,80028,80029,80030,80031,80032,80033,80034,80035,80036,80037,80038,80039,80040,80041,80042,80043,80044,80045,80046,80047,80048,80049,80050]</v>
      </c>
    </row>
    <row r="9" spans="1:8" x14ac:dyDescent="0.15">
      <c r="D9" s="39"/>
      <c r="E9" s="39"/>
      <c r="F9" s="39"/>
      <c r="H9" s="8" t="s">
        <v>74</v>
      </c>
    </row>
    <row r="10" spans="1:8" x14ac:dyDescent="0.15">
      <c r="D10" s="9" t="str">
        <f>_xlfn.XLOOKUP(E10,[2]玩家进度!$M$25:$M$144,[2]玩家进度!$N$25:$N$144,,-1)</f>
        <v>稀有+</v>
      </c>
      <c r="E10" s="10">
        <v>10</v>
      </c>
      <c r="F10" s="10">
        <v>1</v>
      </c>
      <c r="H10" s="1">
        <v>80001</v>
      </c>
    </row>
    <row r="11" spans="1:8" x14ac:dyDescent="0.15">
      <c r="D11" s="9" t="str">
        <f>_xlfn.XLOOKUP(E11,[2]玩家进度!$M$25:$M$144,[2]玩家进度!$N$25:$N$144,,-1)</f>
        <v>稀有+</v>
      </c>
      <c r="E11" s="10">
        <v>15</v>
      </c>
      <c r="F11" s="10">
        <v>2</v>
      </c>
      <c r="H11" s="1">
        <v>80002</v>
      </c>
    </row>
    <row r="12" spans="1:8" x14ac:dyDescent="0.15">
      <c r="D12" s="9" t="str">
        <f>_xlfn.XLOOKUP(E12,[2]玩家进度!$M$25:$M$144,[2]玩家进度!$N$25:$N$144,,-1)</f>
        <v>稀有+</v>
      </c>
      <c r="E12" s="10">
        <v>20</v>
      </c>
      <c r="F12" s="10">
        <v>3</v>
      </c>
      <c r="H12" s="1">
        <v>80003</v>
      </c>
    </row>
    <row r="13" spans="1:8" x14ac:dyDescent="0.15">
      <c r="D13" s="9" t="str">
        <f>_xlfn.XLOOKUP(E13,[2]玩家进度!$M$25:$M$144,[2]玩家进度!$N$25:$N$144,,-1)</f>
        <v>稀有+</v>
      </c>
      <c r="E13" s="10">
        <v>25</v>
      </c>
      <c r="F13" s="10">
        <v>4</v>
      </c>
      <c r="H13" s="1">
        <v>80004</v>
      </c>
    </row>
    <row r="14" spans="1:8" x14ac:dyDescent="0.15">
      <c r="D14" s="11" t="str">
        <f>_xlfn.XLOOKUP(E14,[2]玩家进度!$M$25:$M$144,[2]玩家进度!$N$25:$N$144,,-1)</f>
        <v>精英</v>
      </c>
      <c r="E14" s="10">
        <v>30</v>
      </c>
      <c r="F14" s="10">
        <v>5</v>
      </c>
      <c r="H14" s="1">
        <v>80005</v>
      </c>
    </row>
    <row r="15" spans="1:8" x14ac:dyDescent="0.15">
      <c r="D15" s="11" t="str">
        <f>_xlfn.XLOOKUP(E15,[2]玩家进度!$M$25:$M$144,[2]玩家进度!$N$25:$N$144,,-1)</f>
        <v>精英</v>
      </c>
      <c r="E15" s="10">
        <f t="shared" ref="E15:E24" si="0">E14+2</f>
        <v>32</v>
      </c>
      <c r="F15" s="10">
        <v>6</v>
      </c>
      <c r="H15" s="1">
        <v>80006</v>
      </c>
    </row>
    <row r="16" spans="1:8" x14ac:dyDescent="0.15">
      <c r="D16" s="11" t="str">
        <f>_xlfn.XLOOKUP(E16,[2]玩家进度!$M$25:$M$144,[2]玩家进度!$N$25:$N$144,,-1)</f>
        <v>精英</v>
      </c>
      <c r="E16" s="10">
        <f t="shared" si="0"/>
        <v>34</v>
      </c>
      <c r="F16" s="10">
        <v>7</v>
      </c>
      <c r="H16" s="1">
        <v>80007</v>
      </c>
    </row>
    <row r="17" spans="4:8" x14ac:dyDescent="0.15">
      <c r="D17" s="11" t="str">
        <f>_xlfn.XLOOKUP(E17,[2]玩家进度!$M$25:$M$144,[2]玩家进度!$N$25:$N$144,,-1)</f>
        <v>精英</v>
      </c>
      <c r="E17" s="10">
        <f t="shared" si="0"/>
        <v>36</v>
      </c>
      <c r="F17" s="10">
        <v>8</v>
      </c>
      <c r="H17" s="1">
        <v>80008</v>
      </c>
    </row>
    <row r="18" spans="4:8" x14ac:dyDescent="0.15">
      <c r="D18" s="11" t="str">
        <f>_xlfn.XLOOKUP(E18,[2]玩家进度!$M$25:$M$144,[2]玩家进度!$N$25:$N$144,,-1)</f>
        <v>精英</v>
      </c>
      <c r="E18" s="10">
        <f t="shared" si="0"/>
        <v>38</v>
      </c>
      <c r="F18" s="10">
        <v>9</v>
      </c>
      <c r="H18" s="1">
        <v>80009</v>
      </c>
    </row>
    <row r="19" spans="4:8" x14ac:dyDescent="0.15">
      <c r="D19" s="11" t="str">
        <f>_xlfn.XLOOKUP(E19,[2]玩家进度!$M$25:$M$144,[2]玩家进度!$N$25:$N$144,,-1)</f>
        <v>精英</v>
      </c>
      <c r="E19" s="10">
        <f t="shared" si="0"/>
        <v>40</v>
      </c>
      <c r="F19" s="10">
        <v>10</v>
      </c>
      <c r="H19" s="1">
        <v>80010</v>
      </c>
    </row>
    <row r="20" spans="4:8" x14ac:dyDescent="0.15">
      <c r="D20" s="11" t="str">
        <f>_xlfn.XLOOKUP(E20,[2]玩家进度!$M$25:$M$144,[2]玩家进度!$N$25:$N$144,,-1)</f>
        <v>精英</v>
      </c>
      <c r="E20" s="10">
        <f t="shared" si="0"/>
        <v>42</v>
      </c>
      <c r="F20" s="10">
        <v>11</v>
      </c>
      <c r="H20" s="1">
        <v>80011</v>
      </c>
    </row>
    <row r="21" spans="4:8" x14ac:dyDescent="0.15">
      <c r="D21" s="11" t="str">
        <f>_xlfn.XLOOKUP(E21,[2]玩家进度!$M$25:$M$144,[2]玩家进度!$N$25:$N$144,,-1)</f>
        <v>精英</v>
      </c>
      <c r="E21" s="10">
        <f t="shared" si="0"/>
        <v>44</v>
      </c>
      <c r="F21" s="10">
        <v>12</v>
      </c>
      <c r="H21" s="1">
        <v>80012</v>
      </c>
    </row>
    <row r="22" spans="4:8" x14ac:dyDescent="0.15">
      <c r="D22" s="11" t="str">
        <f>_xlfn.XLOOKUP(E22,[2]玩家进度!$M$25:$M$144,[2]玩家进度!$N$25:$N$144,,-1)</f>
        <v>精英</v>
      </c>
      <c r="E22" s="10">
        <f t="shared" si="0"/>
        <v>46</v>
      </c>
      <c r="F22" s="10">
        <v>13</v>
      </c>
      <c r="H22" s="1">
        <v>80013</v>
      </c>
    </row>
    <row r="23" spans="4:8" x14ac:dyDescent="0.15">
      <c r="D23" s="11" t="str">
        <f>_xlfn.XLOOKUP(E23,[2]玩家进度!$M$25:$M$144,[2]玩家进度!$N$25:$N$144,,-1)</f>
        <v>精英</v>
      </c>
      <c r="E23" s="10">
        <f t="shared" si="0"/>
        <v>48</v>
      </c>
      <c r="F23" s="10">
        <v>14</v>
      </c>
      <c r="H23" s="1">
        <v>80014</v>
      </c>
    </row>
    <row r="24" spans="4:8" x14ac:dyDescent="0.15">
      <c r="D24" s="11" t="str">
        <f>_xlfn.XLOOKUP(E24,[2]玩家进度!$M$25:$M$144,[2]玩家进度!$N$25:$N$144,,-1)</f>
        <v>精英</v>
      </c>
      <c r="E24" s="10">
        <f t="shared" si="0"/>
        <v>50</v>
      </c>
      <c r="F24" s="10">
        <v>15</v>
      </c>
      <c r="H24" s="1">
        <v>80015</v>
      </c>
    </row>
    <row r="25" spans="4:8" x14ac:dyDescent="0.15">
      <c r="D25" s="11" t="str">
        <f>_xlfn.XLOOKUP(E25,[2]玩家进度!$M$25:$M$144,[2]玩家进度!$N$25:$N$144,,-1)</f>
        <v>精英</v>
      </c>
      <c r="E25" s="10">
        <f t="shared" ref="E25:E36" si="1">E24+5</f>
        <v>55</v>
      </c>
      <c r="F25" s="10">
        <v>16</v>
      </c>
      <c r="H25" s="1">
        <v>80016</v>
      </c>
    </row>
    <row r="26" spans="4:8" x14ac:dyDescent="0.15">
      <c r="D26" s="11" t="str">
        <f>_xlfn.XLOOKUP(E26,[2]玩家进度!$M$25:$M$144,[2]玩家进度!$N$25:$N$144,,-1)</f>
        <v>精英+</v>
      </c>
      <c r="E26" s="10">
        <f t="shared" si="1"/>
        <v>60</v>
      </c>
      <c r="F26" s="10">
        <v>17</v>
      </c>
      <c r="H26" s="1">
        <v>80017</v>
      </c>
    </row>
    <row r="27" spans="4:8" x14ac:dyDescent="0.15">
      <c r="D27" s="12" t="str">
        <f>_xlfn.XLOOKUP(E27,[2]玩家进度!$M$25:$M$144,[2]玩家进度!$N$25:$N$144,,-1)</f>
        <v>史诗</v>
      </c>
      <c r="E27" s="10">
        <f t="shared" si="1"/>
        <v>65</v>
      </c>
      <c r="F27" s="10">
        <v>18</v>
      </c>
      <c r="H27" s="1">
        <v>80018</v>
      </c>
    </row>
    <row r="28" spans="4:8" x14ac:dyDescent="0.15">
      <c r="D28" s="12" t="str">
        <f>_xlfn.XLOOKUP(E28,[2]玩家进度!$M$25:$M$144,[2]玩家进度!$N$25:$N$144,,-1)</f>
        <v>史诗</v>
      </c>
      <c r="E28" s="10">
        <f t="shared" si="1"/>
        <v>70</v>
      </c>
      <c r="F28" s="10">
        <v>19</v>
      </c>
      <c r="H28" s="1">
        <v>80019</v>
      </c>
    </row>
    <row r="29" spans="4:8" x14ac:dyDescent="0.15">
      <c r="D29" s="12" t="str">
        <f>_xlfn.XLOOKUP(E29,[2]玩家进度!$M$25:$M$144,[2]玩家进度!$N$25:$N$144,,-1)</f>
        <v>史诗</v>
      </c>
      <c r="E29" s="10">
        <f t="shared" si="1"/>
        <v>75</v>
      </c>
      <c r="F29" s="10">
        <v>20</v>
      </c>
      <c r="H29" s="1">
        <v>80020</v>
      </c>
    </row>
    <row r="30" spans="4:8" x14ac:dyDescent="0.15">
      <c r="D30" s="12" t="str">
        <f>_xlfn.XLOOKUP(E30,[2]玩家进度!$M$25:$M$144,[2]玩家进度!$N$25:$N$144,,-1)</f>
        <v>史诗+</v>
      </c>
      <c r="E30" s="10">
        <f t="shared" si="1"/>
        <v>80</v>
      </c>
      <c r="F30" s="10">
        <v>21</v>
      </c>
      <c r="H30" s="1">
        <v>80021</v>
      </c>
    </row>
    <row r="31" spans="4:8" x14ac:dyDescent="0.15">
      <c r="D31" s="12" t="str">
        <f>_xlfn.XLOOKUP(E31,[2]玩家进度!$M$25:$M$144,[2]玩家进度!$N$25:$N$144,,-1)</f>
        <v>史诗+</v>
      </c>
      <c r="E31" s="10">
        <f t="shared" si="1"/>
        <v>85</v>
      </c>
      <c r="F31" s="10">
        <v>22</v>
      </c>
      <c r="H31" s="1">
        <v>80022</v>
      </c>
    </row>
    <row r="32" spans="4:8" x14ac:dyDescent="0.15">
      <c r="D32" s="12" t="str">
        <f>_xlfn.XLOOKUP(E32,[2]玩家进度!$M$25:$M$144,[2]玩家进度!$N$25:$N$144,,-1)</f>
        <v>史诗+</v>
      </c>
      <c r="E32" s="10">
        <f t="shared" si="1"/>
        <v>90</v>
      </c>
      <c r="F32" s="10">
        <v>23</v>
      </c>
      <c r="H32" s="1">
        <v>80023</v>
      </c>
    </row>
    <row r="33" spans="4:8" x14ac:dyDescent="0.15">
      <c r="D33" s="13" t="str">
        <f>_xlfn.XLOOKUP(E33,[2]玩家进度!$M$25:$M$144,[2]玩家进度!$N$25:$N$144,,-1)</f>
        <v>传说</v>
      </c>
      <c r="E33" s="10">
        <f t="shared" si="1"/>
        <v>95</v>
      </c>
      <c r="F33" s="10">
        <v>24</v>
      </c>
      <c r="H33" s="1">
        <v>80024</v>
      </c>
    </row>
    <row r="34" spans="4:8" x14ac:dyDescent="0.15">
      <c r="D34" s="13" t="str">
        <f>_xlfn.XLOOKUP(E34,[2]玩家进度!$M$25:$M$144,[2]玩家进度!$N$25:$N$144,,-1)</f>
        <v>传说</v>
      </c>
      <c r="E34" s="10">
        <f t="shared" si="1"/>
        <v>100</v>
      </c>
      <c r="F34" s="10">
        <v>25</v>
      </c>
      <c r="H34" s="1">
        <v>80025</v>
      </c>
    </row>
    <row r="35" spans="4:8" x14ac:dyDescent="0.15">
      <c r="D35" s="13" t="str">
        <f>_xlfn.XLOOKUP(E35,[2]玩家进度!$M$25:$M$144,[2]玩家进度!$N$25:$N$144,,-1)</f>
        <v>传说</v>
      </c>
      <c r="E35" s="10">
        <f t="shared" si="1"/>
        <v>105</v>
      </c>
      <c r="F35" s="10">
        <v>26</v>
      </c>
      <c r="H35" s="1">
        <v>80026</v>
      </c>
    </row>
    <row r="36" spans="4:8" x14ac:dyDescent="0.15">
      <c r="D36" s="13" t="str">
        <f>_xlfn.XLOOKUP(E36,[2]玩家进度!$M$25:$M$144,[2]玩家进度!$N$25:$N$144,,-1)</f>
        <v>传说</v>
      </c>
      <c r="E36" s="10">
        <f t="shared" si="1"/>
        <v>110</v>
      </c>
      <c r="F36" s="10">
        <v>27</v>
      </c>
      <c r="H36" s="1">
        <v>80027</v>
      </c>
    </row>
    <row r="37" spans="4:8" x14ac:dyDescent="0.15">
      <c r="D37" s="13" t="str">
        <f>_xlfn.XLOOKUP(E37,[2]玩家进度!$M$25:$M$144,[2]玩家进度!$N$25:$N$144,,-1)</f>
        <v>传说+</v>
      </c>
      <c r="E37" s="10">
        <f>MIN(E36+10,250)</f>
        <v>120</v>
      </c>
      <c r="F37" s="10">
        <v>28</v>
      </c>
      <c r="H37" s="1">
        <v>80028</v>
      </c>
    </row>
    <row r="38" spans="4:8" x14ac:dyDescent="0.15">
      <c r="D38" s="13" t="str">
        <f>_xlfn.XLOOKUP(E38,[2]玩家进度!$M$25:$M$144,[2]玩家进度!$N$25:$N$144,,-1)</f>
        <v>传说+</v>
      </c>
      <c r="E38" s="10">
        <f t="shared" ref="E38:E59" si="2">MIN(E37+10,250)</f>
        <v>130</v>
      </c>
      <c r="F38" s="10">
        <v>29</v>
      </c>
      <c r="H38" s="1">
        <v>80029</v>
      </c>
    </row>
    <row r="39" spans="4:8" x14ac:dyDescent="0.15">
      <c r="D39" s="13" t="str">
        <f>_xlfn.XLOOKUP(E39,[2]玩家进度!$M$25:$M$144,[2]玩家进度!$N$25:$N$144,,-1)</f>
        <v>传说+</v>
      </c>
      <c r="E39" s="10">
        <f t="shared" si="2"/>
        <v>140</v>
      </c>
      <c r="F39" s="10">
        <v>30</v>
      </c>
      <c r="H39" s="1">
        <v>80030</v>
      </c>
    </row>
    <row r="40" spans="4:8" x14ac:dyDescent="0.15">
      <c r="D40" s="14" t="str">
        <f>_xlfn.XLOOKUP(E40,[2]玩家进度!$M$25:$M$144,[2]玩家进度!$N$25:$N$144,,-1)</f>
        <v>终极</v>
      </c>
      <c r="E40" s="10">
        <f t="shared" si="2"/>
        <v>150</v>
      </c>
      <c r="F40" s="10">
        <v>31</v>
      </c>
      <c r="H40" s="1">
        <v>80031</v>
      </c>
    </row>
    <row r="41" spans="4:8" x14ac:dyDescent="0.15">
      <c r="D41" s="14" t="str">
        <f>_xlfn.XLOOKUP(E41,[2]玩家进度!$M$25:$M$144,[2]玩家进度!$N$25:$N$144,,-1)</f>
        <v>终极</v>
      </c>
      <c r="E41" s="10">
        <f t="shared" si="2"/>
        <v>160</v>
      </c>
      <c r="F41" s="10">
        <v>32</v>
      </c>
      <c r="H41" s="1">
        <v>80032</v>
      </c>
    </row>
    <row r="42" spans="4:8" x14ac:dyDescent="0.15">
      <c r="D42" s="14" t="str">
        <f>_xlfn.XLOOKUP(E42,[2]玩家进度!$M$25:$M$144,[2]玩家进度!$N$25:$N$144,,-1)</f>
        <v>终极</v>
      </c>
      <c r="E42" s="10">
        <f t="shared" si="2"/>
        <v>170</v>
      </c>
      <c r="F42" s="10">
        <v>33</v>
      </c>
      <c r="H42" s="1">
        <v>80033</v>
      </c>
    </row>
    <row r="43" spans="4:8" x14ac:dyDescent="0.15">
      <c r="D43" s="14" t="str">
        <f>_xlfn.XLOOKUP(E43,[2]玩家进度!$M$25:$M$144,[2]玩家进度!$N$25:$N$144,,-1)</f>
        <v>终极+</v>
      </c>
      <c r="E43" s="10">
        <f t="shared" si="2"/>
        <v>180</v>
      </c>
      <c r="F43" s="10">
        <v>34</v>
      </c>
      <c r="H43" s="1">
        <v>80034</v>
      </c>
    </row>
    <row r="44" spans="4:8" x14ac:dyDescent="0.15">
      <c r="D44" s="14" t="str">
        <f>_xlfn.XLOOKUP(E44,[2]玩家进度!$M$25:$M$144,[2]玩家进度!$N$25:$N$144,,-1)</f>
        <v>终极+</v>
      </c>
      <c r="E44" s="10">
        <f t="shared" si="2"/>
        <v>190</v>
      </c>
      <c r="F44" s="10">
        <v>35</v>
      </c>
      <c r="H44" s="1">
        <v>80035</v>
      </c>
    </row>
    <row r="45" spans="4:8" x14ac:dyDescent="0.15">
      <c r="D45" s="14" t="str">
        <f>_xlfn.XLOOKUP(E45,[2]玩家进度!$M$25:$M$144,[2]玩家进度!$N$25:$N$144,,-1)</f>
        <v>终极+</v>
      </c>
      <c r="E45" s="10">
        <f t="shared" si="2"/>
        <v>200</v>
      </c>
      <c r="F45" s="10">
        <v>36</v>
      </c>
      <c r="H45" s="1">
        <v>80036</v>
      </c>
    </row>
    <row r="46" spans="4:8" x14ac:dyDescent="0.15">
      <c r="D46" s="14" t="str">
        <f>_xlfn.XLOOKUP(E46,[2]玩家进度!$M$25:$M$144,[2]玩家进度!$N$25:$N$144,,-1)</f>
        <v>终极+</v>
      </c>
      <c r="E46" s="10">
        <f t="shared" si="2"/>
        <v>210</v>
      </c>
      <c r="F46" s="10">
        <v>37</v>
      </c>
      <c r="H46" s="1">
        <v>80037</v>
      </c>
    </row>
    <row r="47" spans="4:8" x14ac:dyDescent="0.15">
      <c r="D47" s="15" t="str">
        <f>_xlfn.XLOOKUP(E47,[2]玩家进度!$M$25:$M$144,[2]玩家进度!$N$25:$N$144,,-1)</f>
        <v>巅峰</v>
      </c>
      <c r="E47" s="10">
        <f t="shared" si="2"/>
        <v>220</v>
      </c>
      <c r="F47" s="10">
        <v>38</v>
      </c>
      <c r="H47" s="1">
        <v>80038</v>
      </c>
    </row>
    <row r="48" spans="4:8" x14ac:dyDescent="0.15">
      <c r="D48" s="15" t="str">
        <f>_xlfn.XLOOKUP(E48,[2]玩家进度!$M$25:$M$144,[2]玩家进度!$N$25:$N$144,,-1)</f>
        <v>巅峰</v>
      </c>
      <c r="E48" s="10">
        <f t="shared" si="2"/>
        <v>230</v>
      </c>
      <c r="F48" s="10">
        <v>39</v>
      </c>
      <c r="H48" s="1">
        <v>80039</v>
      </c>
    </row>
    <row r="49" spans="4:8" x14ac:dyDescent="0.15">
      <c r="D49" s="15" t="str">
        <f>_xlfn.XLOOKUP(E49,[2]玩家进度!$M$25:$M$144,[2]玩家进度!$N$25:$N$144,,-1)</f>
        <v>巅峰</v>
      </c>
      <c r="E49" s="10">
        <f t="shared" si="2"/>
        <v>240</v>
      </c>
      <c r="F49" s="10">
        <v>40</v>
      </c>
      <c r="H49" s="1">
        <v>80040</v>
      </c>
    </row>
    <row r="50" spans="4:8" x14ac:dyDescent="0.15">
      <c r="D50" s="15" t="str">
        <f>_xlfn.XLOOKUP(E50,[2]玩家进度!$M$25:$M$144,[2]玩家进度!$N$25:$N$144,,-1)</f>
        <v>巅峰+</v>
      </c>
      <c r="E50" s="10">
        <f t="shared" si="2"/>
        <v>250</v>
      </c>
      <c r="F50" s="16">
        <v>41</v>
      </c>
      <c r="H50" s="1">
        <v>80041</v>
      </c>
    </row>
    <row r="51" spans="4:8" x14ac:dyDescent="0.15">
      <c r="D51" s="15" t="str">
        <f>_xlfn.XLOOKUP(E51,[2]玩家进度!$M$25:$M$144,[2]玩家进度!$N$25:$N$144,,-1)</f>
        <v>巅峰+</v>
      </c>
      <c r="E51" s="10">
        <f t="shared" si="2"/>
        <v>250</v>
      </c>
      <c r="F51" s="16">
        <v>42</v>
      </c>
      <c r="H51" s="1">
        <v>80042</v>
      </c>
    </row>
    <row r="52" spans="4:8" x14ac:dyDescent="0.15">
      <c r="D52" s="15" t="str">
        <f>_xlfn.XLOOKUP(E52,[2]玩家进度!$M$25:$M$144,[2]玩家进度!$N$25:$N$144,,-1)</f>
        <v>巅峰+</v>
      </c>
      <c r="E52" s="10">
        <f t="shared" si="2"/>
        <v>250</v>
      </c>
      <c r="F52" s="16">
        <v>43</v>
      </c>
      <c r="H52" s="1">
        <v>80043</v>
      </c>
    </row>
    <row r="53" spans="4:8" x14ac:dyDescent="0.15">
      <c r="D53" s="15" t="str">
        <f>_xlfn.XLOOKUP(E53,[2]玩家进度!$M$25:$M$144,[2]玩家进度!$N$25:$N$144,,-1)</f>
        <v>巅峰+</v>
      </c>
      <c r="E53" s="10">
        <f t="shared" si="2"/>
        <v>250</v>
      </c>
      <c r="F53" s="16">
        <v>44</v>
      </c>
      <c r="H53" s="1">
        <v>80044</v>
      </c>
    </row>
    <row r="54" spans="4:8" x14ac:dyDescent="0.15">
      <c r="D54" s="15" t="str">
        <f>_xlfn.XLOOKUP(E54,[2]玩家进度!$M$25:$M$144,[2]玩家进度!$N$25:$N$144,,-1)</f>
        <v>巅峰+</v>
      </c>
      <c r="E54" s="10">
        <f t="shared" si="2"/>
        <v>250</v>
      </c>
      <c r="F54" s="16">
        <v>45</v>
      </c>
      <c r="H54" s="1">
        <v>80045</v>
      </c>
    </row>
    <row r="55" spans="4:8" x14ac:dyDescent="0.15">
      <c r="D55" s="15" t="str">
        <f>_xlfn.XLOOKUP(E55,[2]玩家进度!$M$25:$M$144,[2]玩家进度!$N$25:$N$144,,-1)</f>
        <v>巅峰+</v>
      </c>
      <c r="E55" s="10">
        <f t="shared" si="2"/>
        <v>250</v>
      </c>
      <c r="F55" s="16">
        <v>46</v>
      </c>
      <c r="H55" s="1">
        <v>80046</v>
      </c>
    </row>
    <row r="56" spans="4:8" x14ac:dyDescent="0.15">
      <c r="D56" s="15" t="str">
        <f>_xlfn.XLOOKUP(E56,[2]玩家进度!$M$25:$M$144,[2]玩家进度!$N$25:$N$144,,-1)</f>
        <v>巅峰+</v>
      </c>
      <c r="E56" s="10">
        <f t="shared" si="2"/>
        <v>250</v>
      </c>
      <c r="F56" s="16">
        <v>47</v>
      </c>
      <c r="H56" s="1">
        <v>80047</v>
      </c>
    </row>
    <row r="57" spans="4:8" x14ac:dyDescent="0.15">
      <c r="D57" s="15" t="str">
        <f>_xlfn.XLOOKUP(E57,[2]玩家进度!$M$25:$M$144,[2]玩家进度!$N$25:$N$144,,-1)</f>
        <v>巅峰+</v>
      </c>
      <c r="E57" s="10">
        <f t="shared" si="2"/>
        <v>250</v>
      </c>
      <c r="F57" s="16">
        <v>48</v>
      </c>
      <c r="H57" s="1">
        <v>80048</v>
      </c>
    </row>
    <row r="58" spans="4:8" x14ac:dyDescent="0.15">
      <c r="D58" s="15" t="str">
        <f>_xlfn.XLOOKUP(E58,[2]玩家进度!$M$25:$M$144,[2]玩家进度!$N$25:$N$144,,-1)</f>
        <v>巅峰+</v>
      </c>
      <c r="E58" s="10">
        <f t="shared" si="2"/>
        <v>250</v>
      </c>
      <c r="F58" s="16">
        <v>49</v>
      </c>
      <c r="H58" s="1">
        <v>80049</v>
      </c>
    </row>
    <row r="59" spans="4:8" x14ac:dyDescent="0.15">
      <c r="D59" s="15" t="str">
        <f>_xlfn.XLOOKUP(E59,[2]玩家进度!$M$25:$M$144,[2]玩家进度!$N$25:$N$144,,-1)</f>
        <v>巅峰+</v>
      </c>
      <c r="E59" s="10">
        <f t="shared" si="2"/>
        <v>250</v>
      </c>
      <c r="F59" s="16">
        <v>50</v>
      </c>
      <c r="H59" s="1">
        <v>80050</v>
      </c>
    </row>
    <row r="106" s="5" customFormat="1" x14ac:dyDescent="0.15"/>
  </sheetData>
  <mergeCells count="3">
    <mergeCell ref="D7:D9"/>
    <mergeCell ref="E7:E9"/>
    <mergeCell ref="F7:F9"/>
  </mergeCells>
  <phoneticPr fontId="5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workbookViewId="0">
      <pane xSplit="3" ySplit="4" topLeftCell="D5" activePane="bottomRight" state="frozen"/>
      <selection pane="topRight"/>
      <selection pane="bottomLeft"/>
      <selection pane="bottomRight" activeCell="S20" sqref="S20"/>
    </sheetView>
  </sheetViews>
  <sheetFormatPr defaultColWidth="9" defaultRowHeight="13.5" x14ac:dyDescent="0.15"/>
  <cols>
    <col min="1" max="5" width="9" style="1"/>
    <col min="6" max="6" width="15.25" style="1" customWidth="1"/>
    <col min="7" max="7" width="16.25" style="1" customWidth="1"/>
    <col min="8" max="9" width="23.5" style="1" customWidth="1"/>
    <col min="10" max="10" width="19.25" style="1" customWidth="1"/>
    <col min="11" max="16384" width="9" style="1"/>
  </cols>
  <sheetData>
    <row r="1" spans="1:22" x14ac:dyDescent="0.15">
      <c r="A1" s="1" t="s">
        <v>35</v>
      </c>
      <c r="B1" s="1" t="s">
        <v>36</v>
      </c>
      <c r="C1" s="1" t="s">
        <v>37</v>
      </c>
    </row>
    <row r="2" spans="1:22" x14ac:dyDescent="0.15">
      <c r="A2" s="1" t="s">
        <v>38</v>
      </c>
      <c r="B2" s="1" t="s">
        <v>39</v>
      </c>
    </row>
    <row r="3" spans="1:22" x14ac:dyDescent="0.15">
      <c r="A3" s="1" t="s">
        <v>40</v>
      </c>
    </row>
    <row r="4" spans="1:22" x14ac:dyDescent="0.15">
      <c r="A4" s="1" t="s">
        <v>41</v>
      </c>
    </row>
    <row r="8" spans="1:22" x14ac:dyDescent="0.15">
      <c r="F8" s="1">
        <v>1</v>
      </c>
      <c r="G8" s="1">
        <v>2</v>
      </c>
      <c r="H8" s="1">
        <v>3</v>
      </c>
      <c r="I8" s="1">
        <v>4</v>
      </c>
      <c r="J8" s="1">
        <v>5</v>
      </c>
      <c r="L8" s="1">
        <v>1</v>
      </c>
      <c r="M8" s="1">
        <v>2</v>
      </c>
      <c r="N8" s="1">
        <v>3</v>
      </c>
      <c r="O8" s="1">
        <v>4</v>
      </c>
      <c r="P8" s="1">
        <v>5</v>
      </c>
    </row>
    <row r="9" spans="1:22" x14ac:dyDescent="0.15">
      <c r="E9" s="1">
        <v>1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L9" s="1">
        <v>50016</v>
      </c>
      <c r="M9" s="1">
        <v>50016</v>
      </c>
      <c r="N9" s="1">
        <v>50016</v>
      </c>
      <c r="O9" s="1">
        <v>50016</v>
      </c>
      <c r="P9" s="1">
        <v>50016</v>
      </c>
      <c r="R9" s="1">
        <f>_xlfn.XLOOKUP(F9,[3]配置!$D:$D,[3]配置!$B:$B,"")</f>
        <v>50016</v>
      </c>
      <c r="S9" s="1">
        <f>_xlfn.XLOOKUP(G9,[3]配置!$D:$D,[3]配置!$B:$B,"")</f>
        <v>50016</v>
      </c>
      <c r="T9" s="1">
        <f>_xlfn.XLOOKUP(H9,[3]配置!$D:$D,[3]配置!$B:$B,"")</f>
        <v>50016</v>
      </c>
      <c r="U9" s="1">
        <f>_xlfn.XLOOKUP(I9,[3]配置!$D:$D,[3]配置!$B:$B,"")</f>
        <v>50016</v>
      </c>
      <c r="V9" s="1">
        <f>_xlfn.XLOOKUP(J9,[3]配置!$D:$D,[3]配置!$B:$B,"")</f>
        <v>50016</v>
      </c>
    </row>
    <row r="10" spans="1:22" x14ac:dyDescent="0.15">
      <c r="E10" s="1">
        <v>2</v>
      </c>
      <c r="F10" s="2" t="s">
        <v>76</v>
      </c>
      <c r="G10" s="2" t="s">
        <v>76</v>
      </c>
      <c r="H10" s="2" t="s">
        <v>76</v>
      </c>
      <c r="I10" s="2" t="s">
        <v>77</v>
      </c>
      <c r="J10" s="2" t="s">
        <v>76</v>
      </c>
      <c r="L10" s="1">
        <v>50004</v>
      </c>
      <c r="M10" s="1">
        <v>50004</v>
      </c>
      <c r="N10" s="1">
        <v>50004</v>
      </c>
      <c r="O10" s="1">
        <v>50002</v>
      </c>
      <c r="P10" s="1">
        <v>50004</v>
      </c>
      <c r="R10" s="1">
        <f>_xlfn.XLOOKUP(F10,[3]配置!$D:$D,[3]配置!$B:$B,"")</f>
        <v>50004</v>
      </c>
      <c r="S10" s="1">
        <f>_xlfn.XLOOKUP(G10,[3]配置!$D:$D,[3]配置!$B:$B,"")</f>
        <v>50004</v>
      </c>
      <c r="T10" s="1">
        <f>_xlfn.XLOOKUP(H10,[3]配置!$D:$D,[3]配置!$B:$B,"")</f>
        <v>50004</v>
      </c>
      <c r="U10" s="1">
        <f>_xlfn.XLOOKUP(I10,[3]配置!$D:$D,[3]配置!$B:$B,"")</f>
        <v>50002</v>
      </c>
      <c r="V10" s="1">
        <f>_xlfn.XLOOKUP(J10,[3]配置!$D:$D,[3]配置!$B:$B,"")</f>
        <v>50004</v>
      </c>
    </row>
    <row r="11" spans="1:22" x14ac:dyDescent="0.15">
      <c r="E11" s="1">
        <v>3</v>
      </c>
      <c r="F11" s="2" t="s">
        <v>78</v>
      </c>
      <c r="G11" s="2" t="s">
        <v>78</v>
      </c>
      <c r="H11" s="2" t="s">
        <v>78</v>
      </c>
      <c r="I11" s="2" t="s">
        <v>79</v>
      </c>
      <c r="J11" s="2" t="s">
        <v>78</v>
      </c>
      <c r="L11" s="1">
        <v>50003</v>
      </c>
      <c r="M11" s="1">
        <v>50003</v>
      </c>
      <c r="N11" s="1">
        <v>50003</v>
      </c>
      <c r="O11" s="1">
        <v>50019</v>
      </c>
      <c r="P11" s="1">
        <v>50003</v>
      </c>
      <c r="R11" s="1">
        <f>_xlfn.XLOOKUP(F11,[3]配置!$D:$D,[3]配置!$B:$B,"")</f>
        <v>50003</v>
      </c>
      <c r="S11" s="1">
        <f>_xlfn.XLOOKUP(G11,[3]配置!$D:$D,[3]配置!$B:$B,"")</f>
        <v>50003</v>
      </c>
      <c r="T11" s="1">
        <f>_xlfn.XLOOKUP(H11,[3]配置!$D:$D,[3]配置!$B:$B,"")</f>
        <v>50003</v>
      </c>
      <c r="U11" s="1">
        <f>_xlfn.XLOOKUP(I11,[3]配置!$D:$D,[3]配置!$B:$B,"")</f>
        <v>50019</v>
      </c>
      <c r="V11" s="1">
        <f>_xlfn.XLOOKUP(J11,[3]配置!$D:$D,[3]配置!$B:$B,"")</f>
        <v>50003</v>
      </c>
    </row>
    <row r="12" spans="1:22" x14ac:dyDescent="0.15">
      <c r="E12" s="1">
        <v>4</v>
      </c>
      <c r="F12" s="2" t="s">
        <v>80</v>
      </c>
      <c r="G12" s="2" t="s">
        <v>80</v>
      </c>
      <c r="H12" s="2" t="s">
        <v>80</v>
      </c>
      <c r="I12" s="2" t="s">
        <v>81</v>
      </c>
      <c r="J12" s="2" t="s">
        <v>80</v>
      </c>
      <c r="L12" s="1">
        <v>50026</v>
      </c>
      <c r="M12" s="1">
        <v>50026</v>
      </c>
      <c r="N12" s="1">
        <v>50026</v>
      </c>
      <c r="O12" s="1">
        <v>50024</v>
      </c>
      <c r="P12" s="1">
        <v>50026</v>
      </c>
      <c r="R12" s="1">
        <f>_xlfn.XLOOKUP(F12,[3]配置!$D:$D,[3]配置!$B:$B,"")</f>
        <v>50026</v>
      </c>
      <c r="S12" s="1">
        <f>_xlfn.XLOOKUP(G12,[3]配置!$D:$D,[3]配置!$B:$B,"")</f>
        <v>50026</v>
      </c>
      <c r="T12" s="1">
        <f>_xlfn.XLOOKUP(H12,[3]配置!$D:$D,[3]配置!$B:$B,"")</f>
        <v>50026</v>
      </c>
      <c r="U12" s="1">
        <f>_xlfn.XLOOKUP(I12,[3]配置!$D:$D,[3]配置!$B:$B,"")</f>
        <v>50024</v>
      </c>
      <c r="V12" s="1">
        <f>_xlfn.XLOOKUP(J12,[3]配置!$D:$D,[3]配置!$B:$B,"")</f>
        <v>50026</v>
      </c>
    </row>
    <row r="13" spans="1:22" x14ac:dyDescent="0.15">
      <c r="E13" s="1">
        <v>5</v>
      </c>
      <c r="F13" s="2" t="s">
        <v>82</v>
      </c>
      <c r="G13" s="2" t="s">
        <v>82</v>
      </c>
      <c r="H13" s="2" t="s">
        <v>83</v>
      </c>
      <c r="I13" s="2" t="s">
        <v>84</v>
      </c>
      <c r="J13" s="2" t="s">
        <v>83</v>
      </c>
      <c r="L13" s="1">
        <v>50009</v>
      </c>
      <c r="M13" s="1">
        <v>50009</v>
      </c>
      <c r="N13" s="1">
        <v>50005</v>
      </c>
      <c r="O13" s="1">
        <v>50008</v>
      </c>
      <c r="P13" s="1">
        <v>50005</v>
      </c>
      <c r="R13" s="1">
        <f>_xlfn.XLOOKUP(F13,[3]配置!$D:$D,[3]配置!$B:$B,"")</f>
        <v>50009</v>
      </c>
      <c r="S13" s="1">
        <f>_xlfn.XLOOKUP(G13,[3]配置!$D:$D,[3]配置!$B:$B,"")</f>
        <v>50009</v>
      </c>
      <c r="T13" s="1">
        <f>_xlfn.XLOOKUP(H13,[3]配置!$D:$D,[3]配置!$B:$B,"")</f>
        <v>50005</v>
      </c>
      <c r="U13" s="1">
        <f>_xlfn.XLOOKUP(I13,[3]配置!$D:$D,[3]配置!$B:$B,"")</f>
        <v>50008</v>
      </c>
      <c r="V13" s="1">
        <f>_xlfn.XLOOKUP(J13,[3]配置!$D:$D,[3]配置!$B:$B,"")</f>
        <v>50005</v>
      </c>
    </row>
    <row r="14" spans="1:22" x14ac:dyDescent="0.15">
      <c r="E14" s="1">
        <v>6</v>
      </c>
      <c r="F14" s="2" t="s">
        <v>85</v>
      </c>
      <c r="G14" s="2" t="s">
        <v>85</v>
      </c>
      <c r="H14" s="2" t="s">
        <v>85</v>
      </c>
      <c r="I14" s="2" t="s">
        <v>77</v>
      </c>
      <c r="J14" s="2" t="s">
        <v>85</v>
      </c>
      <c r="L14" s="1">
        <v>50018</v>
      </c>
      <c r="M14" s="1">
        <v>50018</v>
      </c>
      <c r="N14" s="1">
        <v>50018</v>
      </c>
      <c r="O14" s="1">
        <v>50002</v>
      </c>
      <c r="P14" s="1">
        <v>50018</v>
      </c>
      <c r="R14" s="1">
        <f>_xlfn.XLOOKUP(F14,[3]配置!$D:$D,[3]配置!$B:$B,"")</f>
        <v>50018</v>
      </c>
      <c r="S14" s="1">
        <f>_xlfn.XLOOKUP(G14,[3]配置!$D:$D,[3]配置!$B:$B,"")</f>
        <v>50018</v>
      </c>
      <c r="T14" s="1">
        <f>_xlfn.XLOOKUP(H14,[3]配置!$D:$D,[3]配置!$B:$B,"")</f>
        <v>50018</v>
      </c>
      <c r="U14" s="1">
        <f>_xlfn.XLOOKUP(I14,[3]配置!$D:$D,[3]配置!$B:$B,"")</f>
        <v>50002</v>
      </c>
      <c r="V14" s="1">
        <f>_xlfn.XLOOKUP(J14,[3]配置!$D:$D,[3]配置!$B:$B,"")</f>
        <v>50018</v>
      </c>
    </row>
    <row r="15" spans="1:22" x14ac:dyDescent="0.15">
      <c r="E15" s="1">
        <v>7</v>
      </c>
      <c r="F15" s="2" t="s">
        <v>86</v>
      </c>
      <c r="G15" s="2" t="s">
        <v>86</v>
      </c>
      <c r="H15" s="2" t="s">
        <v>86</v>
      </c>
      <c r="I15" s="2" t="s">
        <v>86</v>
      </c>
      <c r="J15" s="2" t="s">
        <v>86</v>
      </c>
      <c r="L15" s="1">
        <v>50020</v>
      </c>
      <c r="M15" s="1">
        <v>50020</v>
      </c>
      <c r="N15" s="1">
        <v>50020</v>
      </c>
      <c r="O15" s="1">
        <v>50020</v>
      </c>
      <c r="P15" s="1">
        <v>50020</v>
      </c>
      <c r="R15" s="1">
        <f>_xlfn.XLOOKUP(F15,[3]配置!$D:$D,[3]配置!$B:$B,"")</f>
        <v>50020</v>
      </c>
      <c r="S15" s="1">
        <f>_xlfn.XLOOKUP(G15,[3]配置!$D:$D,[3]配置!$B:$B,"")</f>
        <v>50020</v>
      </c>
      <c r="T15" s="1">
        <f>_xlfn.XLOOKUP(H15,[3]配置!$D:$D,[3]配置!$B:$B,"")</f>
        <v>50020</v>
      </c>
      <c r="U15" s="1">
        <f>_xlfn.XLOOKUP(I15,[3]配置!$D:$D,[3]配置!$B:$B,"")</f>
        <v>50020</v>
      </c>
      <c r="V15" s="1">
        <f>_xlfn.XLOOKUP(J15,[3]配置!$D:$D,[3]配置!$B:$B,"")</f>
        <v>50020</v>
      </c>
    </row>
    <row r="16" spans="1:22" x14ac:dyDescent="0.15">
      <c r="E16" s="1">
        <v>8</v>
      </c>
      <c r="F16" s="2" t="s">
        <v>83</v>
      </c>
      <c r="G16" s="2" t="s">
        <v>83</v>
      </c>
      <c r="H16" s="2" t="s">
        <v>83</v>
      </c>
      <c r="I16" s="2" t="s">
        <v>82</v>
      </c>
      <c r="J16" s="2" t="s">
        <v>83</v>
      </c>
      <c r="L16" s="1">
        <v>50005</v>
      </c>
      <c r="M16" s="1">
        <v>50005</v>
      </c>
      <c r="N16" s="1">
        <v>50005</v>
      </c>
      <c r="O16" s="1">
        <v>50009</v>
      </c>
      <c r="P16" s="1">
        <v>50005</v>
      </c>
      <c r="R16" s="1">
        <f>_xlfn.XLOOKUP(F16,[3]配置!$D:$D,[3]配置!$B:$B,"")</f>
        <v>50005</v>
      </c>
      <c r="S16" s="1">
        <f>_xlfn.XLOOKUP(G16,[3]配置!$D:$D,[3]配置!$B:$B,"")</f>
        <v>50005</v>
      </c>
      <c r="T16" s="1">
        <f>_xlfn.XLOOKUP(H16,[3]配置!$D:$D,[3]配置!$B:$B,"")</f>
        <v>50005</v>
      </c>
      <c r="U16" s="1">
        <f>_xlfn.XLOOKUP(I16,[3]配置!$D:$D,[3]配置!$B:$B,"")</f>
        <v>50009</v>
      </c>
      <c r="V16" s="1">
        <f>_xlfn.XLOOKUP(J16,[3]配置!$D:$D,[3]配置!$B:$B,"")</f>
        <v>50005</v>
      </c>
    </row>
    <row r="17" spans="5:22" x14ac:dyDescent="0.15">
      <c r="E17" s="1">
        <v>9</v>
      </c>
      <c r="F17" s="2" t="s">
        <v>87</v>
      </c>
      <c r="G17" s="2" t="s">
        <v>87</v>
      </c>
      <c r="H17" s="2" t="s">
        <v>88</v>
      </c>
      <c r="I17" s="2" t="s">
        <v>88</v>
      </c>
      <c r="J17" s="2" t="s">
        <v>88</v>
      </c>
      <c r="L17" s="1">
        <v>50006</v>
      </c>
      <c r="M17" s="1">
        <v>50006</v>
      </c>
      <c r="N17" s="1">
        <v>50007</v>
      </c>
      <c r="O17" s="1">
        <v>50007</v>
      </c>
      <c r="P17" s="1">
        <v>50007</v>
      </c>
      <c r="R17" s="1">
        <f>_xlfn.XLOOKUP(F17,[3]配置!$D:$D,[3]配置!$B:$B,"")</f>
        <v>50006</v>
      </c>
      <c r="S17" s="1">
        <f>_xlfn.XLOOKUP(G17,[3]配置!$D:$D,[3]配置!$B:$B,"")</f>
        <v>50006</v>
      </c>
      <c r="T17" s="1">
        <f>_xlfn.XLOOKUP(H17,[3]配置!$D:$D,[3]配置!$B:$B,"")</f>
        <v>50007</v>
      </c>
      <c r="U17" s="1">
        <f>_xlfn.XLOOKUP(I17,[3]配置!$D:$D,[3]配置!$B:$B,"")</f>
        <v>50007</v>
      </c>
      <c r="V17" s="1">
        <f>_xlfn.XLOOKUP(J17,[3]配置!$D:$D,[3]配置!$B:$B,"")</f>
        <v>50007</v>
      </c>
    </row>
    <row r="18" spans="5:22" x14ac:dyDescent="0.15">
      <c r="E18" s="1">
        <v>10</v>
      </c>
      <c r="F18" s="2" t="s">
        <v>89</v>
      </c>
      <c r="G18" s="2" t="s">
        <v>89</v>
      </c>
      <c r="H18" s="2" t="s">
        <v>90</v>
      </c>
      <c r="I18" s="2" t="s">
        <v>91</v>
      </c>
      <c r="J18" s="2" t="s">
        <v>90</v>
      </c>
      <c r="L18" s="1">
        <v>50010</v>
      </c>
      <c r="M18" s="1">
        <v>50010</v>
      </c>
      <c r="N18" s="1">
        <v>50001</v>
      </c>
      <c r="O18" s="1">
        <v>50017</v>
      </c>
      <c r="P18" s="1">
        <v>50001</v>
      </c>
      <c r="R18" s="1">
        <f>_xlfn.XLOOKUP(F18,[3]配置!$D:$D,[3]配置!$B:$B,"")</f>
        <v>50010</v>
      </c>
      <c r="S18" s="1">
        <f>_xlfn.XLOOKUP(G18,[3]配置!$D:$D,[3]配置!$B:$B,"")</f>
        <v>50010</v>
      </c>
      <c r="T18" s="1">
        <f>_xlfn.XLOOKUP(H18,[3]配置!$D:$D,[3]配置!$B:$B,"")</f>
        <v>50001</v>
      </c>
      <c r="U18" s="1">
        <f>_xlfn.XLOOKUP(I18,[3]配置!$D:$D,[3]配置!$B:$B,"")</f>
        <v>50017</v>
      </c>
      <c r="V18" s="1">
        <f>_xlfn.XLOOKUP(J18,[3]配置!$D:$D,[3]配置!$B:$B,"")</f>
        <v>50001</v>
      </c>
    </row>
    <row r="19" spans="5:22" x14ac:dyDescent="0.15">
      <c r="E19" s="1">
        <v>11</v>
      </c>
      <c r="F19" s="2" t="s">
        <v>77</v>
      </c>
      <c r="G19" s="2" t="s">
        <v>77</v>
      </c>
      <c r="H19" s="2" t="s">
        <v>77</v>
      </c>
      <c r="I19" s="2" t="s">
        <v>85</v>
      </c>
      <c r="J19" s="2" t="s">
        <v>77</v>
      </c>
      <c r="L19" s="1">
        <v>50002</v>
      </c>
      <c r="M19" s="1">
        <v>50002</v>
      </c>
      <c r="N19" s="1">
        <v>50002</v>
      </c>
      <c r="O19" s="1">
        <v>50018</v>
      </c>
      <c r="P19" s="1">
        <v>50002</v>
      </c>
      <c r="R19" s="1">
        <f>_xlfn.XLOOKUP(F19,[3]配置!$D:$D,[3]配置!$B:$B,"")</f>
        <v>50002</v>
      </c>
      <c r="S19" s="1">
        <f>_xlfn.XLOOKUP(G19,[3]配置!$D:$D,[3]配置!$B:$B,"")</f>
        <v>50002</v>
      </c>
      <c r="T19" s="1">
        <f>_xlfn.XLOOKUP(H19,[3]配置!$D:$D,[3]配置!$B:$B,"")</f>
        <v>50002</v>
      </c>
      <c r="U19" s="1">
        <f>_xlfn.XLOOKUP(I19,[3]配置!$D:$D,[3]配置!$B:$B,"")</f>
        <v>50018</v>
      </c>
      <c r="V19" s="1">
        <f>_xlfn.XLOOKUP(J19,[3]配置!$D:$D,[3]配置!$B:$B,"")</f>
        <v>50002</v>
      </c>
    </row>
    <row r="20" spans="5:22" x14ac:dyDescent="0.15">
      <c r="E20" s="1">
        <v>12</v>
      </c>
      <c r="F20" s="2" t="s">
        <v>78</v>
      </c>
      <c r="G20" s="2" t="s">
        <v>78</v>
      </c>
      <c r="H20" s="2" t="s">
        <v>78</v>
      </c>
      <c r="I20" s="2" t="s">
        <v>92</v>
      </c>
      <c r="J20" s="2" t="s">
        <v>78</v>
      </c>
      <c r="L20" s="1">
        <v>50003</v>
      </c>
      <c r="M20" s="1">
        <v>50003</v>
      </c>
      <c r="N20" s="1">
        <v>50003</v>
      </c>
      <c r="O20" s="1">
        <v>50012</v>
      </c>
      <c r="P20" s="1">
        <v>50003</v>
      </c>
      <c r="R20" s="1">
        <f>_xlfn.XLOOKUP(F20,[3]配置!$D:$D,[3]配置!$B:$B,"")</f>
        <v>50003</v>
      </c>
      <c r="S20" s="1">
        <f>_xlfn.XLOOKUP(G20,[3]配置!$D:$D,[3]配置!$B:$B,"")</f>
        <v>50003</v>
      </c>
      <c r="T20" s="1">
        <f>_xlfn.XLOOKUP(H20,[3]配置!$D:$D,[3]配置!$B:$B,"")</f>
        <v>50003</v>
      </c>
      <c r="U20" s="1">
        <f>_xlfn.XLOOKUP(I20,[3]配置!$D:$D,[3]配置!$B:$B,"")</f>
        <v>50012</v>
      </c>
      <c r="V20" s="1">
        <f>_xlfn.XLOOKUP(J20,[3]配置!$D:$D,[3]配置!$B:$B,"")</f>
        <v>50003</v>
      </c>
    </row>
    <row r="21" spans="5:22" x14ac:dyDescent="0.15">
      <c r="E21" s="1">
        <v>13</v>
      </c>
      <c r="F21" s="2" t="s">
        <v>93</v>
      </c>
      <c r="G21" s="2" t="s">
        <v>93</v>
      </c>
      <c r="H21" s="2" t="s">
        <v>93</v>
      </c>
      <c r="I21" s="2" t="s">
        <v>94</v>
      </c>
      <c r="J21" s="2" t="s">
        <v>93</v>
      </c>
      <c r="L21" s="1">
        <v>50011</v>
      </c>
      <c r="M21" s="1">
        <v>50011</v>
      </c>
      <c r="N21" s="1">
        <v>50011</v>
      </c>
      <c r="O21" s="1">
        <v>50015</v>
      </c>
      <c r="P21" s="1">
        <v>50011</v>
      </c>
      <c r="R21" s="1">
        <f>_xlfn.XLOOKUP(F21,[3]配置!$D:$D,[3]配置!$B:$B,"")</f>
        <v>50011</v>
      </c>
      <c r="S21" s="1">
        <f>_xlfn.XLOOKUP(G21,[3]配置!$D:$D,[3]配置!$B:$B,"")</f>
        <v>50011</v>
      </c>
      <c r="T21" s="1">
        <f>_xlfn.XLOOKUP(H21,[3]配置!$D:$D,[3]配置!$B:$B,"")</f>
        <v>50011</v>
      </c>
      <c r="U21" s="1">
        <f>_xlfn.XLOOKUP(I21,[3]配置!$D:$D,[3]配置!$B:$B,"")</f>
        <v>50015</v>
      </c>
      <c r="V21" s="1">
        <f>_xlfn.XLOOKUP(J21,[3]配置!$D:$D,[3]配置!$B:$B,"")</f>
        <v>50011</v>
      </c>
    </row>
    <row r="22" spans="5:22" x14ac:dyDescent="0.15">
      <c r="E22" s="1">
        <v>14</v>
      </c>
      <c r="F22" s="2" t="s">
        <v>95</v>
      </c>
      <c r="G22" s="2" t="s">
        <v>95</v>
      </c>
      <c r="H22" s="2" t="s">
        <v>95</v>
      </c>
      <c r="I22" s="2" t="s">
        <v>96</v>
      </c>
      <c r="J22" s="2" t="s">
        <v>95</v>
      </c>
      <c r="L22" s="1">
        <v>50014</v>
      </c>
      <c r="M22" s="1">
        <v>50014</v>
      </c>
      <c r="N22" s="1">
        <v>50014</v>
      </c>
      <c r="O22" s="1">
        <v>50032</v>
      </c>
      <c r="P22" s="1">
        <v>50014</v>
      </c>
      <c r="R22" s="1">
        <f>_xlfn.XLOOKUP(F22,[3]配置!$D:$D,[3]配置!$B:$B,"")</f>
        <v>50014</v>
      </c>
      <c r="S22" s="1">
        <f>_xlfn.XLOOKUP(G22,[3]配置!$D:$D,[3]配置!$B:$B,"")</f>
        <v>50014</v>
      </c>
      <c r="T22" s="1">
        <f>_xlfn.XLOOKUP(H22,[3]配置!$D:$D,[3]配置!$B:$B,"")</f>
        <v>50014</v>
      </c>
      <c r="U22" s="1">
        <f>_xlfn.XLOOKUP(I22,[3]配置!$D:$D,[3]配置!$B:$B,"")</f>
        <v>50032</v>
      </c>
      <c r="V22" s="1">
        <f>_xlfn.XLOOKUP(J22,[3]配置!$D:$D,[3]配置!$B:$B,"")</f>
        <v>50014</v>
      </c>
    </row>
    <row r="23" spans="5:22" x14ac:dyDescent="0.15">
      <c r="E23" s="1">
        <v>15</v>
      </c>
      <c r="F23" s="3" t="s">
        <v>97</v>
      </c>
      <c r="G23" s="4" t="s">
        <v>98</v>
      </c>
      <c r="H23" s="4" t="s">
        <v>99</v>
      </c>
      <c r="I23" s="3" t="s">
        <v>100</v>
      </c>
      <c r="J23" s="3" t="s">
        <v>101</v>
      </c>
      <c r="L23" s="1">
        <v>140104</v>
      </c>
      <c r="M23" s="1">
        <v>140101</v>
      </c>
      <c r="N23" s="1">
        <v>141018</v>
      </c>
      <c r="O23" s="1">
        <v>141001</v>
      </c>
      <c r="P23" s="1">
        <v>141009</v>
      </c>
      <c r="R23" s="1">
        <f>_xlfn.XLOOKUP(F23,[3]配置!$D:$D,[3]配置!$B:$B,"")</f>
        <v>140104</v>
      </c>
      <c r="S23" s="1">
        <f>_xlfn.XLOOKUP(G23,[3]配置!$D:$D,[3]配置!$B:$B,"")</f>
        <v>140101</v>
      </c>
      <c r="T23" s="1">
        <f>_xlfn.XLOOKUP(H23,[3]配置!$D:$D,[3]配置!$B:$B,"")</f>
        <v>141018</v>
      </c>
      <c r="U23" s="1">
        <f>_xlfn.XLOOKUP(I23,[3]配置!$D:$D,[3]配置!$B:$B,"")</f>
        <v>141001</v>
      </c>
      <c r="V23" s="1">
        <f>_xlfn.XLOOKUP(J23,[3]配置!$D:$D,[3]配置!$B:$B,"")</f>
        <v>141009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</vt:lpstr>
      <vt:lpstr>图标中转</vt:lpstr>
      <vt:lpstr>产出中转</vt:lpstr>
      <vt:lpstr>关卡中转</vt:lpstr>
      <vt:lpstr>阵容中转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