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A075A76B-7FAC-4B30-AC79-479E52C2C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29" i="1"/>
  <c r="H41" i="1"/>
  <c r="H42" i="1"/>
  <c r="H43" i="1"/>
  <c r="H44" i="1"/>
  <c r="H40" i="1"/>
  <c r="H54" i="1"/>
  <c r="H53" i="1"/>
  <c r="H52" i="1"/>
  <c r="H51" i="1"/>
  <c r="H50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55" i="1"/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80" i="1"/>
  <c r="E81" i="1"/>
  <c r="E82" i="1"/>
  <c r="E83" i="1"/>
  <c r="E84" i="1"/>
  <c r="E85" i="1"/>
  <c r="E86" i="1"/>
  <c r="E87" i="1"/>
  <c r="E88" i="1"/>
  <c r="E90" i="1"/>
  <c r="E91" i="1"/>
  <c r="E92" i="1"/>
  <c r="E93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50" i="1"/>
  <c r="E151" i="1"/>
  <c r="E152" i="1"/>
  <c r="E153" i="1"/>
  <c r="E154" i="1"/>
  <c r="E155" i="1"/>
  <c r="E156" i="1"/>
  <c r="E157" i="1"/>
  <c r="E158" i="1"/>
  <c r="E160" i="1"/>
  <c r="E161" i="1"/>
  <c r="E162" i="1"/>
  <c r="E163" i="1"/>
  <c r="E164" i="1"/>
  <c r="E165" i="1"/>
  <c r="E166" i="1"/>
  <c r="E167" i="1"/>
  <c r="E168" i="1"/>
  <c r="E170" i="1"/>
  <c r="E171" i="1"/>
  <c r="E172" i="1"/>
  <c r="E173" i="1"/>
  <c r="E174" i="1"/>
  <c r="E175" i="1"/>
  <c r="E176" i="1"/>
  <c r="E177" i="1"/>
  <c r="E178" i="1"/>
  <c r="E180" i="1"/>
  <c r="E181" i="1"/>
  <c r="E182" i="1"/>
  <c r="E183" i="1"/>
  <c r="E184" i="1"/>
  <c r="E185" i="1"/>
  <c r="E186" i="1"/>
  <c r="E187" i="1"/>
  <c r="E188" i="1"/>
  <c r="E190" i="1"/>
  <c r="E191" i="1"/>
  <c r="E192" i="1"/>
  <c r="E193" i="1"/>
  <c r="E194" i="1"/>
  <c r="E195" i="1"/>
  <c r="E196" i="1"/>
  <c r="E197" i="1"/>
  <c r="E198" i="1"/>
  <c r="E200" i="1"/>
  <c r="E201" i="1"/>
  <c r="E202" i="1"/>
  <c r="E203" i="1"/>
  <c r="E204" i="1"/>
  <c r="E205" i="1"/>
  <c r="E206" i="1"/>
  <c r="E207" i="1"/>
  <c r="E208" i="1"/>
  <c r="E210" i="1"/>
  <c r="E211" i="1"/>
  <c r="E212" i="1"/>
  <c r="E213" i="1"/>
  <c r="E214" i="1"/>
  <c r="E215" i="1"/>
  <c r="E216" i="1"/>
  <c r="E217" i="1"/>
  <c r="E218" i="1"/>
  <c r="E220" i="1"/>
  <c r="E221" i="1"/>
  <c r="E222" i="1"/>
  <c r="E223" i="1"/>
  <c r="E224" i="1"/>
  <c r="E225" i="1"/>
  <c r="E226" i="1"/>
  <c r="E227" i="1"/>
  <c r="E228" i="1"/>
  <c r="E230" i="1"/>
  <c r="E231" i="1"/>
  <c r="E232" i="1"/>
  <c r="E233" i="1"/>
  <c r="E234" i="1"/>
  <c r="E235" i="1"/>
  <c r="E236" i="1"/>
  <c r="E237" i="1"/>
  <c r="E238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7" i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80" i="1"/>
  <c r="E281" i="1"/>
  <c r="E282" i="1"/>
  <c r="E283" i="1"/>
  <c r="E284" i="1"/>
  <c r="E285" i="1"/>
  <c r="E286" i="1"/>
  <c r="E287" i="1"/>
  <c r="E288" i="1"/>
  <c r="E290" i="1"/>
  <c r="E291" i="1"/>
  <c r="E292" i="1"/>
  <c r="E293" i="1"/>
  <c r="E294" i="1"/>
  <c r="E295" i="1"/>
  <c r="E296" i="1"/>
  <c r="E297" i="1"/>
  <c r="E298" i="1"/>
  <c r="E300" i="1"/>
  <c r="E301" i="1"/>
  <c r="E302" i="1"/>
  <c r="E303" i="1"/>
  <c r="E304" i="1"/>
  <c r="E305" i="1"/>
  <c r="E306" i="1"/>
  <c r="E307" i="1"/>
  <c r="E308" i="1"/>
  <c r="E310" i="1"/>
  <c r="E311" i="1"/>
  <c r="E312" i="1"/>
  <c r="E313" i="1"/>
  <c r="E314" i="1"/>
  <c r="E315" i="1"/>
  <c r="E316" i="1"/>
  <c r="E317" i="1"/>
  <c r="E318" i="1"/>
  <c r="E320" i="1"/>
  <c r="E321" i="1"/>
  <c r="E322" i="1"/>
  <c r="E323" i="1"/>
  <c r="E324" i="1"/>
  <c r="E325" i="1"/>
  <c r="E326" i="1"/>
  <c r="E327" i="1"/>
  <c r="E328" i="1"/>
  <c r="E330" i="1"/>
  <c r="E331" i="1"/>
  <c r="E332" i="1"/>
  <c r="E333" i="1"/>
  <c r="E334" i="1"/>
  <c r="E335" i="1"/>
  <c r="E336" i="1"/>
  <c r="E337" i="1"/>
  <c r="E338" i="1"/>
  <c r="E340" i="1"/>
  <c r="E341" i="1"/>
  <c r="E342" i="1"/>
  <c r="E343" i="1"/>
  <c r="E344" i="1"/>
  <c r="E345" i="1"/>
  <c r="E346" i="1"/>
  <c r="E347" i="1"/>
  <c r="E348" i="1"/>
  <c r="E350" i="1"/>
  <c r="E351" i="1"/>
  <c r="E352" i="1"/>
  <c r="E353" i="1"/>
  <c r="E354" i="1"/>
  <c r="E355" i="1"/>
  <c r="E356" i="1"/>
  <c r="E357" i="1"/>
  <c r="E358" i="1"/>
  <c r="E360" i="1"/>
  <c r="E361" i="1"/>
  <c r="E362" i="1"/>
  <c r="E363" i="1"/>
  <c r="E364" i="1"/>
  <c r="E365" i="1"/>
  <c r="E366" i="1"/>
  <c r="E367" i="1"/>
  <c r="E368" i="1"/>
  <c r="E370" i="1"/>
  <c r="E371" i="1"/>
  <c r="E372" i="1"/>
  <c r="E373" i="1"/>
  <c r="E374" i="1"/>
  <c r="E375" i="1"/>
  <c r="E376" i="1"/>
  <c r="E377" i="1"/>
  <c r="E378" i="1"/>
  <c r="E380" i="1"/>
  <c r="E381" i="1"/>
  <c r="E382" i="1"/>
  <c r="E383" i="1"/>
  <c r="E384" i="1"/>
  <c r="E385" i="1"/>
  <c r="E386" i="1"/>
  <c r="E387" i="1"/>
  <c r="E388" i="1"/>
  <c r="E390" i="1"/>
  <c r="E391" i="1"/>
  <c r="E392" i="1"/>
  <c r="E393" i="1"/>
  <c r="E394" i="1"/>
  <c r="E395" i="1"/>
  <c r="E396" i="1"/>
  <c r="E397" i="1"/>
  <c r="E398" i="1"/>
  <c r="E400" i="1"/>
  <c r="E401" i="1"/>
  <c r="E402" i="1"/>
  <c r="E403" i="1"/>
  <c r="E404" i="1"/>
  <c r="E405" i="1"/>
  <c r="E406" i="1"/>
  <c r="E407" i="1"/>
  <c r="E408" i="1"/>
  <c r="E410" i="1"/>
  <c r="E411" i="1"/>
  <c r="E412" i="1"/>
  <c r="E413" i="1"/>
  <c r="E414" i="1"/>
  <c r="E415" i="1"/>
  <c r="E416" i="1"/>
  <c r="E417" i="1"/>
  <c r="E418" i="1"/>
  <c r="E420" i="1"/>
  <c r="E421" i="1"/>
  <c r="E422" i="1"/>
  <c r="E423" i="1"/>
  <c r="E424" i="1"/>
  <c r="E425" i="1"/>
  <c r="E426" i="1"/>
  <c r="E427" i="1"/>
  <c r="E428" i="1"/>
  <c r="E430" i="1"/>
  <c r="E431" i="1"/>
  <c r="E432" i="1"/>
  <c r="E433" i="1"/>
  <c r="E434" i="1"/>
  <c r="E435" i="1"/>
  <c r="E436" i="1"/>
  <c r="E437" i="1"/>
  <c r="E438" i="1"/>
  <c r="E440" i="1"/>
  <c r="E441" i="1"/>
  <c r="E442" i="1"/>
  <c r="E443" i="1"/>
  <c r="E444" i="1"/>
  <c r="E445" i="1"/>
  <c r="E446" i="1"/>
  <c r="E447" i="1"/>
  <c r="E448" i="1"/>
  <c r="E450" i="1"/>
  <c r="E451" i="1"/>
  <c r="E452" i="1"/>
  <c r="E453" i="1"/>
  <c r="E454" i="1"/>
  <c r="E455" i="1"/>
  <c r="E456" i="1"/>
  <c r="E457" i="1"/>
  <c r="E458" i="1"/>
  <c r="E460" i="1"/>
  <c r="E461" i="1"/>
  <c r="E462" i="1"/>
  <c r="E463" i="1"/>
  <c r="E464" i="1"/>
  <c r="E465" i="1"/>
  <c r="E466" i="1"/>
  <c r="E467" i="1"/>
  <c r="E468" i="1"/>
  <c r="E470" i="1"/>
  <c r="E471" i="1"/>
  <c r="E472" i="1"/>
  <c r="E473" i="1"/>
  <c r="E474" i="1"/>
  <c r="E475" i="1"/>
  <c r="E476" i="1"/>
  <c r="E477" i="1"/>
  <c r="E478" i="1"/>
  <c r="E480" i="1"/>
  <c r="E481" i="1"/>
  <c r="E482" i="1"/>
  <c r="E483" i="1"/>
  <c r="E484" i="1"/>
  <c r="E485" i="1"/>
  <c r="E486" i="1"/>
  <c r="E487" i="1"/>
  <c r="E488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506" i="1"/>
  <c r="E507" i="1"/>
  <c r="E508" i="1"/>
  <c r="E510" i="1"/>
  <c r="E511" i="1"/>
  <c r="E512" i="1"/>
  <c r="E513" i="1"/>
  <c r="E514" i="1"/>
  <c r="E515" i="1"/>
  <c r="E516" i="1"/>
  <c r="E517" i="1"/>
  <c r="E518" i="1"/>
  <c r="E520" i="1"/>
  <c r="E521" i="1"/>
  <c r="E522" i="1"/>
  <c r="E523" i="1"/>
  <c r="E524" i="1"/>
  <c r="E525" i="1"/>
  <c r="E526" i="1"/>
  <c r="E527" i="1"/>
  <c r="E528" i="1"/>
  <c r="E530" i="1"/>
  <c r="E531" i="1"/>
  <c r="E532" i="1"/>
  <c r="E533" i="1"/>
  <c r="E534" i="1"/>
  <c r="E535" i="1"/>
  <c r="E536" i="1"/>
  <c r="E537" i="1"/>
  <c r="E538" i="1"/>
  <c r="E540" i="1"/>
  <c r="E541" i="1"/>
  <c r="E542" i="1"/>
  <c r="E543" i="1"/>
  <c r="E544" i="1"/>
  <c r="E545" i="1"/>
  <c r="E546" i="1"/>
  <c r="E547" i="1"/>
  <c r="E548" i="1"/>
  <c r="E550" i="1"/>
  <c r="E551" i="1"/>
  <c r="E552" i="1"/>
  <c r="E553" i="1"/>
  <c r="E554" i="1"/>
  <c r="E555" i="1"/>
  <c r="E556" i="1"/>
  <c r="E557" i="1"/>
  <c r="E558" i="1"/>
  <c r="E560" i="1"/>
  <c r="E561" i="1"/>
  <c r="E562" i="1"/>
  <c r="E563" i="1"/>
  <c r="E564" i="1"/>
  <c r="E565" i="1"/>
  <c r="E566" i="1"/>
  <c r="E567" i="1"/>
  <c r="E568" i="1"/>
  <c r="E570" i="1"/>
  <c r="E571" i="1"/>
  <c r="E572" i="1"/>
  <c r="E573" i="1"/>
  <c r="E574" i="1"/>
  <c r="E575" i="1"/>
  <c r="E576" i="1"/>
  <c r="E577" i="1"/>
  <c r="E578" i="1"/>
  <c r="E580" i="1"/>
  <c r="E581" i="1"/>
  <c r="E582" i="1"/>
  <c r="E583" i="1"/>
  <c r="E584" i="1"/>
  <c r="E585" i="1"/>
  <c r="E586" i="1"/>
  <c r="E587" i="1"/>
  <c r="E588" i="1"/>
  <c r="E590" i="1"/>
  <c r="E591" i="1"/>
  <c r="E592" i="1"/>
  <c r="E593" i="1"/>
  <c r="E594" i="1"/>
  <c r="E595" i="1"/>
  <c r="E596" i="1"/>
  <c r="E597" i="1"/>
  <c r="E598" i="1"/>
  <c r="E600" i="1"/>
  <c r="E601" i="1"/>
  <c r="E602" i="1"/>
  <c r="E603" i="1"/>
  <c r="E604" i="1"/>
  <c r="E605" i="1"/>
  <c r="E606" i="1"/>
  <c r="E607" i="1"/>
  <c r="E608" i="1"/>
  <c r="E610" i="1"/>
  <c r="E611" i="1"/>
  <c r="E612" i="1"/>
  <c r="E613" i="1"/>
  <c r="E614" i="1"/>
  <c r="E615" i="1"/>
  <c r="E616" i="1"/>
  <c r="E617" i="1"/>
  <c r="E618" i="1"/>
  <c r="E620" i="1"/>
  <c r="E621" i="1"/>
  <c r="E622" i="1"/>
  <c r="E623" i="1"/>
  <c r="E624" i="1"/>
  <c r="E625" i="1"/>
  <c r="E626" i="1"/>
  <c r="E627" i="1"/>
  <c r="E628" i="1"/>
  <c r="E630" i="1"/>
  <c r="E631" i="1"/>
  <c r="E632" i="1"/>
  <c r="E633" i="1"/>
  <c r="E634" i="1"/>
  <c r="E635" i="1"/>
  <c r="E636" i="1"/>
  <c r="E637" i="1"/>
  <c r="E638" i="1"/>
  <c r="E640" i="1"/>
  <c r="E641" i="1"/>
  <c r="E642" i="1"/>
  <c r="E643" i="1"/>
  <c r="E644" i="1"/>
  <c r="E645" i="1"/>
  <c r="E646" i="1"/>
  <c r="E647" i="1"/>
  <c r="E648" i="1"/>
  <c r="E650" i="1"/>
  <c r="E651" i="1"/>
  <c r="E652" i="1"/>
  <c r="E653" i="1"/>
  <c r="E654" i="1"/>
  <c r="E655" i="1"/>
  <c r="E656" i="1"/>
  <c r="E657" i="1"/>
  <c r="E658" i="1"/>
  <c r="E660" i="1"/>
  <c r="E661" i="1"/>
  <c r="E662" i="1"/>
  <c r="E663" i="1"/>
  <c r="E664" i="1"/>
  <c r="E665" i="1"/>
  <c r="E666" i="1"/>
  <c r="E667" i="1"/>
  <c r="E668" i="1"/>
  <c r="E670" i="1"/>
  <c r="E671" i="1"/>
  <c r="E672" i="1"/>
  <c r="E673" i="1"/>
  <c r="E674" i="1"/>
  <c r="E675" i="1"/>
  <c r="E676" i="1"/>
  <c r="E677" i="1"/>
  <c r="E678" i="1"/>
  <c r="E680" i="1"/>
  <c r="E681" i="1"/>
  <c r="E682" i="1"/>
  <c r="E683" i="1"/>
  <c r="E684" i="1"/>
  <c r="E685" i="1"/>
  <c r="E686" i="1"/>
  <c r="E687" i="1"/>
  <c r="E688" i="1"/>
  <c r="E690" i="1"/>
  <c r="E691" i="1"/>
  <c r="E692" i="1"/>
  <c r="E693" i="1"/>
  <c r="E694" i="1"/>
  <c r="E695" i="1"/>
  <c r="E696" i="1"/>
  <c r="E697" i="1"/>
  <c r="E698" i="1"/>
  <c r="E700" i="1"/>
  <c r="E701" i="1"/>
  <c r="E702" i="1"/>
  <c r="E703" i="1"/>
  <c r="E704" i="1"/>
  <c r="E705" i="1"/>
  <c r="E706" i="1"/>
  <c r="E707" i="1"/>
  <c r="E708" i="1"/>
  <c r="E710" i="1"/>
  <c r="E711" i="1"/>
  <c r="E712" i="1"/>
  <c r="E713" i="1"/>
  <c r="E714" i="1"/>
  <c r="E715" i="1"/>
  <c r="E716" i="1"/>
  <c r="E717" i="1"/>
  <c r="E718" i="1"/>
  <c r="E720" i="1"/>
  <c r="E721" i="1"/>
  <c r="E722" i="1"/>
  <c r="E723" i="1"/>
  <c r="E724" i="1"/>
  <c r="E725" i="1"/>
  <c r="E726" i="1"/>
  <c r="E727" i="1"/>
  <c r="E728" i="1"/>
  <c r="E730" i="1"/>
  <c r="E731" i="1"/>
  <c r="E732" i="1"/>
  <c r="E733" i="1"/>
  <c r="E734" i="1"/>
  <c r="E735" i="1"/>
  <c r="E736" i="1"/>
  <c r="E737" i="1"/>
  <c r="E738" i="1"/>
  <c r="E740" i="1"/>
  <c r="E741" i="1"/>
  <c r="E742" i="1"/>
  <c r="E743" i="1"/>
  <c r="E744" i="1"/>
  <c r="E745" i="1"/>
  <c r="E746" i="1"/>
  <c r="E747" i="1"/>
  <c r="E748" i="1"/>
  <c r="E750" i="1"/>
  <c r="E751" i="1"/>
  <c r="E752" i="1"/>
  <c r="E753" i="1"/>
  <c r="E754" i="1"/>
  <c r="E755" i="1"/>
  <c r="E756" i="1"/>
  <c r="E757" i="1"/>
  <c r="E758" i="1"/>
  <c r="E760" i="1"/>
  <c r="E761" i="1"/>
  <c r="E762" i="1"/>
  <c r="E763" i="1"/>
  <c r="E764" i="1"/>
  <c r="E765" i="1"/>
  <c r="E766" i="1"/>
  <c r="E767" i="1"/>
  <c r="E768" i="1"/>
  <c r="E770" i="1"/>
  <c r="E771" i="1"/>
  <c r="E772" i="1"/>
  <c r="E773" i="1"/>
  <c r="E774" i="1"/>
  <c r="E775" i="1"/>
  <c r="E776" i="1"/>
  <c r="E777" i="1"/>
  <c r="E778" i="1"/>
  <c r="E780" i="1"/>
  <c r="E781" i="1"/>
  <c r="E782" i="1"/>
  <c r="E783" i="1"/>
  <c r="E784" i="1"/>
  <c r="E785" i="1"/>
  <c r="E786" i="1"/>
  <c r="E787" i="1"/>
  <c r="E788" i="1"/>
  <c r="E790" i="1"/>
  <c r="E791" i="1"/>
  <c r="E792" i="1"/>
  <c r="E793" i="1"/>
  <c r="E794" i="1"/>
  <c r="E795" i="1"/>
  <c r="E796" i="1"/>
  <c r="E797" i="1"/>
  <c r="E798" i="1"/>
  <c r="E800" i="1"/>
  <c r="E801" i="1"/>
  <c r="E802" i="1"/>
  <c r="E803" i="1"/>
  <c r="E804" i="1"/>
  <c r="E805" i="1"/>
  <c r="E806" i="1"/>
  <c r="E807" i="1"/>
  <c r="E808" i="1"/>
  <c r="E810" i="1"/>
  <c r="E811" i="1"/>
  <c r="E812" i="1"/>
  <c r="E813" i="1"/>
  <c r="E814" i="1"/>
  <c r="E815" i="1"/>
  <c r="E816" i="1"/>
  <c r="E817" i="1"/>
  <c r="E818" i="1"/>
  <c r="E820" i="1"/>
  <c r="E821" i="1"/>
  <c r="E822" i="1"/>
  <c r="E823" i="1"/>
  <c r="E824" i="1"/>
  <c r="E825" i="1"/>
  <c r="E826" i="1"/>
  <c r="E827" i="1"/>
  <c r="E828" i="1"/>
  <c r="E830" i="1"/>
  <c r="E831" i="1"/>
  <c r="E832" i="1"/>
  <c r="E833" i="1"/>
  <c r="E834" i="1"/>
  <c r="E835" i="1"/>
  <c r="E836" i="1"/>
  <c r="E837" i="1"/>
  <c r="E838" i="1"/>
  <c r="E840" i="1"/>
  <c r="E841" i="1"/>
  <c r="E842" i="1"/>
  <c r="E843" i="1"/>
  <c r="E844" i="1"/>
  <c r="E845" i="1"/>
  <c r="E846" i="1"/>
  <c r="E847" i="1"/>
  <c r="E848" i="1"/>
  <c r="E850" i="1"/>
  <c r="E851" i="1"/>
  <c r="E852" i="1"/>
  <c r="E853" i="1"/>
  <c r="E854" i="1"/>
  <c r="E855" i="1"/>
  <c r="E856" i="1"/>
  <c r="E857" i="1"/>
  <c r="E858" i="1"/>
  <c r="E860" i="1"/>
  <c r="E861" i="1"/>
  <c r="E862" i="1"/>
  <c r="E863" i="1"/>
  <c r="E864" i="1"/>
  <c r="E865" i="1"/>
  <c r="E866" i="1"/>
  <c r="E867" i="1"/>
  <c r="E868" i="1"/>
  <c r="E870" i="1"/>
  <c r="E871" i="1"/>
  <c r="E872" i="1"/>
  <c r="E873" i="1"/>
  <c r="E874" i="1"/>
  <c r="E875" i="1"/>
  <c r="E876" i="1"/>
  <c r="E877" i="1"/>
  <c r="E878" i="1"/>
  <c r="E880" i="1"/>
  <c r="E881" i="1"/>
  <c r="E882" i="1"/>
  <c r="E883" i="1"/>
  <c r="E884" i="1"/>
  <c r="E885" i="1"/>
  <c r="E886" i="1"/>
  <c r="E887" i="1"/>
  <c r="E888" i="1"/>
  <c r="E890" i="1"/>
  <c r="E891" i="1"/>
  <c r="E892" i="1"/>
  <c r="E893" i="1"/>
  <c r="E894" i="1"/>
  <c r="E895" i="1"/>
  <c r="E896" i="1"/>
  <c r="E897" i="1"/>
  <c r="E898" i="1"/>
  <c r="E900" i="1"/>
  <c r="E901" i="1"/>
  <c r="E902" i="1"/>
  <c r="E903" i="1"/>
  <c r="E904" i="1"/>
  <c r="E905" i="1"/>
  <c r="E906" i="1"/>
  <c r="E907" i="1"/>
  <c r="E908" i="1"/>
  <c r="E910" i="1"/>
  <c r="E911" i="1"/>
  <c r="E912" i="1"/>
  <c r="E913" i="1"/>
  <c r="E914" i="1"/>
  <c r="E915" i="1"/>
  <c r="E916" i="1"/>
  <c r="E917" i="1"/>
  <c r="E918" i="1"/>
  <c r="E920" i="1"/>
  <c r="E921" i="1"/>
  <c r="E922" i="1"/>
  <c r="E923" i="1"/>
  <c r="E924" i="1"/>
  <c r="E925" i="1"/>
  <c r="E926" i="1"/>
  <c r="E927" i="1"/>
  <c r="E928" i="1"/>
  <c r="E930" i="1"/>
  <c r="E931" i="1"/>
  <c r="E932" i="1"/>
  <c r="E933" i="1"/>
  <c r="E934" i="1"/>
  <c r="E935" i="1"/>
  <c r="E936" i="1"/>
  <c r="E937" i="1"/>
  <c r="E938" i="1"/>
  <c r="E940" i="1"/>
  <c r="E941" i="1"/>
  <c r="E942" i="1"/>
  <c r="E943" i="1"/>
  <c r="E944" i="1"/>
  <c r="E945" i="1"/>
  <c r="E946" i="1"/>
  <c r="E947" i="1"/>
  <c r="E948" i="1"/>
  <c r="E950" i="1"/>
  <c r="E951" i="1"/>
  <c r="E952" i="1"/>
  <c r="E953" i="1"/>
  <c r="E954" i="1"/>
  <c r="E955" i="1"/>
  <c r="E956" i="1"/>
  <c r="E957" i="1"/>
  <c r="E958" i="1"/>
  <c r="E960" i="1"/>
  <c r="E961" i="1"/>
  <c r="E962" i="1"/>
  <c r="E963" i="1"/>
  <c r="E964" i="1"/>
  <c r="E965" i="1"/>
  <c r="E966" i="1"/>
  <c r="E967" i="1"/>
  <c r="E968" i="1"/>
  <c r="E970" i="1"/>
  <c r="E971" i="1"/>
  <c r="E972" i="1"/>
  <c r="E973" i="1"/>
  <c r="E974" i="1"/>
  <c r="E975" i="1"/>
  <c r="E976" i="1"/>
  <c r="E977" i="1"/>
  <c r="E978" i="1"/>
  <c r="E980" i="1"/>
  <c r="E981" i="1"/>
  <c r="E982" i="1"/>
  <c r="E983" i="1"/>
  <c r="E984" i="1"/>
  <c r="E985" i="1"/>
  <c r="E986" i="1"/>
  <c r="E987" i="1"/>
  <c r="E988" i="1"/>
  <c r="E990" i="1"/>
  <c r="E991" i="1"/>
  <c r="E992" i="1"/>
  <c r="E993" i="1"/>
  <c r="E994" i="1"/>
  <c r="E995" i="1"/>
  <c r="E996" i="1"/>
  <c r="E997" i="1"/>
  <c r="E998" i="1"/>
  <c r="E1000" i="1"/>
  <c r="E1001" i="1"/>
  <c r="E1002" i="1"/>
  <c r="E1003" i="1"/>
  <c r="E1004" i="1"/>
  <c r="E1005" i="1"/>
  <c r="E1006" i="1"/>
  <c r="E1007" i="1"/>
  <c r="E1008" i="1"/>
  <c r="E1010" i="1"/>
  <c r="E1011" i="1"/>
  <c r="E1012" i="1"/>
  <c r="E1013" i="1"/>
  <c r="E1014" i="1"/>
  <c r="E1015" i="1"/>
  <c r="E1016" i="1"/>
  <c r="E1017" i="1"/>
  <c r="E1018" i="1"/>
  <c r="E1020" i="1"/>
  <c r="E1021" i="1"/>
  <c r="E1022" i="1"/>
  <c r="E1023" i="1"/>
  <c r="E1024" i="1"/>
  <c r="E1025" i="1"/>
  <c r="E1026" i="1"/>
  <c r="E1027" i="1"/>
  <c r="E1028" i="1"/>
  <c r="E1030" i="1"/>
  <c r="E1031" i="1"/>
  <c r="E1032" i="1"/>
  <c r="E1033" i="1"/>
  <c r="E1034" i="1"/>
  <c r="E1035" i="1"/>
  <c r="E1036" i="1"/>
  <c r="E1037" i="1"/>
  <c r="E1038" i="1"/>
  <c r="E1040" i="1"/>
  <c r="E1041" i="1"/>
  <c r="E1042" i="1"/>
  <c r="E1043" i="1"/>
  <c r="E1044" i="1"/>
  <c r="E1045" i="1"/>
  <c r="E1046" i="1"/>
  <c r="E1047" i="1"/>
  <c r="E1048" i="1"/>
  <c r="E1050" i="1"/>
  <c r="E1051" i="1"/>
  <c r="E1052" i="1"/>
  <c r="E1053" i="1"/>
  <c r="E1054" i="1"/>
  <c r="E1055" i="1"/>
  <c r="E1056" i="1"/>
  <c r="E1057" i="1"/>
  <c r="E1058" i="1"/>
  <c r="E1060" i="1"/>
  <c r="E1061" i="1"/>
  <c r="E1062" i="1"/>
  <c r="E1063" i="1"/>
  <c r="E1064" i="1"/>
  <c r="E1065" i="1"/>
  <c r="E1066" i="1"/>
  <c r="E1067" i="1"/>
  <c r="E1068" i="1"/>
  <c r="E1070" i="1"/>
  <c r="E1071" i="1"/>
  <c r="E1072" i="1"/>
  <c r="E1073" i="1"/>
  <c r="E1074" i="1"/>
  <c r="E1075" i="1"/>
  <c r="E1076" i="1"/>
  <c r="E1077" i="1"/>
  <c r="E1078" i="1"/>
  <c r="E1080" i="1"/>
  <c r="E1081" i="1"/>
  <c r="E1082" i="1"/>
  <c r="E1083" i="1"/>
  <c r="E1084" i="1"/>
  <c r="E1085" i="1"/>
  <c r="E1086" i="1"/>
  <c r="E1087" i="1"/>
  <c r="E1088" i="1"/>
  <c r="E1090" i="1"/>
  <c r="E1091" i="1"/>
  <c r="E1092" i="1"/>
  <c r="E1093" i="1"/>
  <c r="E1094" i="1"/>
  <c r="E1095" i="1"/>
  <c r="E1096" i="1"/>
  <c r="E1097" i="1"/>
  <c r="E1098" i="1"/>
  <c r="E1100" i="1"/>
  <c r="E1101" i="1"/>
  <c r="E1102" i="1"/>
  <c r="E1103" i="1"/>
  <c r="E1104" i="1"/>
  <c r="E1105" i="1"/>
  <c r="E1106" i="1"/>
  <c r="E1107" i="1"/>
  <c r="E1108" i="1"/>
  <c r="E1110" i="1"/>
  <c r="E1111" i="1"/>
  <c r="E1112" i="1"/>
  <c r="E1113" i="1"/>
  <c r="E1114" i="1"/>
  <c r="E1115" i="1"/>
  <c r="E1116" i="1"/>
  <c r="E1117" i="1"/>
  <c r="E1118" i="1"/>
  <c r="E1120" i="1"/>
  <c r="E1121" i="1"/>
  <c r="E1122" i="1"/>
  <c r="E1123" i="1"/>
  <c r="E1124" i="1"/>
  <c r="E1125" i="1"/>
  <c r="E1126" i="1"/>
  <c r="E1127" i="1"/>
  <c r="E1128" i="1"/>
  <c r="E1130" i="1"/>
  <c r="E1131" i="1"/>
  <c r="E1132" i="1"/>
  <c r="E1133" i="1"/>
  <c r="E1134" i="1"/>
  <c r="E1135" i="1"/>
  <c r="E1136" i="1"/>
  <c r="E1137" i="1"/>
  <c r="E1138" i="1"/>
  <c r="E1140" i="1"/>
  <c r="E1141" i="1"/>
  <c r="E1142" i="1"/>
  <c r="E1143" i="1"/>
  <c r="E1144" i="1"/>
  <c r="E1145" i="1"/>
  <c r="E1146" i="1"/>
  <c r="E1147" i="1"/>
  <c r="E1148" i="1"/>
  <c r="E1150" i="1"/>
  <c r="E1151" i="1"/>
  <c r="E1152" i="1"/>
  <c r="E1153" i="1"/>
  <c r="E1154" i="1"/>
  <c r="E1155" i="1"/>
  <c r="E1156" i="1"/>
  <c r="E1157" i="1"/>
  <c r="E1158" i="1"/>
  <c r="E1160" i="1"/>
  <c r="E1161" i="1"/>
  <c r="E1162" i="1"/>
  <c r="E1163" i="1"/>
  <c r="E1164" i="1"/>
  <c r="E1165" i="1"/>
  <c r="E1166" i="1"/>
  <c r="E1167" i="1"/>
  <c r="E1168" i="1"/>
  <c r="E1170" i="1"/>
  <c r="E1171" i="1"/>
  <c r="E1172" i="1"/>
  <c r="E1173" i="1"/>
  <c r="E1174" i="1"/>
  <c r="E1175" i="1"/>
  <c r="E1176" i="1"/>
  <c r="E1177" i="1"/>
  <c r="E1178" i="1"/>
  <c r="E1180" i="1"/>
  <c r="E1181" i="1"/>
  <c r="E1182" i="1"/>
  <c r="E1183" i="1"/>
  <c r="E1184" i="1"/>
  <c r="E1185" i="1"/>
  <c r="E1186" i="1"/>
  <c r="E1187" i="1"/>
  <c r="E1188" i="1"/>
  <c r="E1190" i="1"/>
  <c r="E1191" i="1"/>
  <c r="E1192" i="1"/>
  <c r="E1193" i="1"/>
  <c r="E1194" i="1"/>
  <c r="E1195" i="1"/>
  <c r="E1196" i="1"/>
  <c r="E1197" i="1"/>
  <c r="E1198" i="1"/>
  <c r="E1200" i="1"/>
  <c r="E1201" i="1"/>
  <c r="E1202" i="1"/>
  <c r="E1203" i="1"/>
  <c r="E1204" i="1"/>
  <c r="E27" i="1"/>
  <c r="E16" i="1"/>
  <c r="E17" i="1"/>
  <c r="E18" i="1"/>
  <c r="E19" i="1"/>
  <c r="E20" i="1"/>
  <c r="E21" i="1"/>
  <c r="E22" i="1"/>
  <c r="E23" i="1"/>
  <c r="E24" i="1"/>
  <c r="E25" i="1"/>
  <c r="E26" i="1"/>
  <c r="E15" i="1"/>
  <c r="T129" i="2"/>
  <c r="P129" i="2"/>
  <c r="N129" i="2"/>
  <c r="T128" i="2"/>
  <c r="P128" i="2"/>
  <c r="N128" i="2"/>
  <c r="T127" i="2"/>
  <c r="P127" i="2"/>
  <c r="N127" i="2"/>
  <c r="T126" i="2"/>
  <c r="P126" i="2"/>
  <c r="N126" i="2"/>
  <c r="T125" i="2"/>
  <c r="P125" i="2"/>
  <c r="N125" i="2"/>
  <c r="T124" i="2"/>
  <c r="P124" i="2"/>
  <c r="N124" i="2"/>
  <c r="T123" i="2"/>
  <c r="P123" i="2"/>
  <c r="N123" i="2"/>
  <c r="T122" i="2"/>
  <c r="P122" i="2"/>
  <c r="N122" i="2"/>
  <c r="T121" i="2"/>
  <c r="P121" i="2"/>
  <c r="N121" i="2"/>
  <c r="T120" i="2"/>
  <c r="P120" i="2"/>
  <c r="N120" i="2"/>
  <c r="T119" i="2"/>
  <c r="P119" i="2"/>
  <c r="N119" i="2"/>
  <c r="T118" i="2"/>
  <c r="P118" i="2"/>
  <c r="N118" i="2"/>
  <c r="T117" i="2"/>
  <c r="P117" i="2"/>
  <c r="N117" i="2"/>
  <c r="T116" i="2"/>
  <c r="P116" i="2"/>
  <c r="N116" i="2"/>
  <c r="T115" i="2"/>
  <c r="P115" i="2"/>
  <c r="N115" i="2"/>
  <c r="T114" i="2"/>
  <c r="P114" i="2"/>
  <c r="N114" i="2"/>
  <c r="T113" i="2"/>
  <c r="P113" i="2"/>
  <c r="N113" i="2"/>
  <c r="T112" i="2"/>
  <c r="P112" i="2"/>
  <c r="N112" i="2"/>
  <c r="T111" i="2"/>
  <c r="P111" i="2"/>
  <c r="N111" i="2"/>
  <c r="T110" i="2"/>
  <c r="P110" i="2"/>
  <c r="N110" i="2"/>
  <c r="T109" i="2"/>
  <c r="P109" i="2"/>
  <c r="N109" i="2"/>
  <c r="T108" i="2"/>
  <c r="P108" i="2"/>
  <c r="N108" i="2"/>
  <c r="T107" i="2"/>
  <c r="P107" i="2"/>
  <c r="N107" i="2"/>
  <c r="T106" i="2"/>
  <c r="P106" i="2"/>
  <c r="N106" i="2"/>
  <c r="T105" i="2"/>
  <c r="P105" i="2"/>
  <c r="N105" i="2"/>
  <c r="T104" i="2"/>
  <c r="P104" i="2"/>
  <c r="N104" i="2"/>
  <c r="T103" i="2"/>
  <c r="P103" i="2"/>
  <c r="N103" i="2"/>
  <c r="T102" i="2"/>
  <c r="P102" i="2"/>
  <c r="N102" i="2"/>
  <c r="T101" i="2"/>
  <c r="P101" i="2"/>
  <c r="N101" i="2"/>
  <c r="T100" i="2"/>
  <c r="P100" i="2"/>
  <c r="N100" i="2"/>
  <c r="T99" i="2"/>
  <c r="P99" i="2"/>
  <c r="N99" i="2"/>
  <c r="T98" i="2"/>
  <c r="P98" i="2"/>
  <c r="N98" i="2"/>
  <c r="T97" i="2"/>
  <c r="P97" i="2"/>
  <c r="N97" i="2"/>
  <c r="T96" i="2"/>
  <c r="P96" i="2"/>
  <c r="N96" i="2"/>
  <c r="T95" i="2"/>
  <c r="P95" i="2"/>
  <c r="N95" i="2"/>
  <c r="T94" i="2"/>
  <c r="P94" i="2"/>
  <c r="N94" i="2"/>
  <c r="T93" i="2"/>
  <c r="P93" i="2"/>
  <c r="N93" i="2"/>
  <c r="T92" i="2"/>
  <c r="P92" i="2"/>
  <c r="N92" i="2"/>
  <c r="T91" i="2"/>
  <c r="P91" i="2"/>
  <c r="N91" i="2"/>
  <c r="T90" i="2"/>
  <c r="P90" i="2"/>
  <c r="N90" i="2"/>
  <c r="T89" i="2"/>
  <c r="P89" i="2"/>
  <c r="N89" i="2"/>
  <c r="T88" i="2"/>
  <c r="P88" i="2"/>
  <c r="N88" i="2"/>
  <c r="T87" i="2"/>
  <c r="P87" i="2"/>
  <c r="N87" i="2"/>
  <c r="T86" i="2"/>
  <c r="P86" i="2"/>
  <c r="N86" i="2"/>
  <c r="T85" i="2"/>
  <c r="P85" i="2"/>
  <c r="N85" i="2"/>
  <c r="T84" i="2"/>
  <c r="P84" i="2"/>
  <c r="N84" i="2"/>
  <c r="T83" i="2"/>
  <c r="P83" i="2"/>
  <c r="N83" i="2"/>
  <c r="T82" i="2"/>
  <c r="P82" i="2"/>
  <c r="N82" i="2"/>
  <c r="T81" i="2"/>
  <c r="P81" i="2"/>
  <c r="N81" i="2"/>
  <c r="T80" i="2"/>
  <c r="P80" i="2"/>
  <c r="N80" i="2"/>
  <c r="T79" i="2"/>
  <c r="P79" i="2"/>
  <c r="N79" i="2"/>
  <c r="T78" i="2"/>
  <c r="P78" i="2"/>
  <c r="N78" i="2"/>
  <c r="T77" i="2"/>
  <c r="P77" i="2"/>
  <c r="N77" i="2"/>
  <c r="T76" i="2"/>
  <c r="P76" i="2"/>
  <c r="N76" i="2"/>
  <c r="T75" i="2"/>
  <c r="P75" i="2"/>
  <c r="N75" i="2"/>
  <c r="T74" i="2"/>
  <c r="P74" i="2"/>
  <c r="N74" i="2"/>
  <c r="T73" i="2"/>
  <c r="P73" i="2"/>
  <c r="N73" i="2"/>
  <c r="T72" i="2"/>
  <c r="P72" i="2"/>
  <c r="N72" i="2"/>
  <c r="T71" i="2"/>
  <c r="P71" i="2"/>
  <c r="N71" i="2"/>
  <c r="T70" i="2"/>
  <c r="P70" i="2"/>
  <c r="N70" i="2"/>
  <c r="T69" i="2"/>
  <c r="P69" i="2"/>
  <c r="N69" i="2"/>
  <c r="T68" i="2"/>
  <c r="P68" i="2"/>
  <c r="N68" i="2"/>
  <c r="T67" i="2"/>
  <c r="P67" i="2"/>
  <c r="N67" i="2"/>
  <c r="T66" i="2"/>
  <c r="P66" i="2"/>
  <c r="N66" i="2"/>
  <c r="T65" i="2"/>
  <c r="P65" i="2"/>
  <c r="N65" i="2"/>
  <c r="T64" i="2"/>
  <c r="P64" i="2"/>
  <c r="N64" i="2"/>
  <c r="T63" i="2"/>
  <c r="P63" i="2"/>
  <c r="N63" i="2"/>
  <c r="T62" i="2"/>
  <c r="P62" i="2"/>
  <c r="N62" i="2"/>
  <c r="T61" i="2"/>
  <c r="P61" i="2"/>
  <c r="N61" i="2"/>
  <c r="T60" i="2"/>
  <c r="P60" i="2"/>
  <c r="N60" i="2"/>
  <c r="T59" i="2"/>
  <c r="P59" i="2"/>
  <c r="N59" i="2"/>
  <c r="T58" i="2"/>
  <c r="P58" i="2"/>
  <c r="N58" i="2"/>
  <c r="T57" i="2"/>
  <c r="P57" i="2"/>
  <c r="N57" i="2"/>
  <c r="T56" i="2"/>
  <c r="P56" i="2"/>
  <c r="N56" i="2"/>
  <c r="T55" i="2"/>
  <c r="P55" i="2"/>
  <c r="N55" i="2"/>
  <c r="T54" i="2"/>
  <c r="P54" i="2"/>
  <c r="N54" i="2"/>
  <c r="T53" i="2"/>
  <c r="P53" i="2"/>
  <c r="N53" i="2"/>
  <c r="T52" i="2"/>
  <c r="P52" i="2"/>
  <c r="N52" i="2"/>
  <c r="T51" i="2"/>
  <c r="P51" i="2"/>
  <c r="N51" i="2"/>
  <c r="T50" i="2"/>
  <c r="P50" i="2"/>
  <c r="N50" i="2"/>
  <c r="T49" i="2"/>
  <c r="P49" i="2"/>
  <c r="N49" i="2"/>
  <c r="T48" i="2"/>
  <c r="P48" i="2"/>
  <c r="N48" i="2"/>
  <c r="T47" i="2"/>
  <c r="P47" i="2"/>
  <c r="N47" i="2"/>
  <c r="T46" i="2"/>
  <c r="P46" i="2"/>
  <c r="N46" i="2"/>
  <c r="T45" i="2"/>
  <c r="P45" i="2"/>
  <c r="N45" i="2"/>
  <c r="T44" i="2"/>
  <c r="P44" i="2"/>
  <c r="N44" i="2"/>
  <c r="T43" i="2"/>
  <c r="P43" i="2"/>
  <c r="N43" i="2"/>
  <c r="T42" i="2"/>
  <c r="P42" i="2"/>
  <c r="N42" i="2"/>
  <c r="T41" i="2"/>
  <c r="P41" i="2"/>
  <c r="N41" i="2"/>
  <c r="T40" i="2"/>
  <c r="P40" i="2"/>
  <c r="N40" i="2"/>
  <c r="T39" i="2"/>
  <c r="P39" i="2"/>
  <c r="N39" i="2"/>
  <c r="T38" i="2"/>
  <c r="P38" i="2"/>
  <c r="N38" i="2"/>
  <c r="T37" i="2"/>
  <c r="P37" i="2"/>
  <c r="N37" i="2"/>
  <c r="T36" i="2"/>
  <c r="P36" i="2"/>
  <c r="N36" i="2"/>
  <c r="T35" i="2"/>
  <c r="P35" i="2"/>
  <c r="N35" i="2"/>
  <c r="T34" i="2"/>
  <c r="P34" i="2"/>
  <c r="N34" i="2"/>
  <c r="T33" i="2"/>
  <c r="P33" i="2"/>
  <c r="N33" i="2"/>
  <c r="T32" i="2"/>
  <c r="P32" i="2"/>
  <c r="N32" i="2"/>
  <c r="T31" i="2"/>
  <c r="P31" i="2"/>
  <c r="N31" i="2"/>
  <c r="T30" i="2"/>
  <c r="P30" i="2"/>
  <c r="N30" i="2"/>
  <c r="T29" i="2"/>
  <c r="P29" i="2"/>
  <c r="N29" i="2"/>
  <c r="T28" i="2"/>
  <c r="P28" i="2"/>
  <c r="N28" i="2"/>
  <c r="T27" i="2"/>
  <c r="P27" i="2"/>
  <c r="N27" i="2"/>
  <c r="T26" i="2"/>
  <c r="P26" i="2"/>
  <c r="N26" i="2"/>
  <c r="T25" i="2"/>
  <c r="P25" i="2"/>
  <c r="N25" i="2"/>
  <c r="T24" i="2"/>
  <c r="P24" i="2"/>
  <c r="N24" i="2"/>
  <c r="T23" i="2"/>
  <c r="P23" i="2"/>
  <c r="N23" i="2"/>
  <c r="T22" i="2"/>
  <c r="P22" i="2"/>
  <c r="N22" i="2"/>
  <c r="T21" i="2"/>
  <c r="P21" i="2"/>
  <c r="N21" i="2"/>
  <c r="T20" i="2"/>
  <c r="P20" i="2"/>
  <c r="N20" i="2"/>
  <c r="T19" i="2"/>
  <c r="P19" i="2"/>
  <c r="T18" i="2"/>
  <c r="P18" i="2"/>
  <c r="T17" i="2"/>
  <c r="P17" i="2"/>
  <c r="L17" i="2"/>
  <c r="K17" i="2"/>
  <c r="J17" i="2"/>
  <c r="T16" i="2"/>
  <c r="P16" i="2"/>
  <c r="L16" i="2"/>
  <c r="K16" i="2"/>
  <c r="J16" i="2"/>
  <c r="T15" i="2"/>
  <c r="P15" i="2"/>
  <c r="L15" i="2"/>
  <c r="K15" i="2"/>
  <c r="J15" i="2"/>
  <c r="T14" i="2"/>
  <c r="P14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F1204" i="1"/>
  <c r="D1204" i="1"/>
  <c r="C1204" i="1"/>
  <c r="B1204" i="1"/>
  <c r="F1203" i="1"/>
  <c r="D1203" i="1"/>
  <c r="C1203" i="1"/>
  <c r="B1203" i="1"/>
  <c r="F1202" i="1"/>
  <c r="D1202" i="1"/>
  <c r="C1202" i="1"/>
  <c r="B1202" i="1"/>
  <c r="F1201" i="1"/>
  <c r="D1201" i="1"/>
  <c r="C1201" i="1"/>
  <c r="B1201" i="1"/>
  <c r="F1200" i="1"/>
  <c r="D1200" i="1"/>
  <c r="C1200" i="1"/>
  <c r="B1200" i="1"/>
  <c r="F1198" i="1"/>
  <c r="D1198" i="1"/>
  <c r="C1198" i="1"/>
  <c r="B1198" i="1"/>
  <c r="F1197" i="1"/>
  <c r="D1197" i="1"/>
  <c r="C1197" i="1"/>
  <c r="B1197" i="1"/>
  <c r="F1196" i="1"/>
  <c r="D1196" i="1"/>
  <c r="C1196" i="1"/>
  <c r="B1196" i="1"/>
  <c r="F1195" i="1"/>
  <c r="D1195" i="1"/>
  <c r="C1195" i="1"/>
  <c r="B1195" i="1"/>
  <c r="F1194" i="1"/>
  <c r="D1194" i="1"/>
  <c r="C1194" i="1"/>
  <c r="B1194" i="1"/>
  <c r="F1193" i="1"/>
  <c r="D1193" i="1"/>
  <c r="C1193" i="1"/>
  <c r="B1193" i="1"/>
  <c r="F1192" i="1"/>
  <c r="D1192" i="1"/>
  <c r="C1192" i="1"/>
  <c r="B1192" i="1"/>
  <c r="F1191" i="1"/>
  <c r="D1191" i="1"/>
  <c r="C1191" i="1"/>
  <c r="B1191" i="1"/>
  <c r="F1190" i="1"/>
  <c r="D1190" i="1"/>
  <c r="C1190" i="1"/>
  <c r="B1190" i="1"/>
  <c r="F1188" i="1"/>
  <c r="D1188" i="1"/>
  <c r="C1188" i="1"/>
  <c r="B1188" i="1"/>
  <c r="F1187" i="1"/>
  <c r="D1187" i="1"/>
  <c r="C1187" i="1"/>
  <c r="B1187" i="1"/>
  <c r="F1186" i="1"/>
  <c r="D1186" i="1"/>
  <c r="C1186" i="1"/>
  <c r="B1186" i="1"/>
  <c r="F1185" i="1"/>
  <c r="D1185" i="1"/>
  <c r="C1185" i="1"/>
  <c r="B1185" i="1"/>
  <c r="F1184" i="1"/>
  <c r="D1184" i="1"/>
  <c r="C1184" i="1"/>
  <c r="B1184" i="1"/>
  <c r="F1183" i="1"/>
  <c r="D1183" i="1"/>
  <c r="C1183" i="1"/>
  <c r="B1183" i="1"/>
  <c r="F1182" i="1"/>
  <c r="D1182" i="1"/>
  <c r="C1182" i="1"/>
  <c r="B1182" i="1"/>
  <c r="F1181" i="1"/>
  <c r="D1181" i="1"/>
  <c r="C1181" i="1"/>
  <c r="B1181" i="1"/>
  <c r="F1180" i="1"/>
  <c r="D1180" i="1"/>
  <c r="C1180" i="1"/>
  <c r="B1180" i="1"/>
  <c r="F1178" i="1"/>
  <c r="D1178" i="1"/>
  <c r="C1178" i="1"/>
  <c r="B1178" i="1"/>
  <c r="F1177" i="1"/>
  <c r="D1177" i="1"/>
  <c r="C1177" i="1"/>
  <c r="B1177" i="1"/>
  <c r="F1176" i="1"/>
  <c r="D1176" i="1"/>
  <c r="C1176" i="1"/>
  <c r="B1176" i="1"/>
  <c r="F1175" i="1"/>
  <c r="D1175" i="1"/>
  <c r="C1175" i="1"/>
  <c r="B1175" i="1"/>
  <c r="F1174" i="1"/>
  <c r="D1174" i="1"/>
  <c r="C1174" i="1"/>
  <c r="B1174" i="1"/>
  <c r="F1173" i="1"/>
  <c r="D1173" i="1"/>
  <c r="C1173" i="1"/>
  <c r="B1173" i="1"/>
  <c r="F1172" i="1"/>
  <c r="D1172" i="1"/>
  <c r="C1172" i="1"/>
  <c r="B1172" i="1"/>
  <c r="F1171" i="1"/>
  <c r="D1171" i="1"/>
  <c r="C1171" i="1"/>
  <c r="B1171" i="1"/>
  <c r="F1170" i="1"/>
  <c r="D1170" i="1"/>
  <c r="C1170" i="1"/>
  <c r="B1170" i="1"/>
  <c r="F1168" i="1"/>
  <c r="D1168" i="1"/>
  <c r="C1168" i="1"/>
  <c r="B1168" i="1"/>
  <c r="F1167" i="1"/>
  <c r="D1167" i="1"/>
  <c r="C1167" i="1"/>
  <c r="B1167" i="1"/>
  <c r="F1166" i="1"/>
  <c r="D1166" i="1"/>
  <c r="C1166" i="1"/>
  <c r="B1166" i="1"/>
  <c r="F1165" i="1"/>
  <c r="D1165" i="1"/>
  <c r="C1165" i="1"/>
  <c r="B1165" i="1"/>
  <c r="F1164" i="1"/>
  <c r="D1164" i="1"/>
  <c r="C1164" i="1"/>
  <c r="B1164" i="1"/>
  <c r="F1163" i="1"/>
  <c r="D1163" i="1"/>
  <c r="C1163" i="1"/>
  <c r="B1163" i="1"/>
  <c r="F1162" i="1"/>
  <c r="D1162" i="1"/>
  <c r="C1162" i="1"/>
  <c r="B1162" i="1"/>
  <c r="F1161" i="1"/>
  <c r="D1161" i="1"/>
  <c r="C1161" i="1"/>
  <c r="B1161" i="1"/>
  <c r="F1160" i="1"/>
  <c r="D1160" i="1"/>
  <c r="C1160" i="1"/>
  <c r="B1160" i="1"/>
  <c r="F1158" i="1"/>
  <c r="D1158" i="1"/>
  <c r="C1158" i="1"/>
  <c r="B1158" i="1"/>
  <c r="F1157" i="1"/>
  <c r="D1157" i="1"/>
  <c r="C1157" i="1"/>
  <c r="B1157" i="1"/>
  <c r="F1156" i="1"/>
  <c r="D1156" i="1"/>
  <c r="C1156" i="1"/>
  <c r="B1156" i="1"/>
  <c r="F1155" i="1"/>
  <c r="D1155" i="1"/>
  <c r="C1155" i="1"/>
  <c r="B1155" i="1"/>
  <c r="F1154" i="1"/>
  <c r="D1154" i="1"/>
  <c r="C1154" i="1"/>
  <c r="B1154" i="1"/>
  <c r="F1153" i="1"/>
  <c r="D1153" i="1"/>
  <c r="C1153" i="1"/>
  <c r="B1153" i="1"/>
  <c r="F1152" i="1"/>
  <c r="D1152" i="1"/>
  <c r="C1152" i="1"/>
  <c r="B1152" i="1"/>
  <c r="F1151" i="1"/>
  <c r="D1151" i="1"/>
  <c r="C1151" i="1"/>
  <c r="B1151" i="1"/>
  <c r="F1150" i="1"/>
  <c r="D1150" i="1"/>
  <c r="C1150" i="1"/>
  <c r="B1150" i="1"/>
  <c r="F1148" i="1"/>
  <c r="D1148" i="1"/>
  <c r="C1148" i="1"/>
  <c r="B1148" i="1"/>
  <c r="F1147" i="1"/>
  <c r="D1147" i="1"/>
  <c r="C1147" i="1"/>
  <c r="B1147" i="1"/>
  <c r="F1146" i="1"/>
  <c r="D1146" i="1"/>
  <c r="C1146" i="1"/>
  <c r="B1146" i="1"/>
  <c r="F1145" i="1"/>
  <c r="D1145" i="1"/>
  <c r="C1145" i="1"/>
  <c r="B1145" i="1"/>
  <c r="F1144" i="1"/>
  <c r="D1144" i="1"/>
  <c r="C1144" i="1"/>
  <c r="B1144" i="1"/>
  <c r="F1143" i="1"/>
  <c r="D1143" i="1"/>
  <c r="C1143" i="1"/>
  <c r="B1143" i="1"/>
  <c r="F1142" i="1"/>
  <c r="D1142" i="1"/>
  <c r="C1142" i="1"/>
  <c r="B1142" i="1"/>
  <c r="F1141" i="1"/>
  <c r="D1141" i="1"/>
  <c r="C1141" i="1"/>
  <c r="B1141" i="1"/>
  <c r="F1140" i="1"/>
  <c r="D1140" i="1"/>
  <c r="C1140" i="1"/>
  <c r="B1140" i="1"/>
  <c r="F1138" i="1"/>
  <c r="D1138" i="1"/>
  <c r="C1138" i="1"/>
  <c r="B1138" i="1"/>
  <c r="F1137" i="1"/>
  <c r="D1137" i="1"/>
  <c r="C1137" i="1"/>
  <c r="B1137" i="1"/>
  <c r="F1136" i="1"/>
  <c r="D1136" i="1"/>
  <c r="C1136" i="1"/>
  <c r="B1136" i="1"/>
  <c r="F1135" i="1"/>
  <c r="D1135" i="1"/>
  <c r="C1135" i="1"/>
  <c r="B1135" i="1"/>
  <c r="F1134" i="1"/>
  <c r="D1134" i="1"/>
  <c r="C1134" i="1"/>
  <c r="B1134" i="1"/>
  <c r="F1133" i="1"/>
  <c r="D1133" i="1"/>
  <c r="C1133" i="1"/>
  <c r="B1133" i="1"/>
  <c r="F1132" i="1"/>
  <c r="D1132" i="1"/>
  <c r="C1132" i="1"/>
  <c r="B1132" i="1"/>
  <c r="F1131" i="1"/>
  <c r="D1131" i="1"/>
  <c r="C1131" i="1"/>
  <c r="B1131" i="1"/>
  <c r="F1130" i="1"/>
  <c r="D1130" i="1"/>
  <c r="C1130" i="1"/>
  <c r="B1130" i="1"/>
  <c r="F1128" i="1"/>
  <c r="D1128" i="1"/>
  <c r="C1128" i="1"/>
  <c r="B1128" i="1"/>
  <c r="F1127" i="1"/>
  <c r="D1127" i="1"/>
  <c r="C1127" i="1"/>
  <c r="B1127" i="1"/>
  <c r="F1126" i="1"/>
  <c r="D1126" i="1"/>
  <c r="C1126" i="1"/>
  <c r="B1126" i="1"/>
  <c r="F1125" i="1"/>
  <c r="D1125" i="1"/>
  <c r="C1125" i="1"/>
  <c r="B1125" i="1"/>
  <c r="F1124" i="1"/>
  <c r="D1124" i="1"/>
  <c r="C1124" i="1"/>
  <c r="B1124" i="1"/>
  <c r="F1123" i="1"/>
  <c r="D1123" i="1"/>
  <c r="C1123" i="1"/>
  <c r="B1123" i="1"/>
  <c r="F1122" i="1"/>
  <c r="D1122" i="1"/>
  <c r="C1122" i="1"/>
  <c r="B1122" i="1"/>
  <c r="F1121" i="1"/>
  <c r="D1121" i="1"/>
  <c r="C1121" i="1"/>
  <c r="B1121" i="1"/>
  <c r="F1120" i="1"/>
  <c r="D1120" i="1"/>
  <c r="C1120" i="1"/>
  <c r="B1120" i="1"/>
  <c r="F1118" i="1"/>
  <c r="D1118" i="1"/>
  <c r="C1118" i="1"/>
  <c r="B1118" i="1"/>
  <c r="F1117" i="1"/>
  <c r="D1117" i="1"/>
  <c r="C1117" i="1"/>
  <c r="B1117" i="1"/>
  <c r="F1116" i="1"/>
  <c r="D1116" i="1"/>
  <c r="C1116" i="1"/>
  <c r="B1116" i="1"/>
  <c r="F1115" i="1"/>
  <c r="D1115" i="1"/>
  <c r="C1115" i="1"/>
  <c r="B1115" i="1"/>
  <c r="F1114" i="1"/>
  <c r="D1114" i="1"/>
  <c r="C1114" i="1"/>
  <c r="B1114" i="1"/>
  <c r="F1113" i="1"/>
  <c r="D1113" i="1"/>
  <c r="C1113" i="1"/>
  <c r="B1113" i="1"/>
  <c r="F1112" i="1"/>
  <c r="D1112" i="1"/>
  <c r="C1112" i="1"/>
  <c r="B1112" i="1"/>
  <c r="F1111" i="1"/>
  <c r="D1111" i="1"/>
  <c r="C1111" i="1"/>
  <c r="B1111" i="1"/>
  <c r="F1110" i="1"/>
  <c r="D1110" i="1"/>
  <c r="C1110" i="1"/>
  <c r="B1110" i="1"/>
  <c r="F1108" i="1"/>
  <c r="D1108" i="1"/>
  <c r="C1108" i="1"/>
  <c r="B1108" i="1"/>
  <c r="F1107" i="1"/>
  <c r="D1107" i="1"/>
  <c r="C1107" i="1"/>
  <c r="B1107" i="1"/>
  <c r="F1106" i="1"/>
  <c r="D1106" i="1"/>
  <c r="C1106" i="1"/>
  <c r="B1106" i="1"/>
  <c r="F1105" i="1"/>
  <c r="D1105" i="1"/>
  <c r="C1105" i="1"/>
  <c r="B1105" i="1"/>
  <c r="F1104" i="1"/>
  <c r="D1104" i="1"/>
  <c r="C1104" i="1"/>
  <c r="B1104" i="1"/>
  <c r="F1103" i="1"/>
  <c r="D1103" i="1"/>
  <c r="C1103" i="1"/>
  <c r="B1103" i="1"/>
  <c r="F1102" i="1"/>
  <c r="D1102" i="1"/>
  <c r="C1102" i="1"/>
  <c r="B1102" i="1"/>
  <c r="F1101" i="1"/>
  <c r="D1101" i="1"/>
  <c r="C1101" i="1"/>
  <c r="B1101" i="1"/>
  <c r="F1100" i="1"/>
  <c r="D1100" i="1"/>
  <c r="C1100" i="1"/>
  <c r="B1100" i="1"/>
  <c r="F1098" i="1"/>
  <c r="D1098" i="1"/>
  <c r="C1098" i="1"/>
  <c r="B1098" i="1"/>
  <c r="F1097" i="1"/>
  <c r="D1097" i="1"/>
  <c r="C1097" i="1"/>
  <c r="B1097" i="1"/>
  <c r="F1096" i="1"/>
  <c r="D1096" i="1"/>
  <c r="C1096" i="1"/>
  <c r="B1096" i="1"/>
  <c r="F1095" i="1"/>
  <c r="D1095" i="1"/>
  <c r="C1095" i="1"/>
  <c r="B1095" i="1"/>
  <c r="F1094" i="1"/>
  <c r="D1094" i="1"/>
  <c r="C1094" i="1"/>
  <c r="B1094" i="1"/>
  <c r="F1093" i="1"/>
  <c r="D1093" i="1"/>
  <c r="C1093" i="1"/>
  <c r="B1093" i="1"/>
  <c r="F1092" i="1"/>
  <c r="D1092" i="1"/>
  <c r="C1092" i="1"/>
  <c r="B1092" i="1"/>
  <c r="F1091" i="1"/>
  <c r="D1091" i="1"/>
  <c r="C1091" i="1"/>
  <c r="B1091" i="1"/>
  <c r="F1090" i="1"/>
  <c r="D1090" i="1"/>
  <c r="C1090" i="1"/>
  <c r="B1090" i="1"/>
  <c r="F1088" i="1"/>
  <c r="D1088" i="1"/>
  <c r="C1088" i="1"/>
  <c r="B1088" i="1"/>
  <c r="F1087" i="1"/>
  <c r="D1087" i="1"/>
  <c r="C1087" i="1"/>
  <c r="B1087" i="1"/>
  <c r="F1086" i="1"/>
  <c r="D1086" i="1"/>
  <c r="C1086" i="1"/>
  <c r="B1086" i="1"/>
  <c r="F1085" i="1"/>
  <c r="D1085" i="1"/>
  <c r="C1085" i="1"/>
  <c r="B1085" i="1"/>
  <c r="F1084" i="1"/>
  <c r="D1084" i="1"/>
  <c r="C1084" i="1"/>
  <c r="B1084" i="1"/>
  <c r="F1083" i="1"/>
  <c r="D1083" i="1"/>
  <c r="C1083" i="1"/>
  <c r="B1083" i="1"/>
  <c r="F1082" i="1"/>
  <c r="D1082" i="1"/>
  <c r="C1082" i="1"/>
  <c r="B1082" i="1"/>
  <c r="F1081" i="1"/>
  <c r="D1081" i="1"/>
  <c r="C1081" i="1"/>
  <c r="B1081" i="1"/>
  <c r="F1080" i="1"/>
  <c r="D1080" i="1"/>
  <c r="C1080" i="1"/>
  <c r="B1080" i="1"/>
  <c r="F1078" i="1"/>
  <c r="D1078" i="1"/>
  <c r="C1078" i="1"/>
  <c r="B1078" i="1"/>
  <c r="F1077" i="1"/>
  <c r="D1077" i="1"/>
  <c r="C1077" i="1"/>
  <c r="B1077" i="1"/>
  <c r="F1076" i="1"/>
  <c r="D1076" i="1"/>
  <c r="C1076" i="1"/>
  <c r="B1076" i="1"/>
  <c r="F1075" i="1"/>
  <c r="D1075" i="1"/>
  <c r="C1075" i="1"/>
  <c r="B1075" i="1"/>
  <c r="F1074" i="1"/>
  <c r="D1074" i="1"/>
  <c r="C1074" i="1"/>
  <c r="B1074" i="1"/>
  <c r="F1073" i="1"/>
  <c r="D1073" i="1"/>
  <c r="C1073" i="1"/>
  <c r="B1073" i="1"/>
  <c r="F1072" i="1"/>
  <c r="D1072" i="1"/>
  <c r="C1072" i="1"/>
  <c r="B1072" i="1"/>
  <c r="F1071" i="1"/>
  <c r="D1071" i="1"/>
  <c r="C1071" i="1"/>
  <c r="B1071" i="1"/>
  <c r="F1070" i="1"/>
  <c r="D1070" i="1"/>
  <c r="C1070" i="1"/>
  <c r="B1070" i="1"/>
  <c r="F1068" i="1"/>
  <c r="D1068" i="1"/>
  <c r="C1068" i="1"/>
  <c r="B1068" i="1"/>
  <c r="F1067" i="1"/>
  <c r="D1067" i="1"/>
  <c r="C1067" i="1"/>
  <c r="B1067" i="1"/>
  <c r="F1066" i="1"/>
  <c r="D1066" i="1"/>
  <c r="C1066" i="1"/>
  <c r="B1066" i="1"/>
  <c r="F1065" i="1"/>
  <c r="D1065" i="1"/>
  <c r="C1065" i="1"/>
  <c r="B1065" i="1"/>
  <c r="F1064" i="1"/>
  <c r="D1064" i="1"/>
  <c r="C1064" i="1"/>
  <c r="B1064" i="1"/>
  <c r="F1063" i="1"/>
  <c r="D1063" i="1"/>
  <c r="C1063" i="1"/>
  <c r="B1063" i="1"/>
  <c r="F1062" i="1"/>
  <c r="D1062" i="1"/>
  <c r="C1062" i="1"/>
  <c r="B1062" i="1"/>
  <c r="F1061" i="1"/>
  <c r="D1061" i="1"/>
  <c r="C1061" i="1"/>
  <c r="B1061" i="1"/>
  <c r="F1060" i="1"/>
  <c r="D1060" i="1"/>
  <c r="C1060" i="1"/>
  <c r="B1060" i="1"/>
  <c r="F1058" i="1"/>
  <c r="D1058" i="1"/>
  <c r="C1058" i="1"/>
  <c r="B1058" i="1"/>
  <c r="F1057" i="1"/>
  <c r="D1057" i="1"/>
  <c r="C1057" i="1"/>
  <c r="B1057" i="1"/>
  <c r="F1056" i="1"/>
  <c r="D1056" i="1"/>
  <c r="C1056" i="1"/>
  <c r="B1056" i="1"/>
  <c r="F1055" i="1"/>
  <c r="D1055" i="1"/>
  <c r="C1055" i="1"/>
  <c r="B1055" i="1"/>
  <c r="F1054" i="1"/>
  <c r="D1054" i="1"/>
  <c r="C1054" i="1"/>
  <c r="B1054" i="1"/>
  <c r="F1053" i="1"/>
  <c r="D1053" i="1"/>
  <c r="C1053" i="1"/>
  <c r="B1053" i="1"/>
  <c r="F1052" i="1"/>
  <c r="D1052" i="1"/>
  <c r="C1052" i="1"/>
  <c r="B1052" i="1"/>
  <c r="F1051" i="1"/>
  <c r="D1051" i="1"/>
  <c r="C1051" i="1"/>
  <c r="B1051" i="1"/>
  <c r="F1050" i="1"/>
  <c r="D1050" i="1"/>
  <c r="C1050" i="1"/>
  <c r="B1050" i="1"/>
  <c r="F1048" i="1"/>
  <c r="D1048" i="1"/>
  <c r="C1048" i="1"/>
  <c r="B1048" i="1"/>
  <c r="F1047" i="1"/>
  <c r="D1047" i="1"/>
  <c r="C1047" i="1"/>
  <c r="B1047" i="1"/>
  <c r="F1046" i="1"/>
  <c r="D1046" i="1"/>
  <c r="C1046" i="1"/>
  <c r="B1046" i="1"/>
  <c r="F1045" i="1"/>
  <c r="D1045" i="1"/>
  <c r="C1045" i="1"/>
  <c r="B1045" i="1"/>
  <c r="F1044" i="1"/>
  <c r="D1044" i="1"/>
  <c r="C1044" i="1"/>
  <c r="B1044" i="1"/>
  <c r="F1043" i="1"/>
  <c r="D1043" i="1"/>
  <c r="C1043" i="1"/>
  <c r="B1043" i="1"/>
  <c r="F1042" i="1"/>
  <c r="D1042" i="1"/>
  <c r="C1042" i="1"/>
  <c r="B1042" i="1"/>
  <c r="F1041" i="1"/>
  <c r="D1041" i="1"/>
  <c r="C1041" i="1"/>
  <c r="B1041" i="1"/>
  <c r="F1040" i="1"/>
  <c r="D1040" i="1"/>
  <c r="C1040" i="1"/>
  <c r="B1040" i="1"/>
  <c r="F1038" i="1"/>
  <c r="D1038" i="1"/>
  <c r="C1038" i="1"/>
  <c r="B1038" i="1"/>
  <c r="F1037" i="1"/>
  <c r="D1037" i="1"/>
  <c r="C1037" i="1"/>
  <c r="B1037" i="1"/>
  <c r="F1036" i="1"/>
  <c r="D1036" i="1"/>
  <c r="C1036" i="1"/>
  <c r="B1036" i="1"/>
  <c r="F1035" i="1"/>
  <c r="D1035" i="1"/>
  <c r="C1035" i="1"/>
  <c r="B1035" i="1"/>
  <c r="F1034" i="1"/>
  <c r="D1034" i="1"/>
  <c r="C1034" i="1"/>
  <c r="B1034" i="1"/>
  <c r="F1033" i="1"/>
  <c r="D1033" i="1"/>
  <c r="C1033" i="1"/>
  <c r="B1033" i="1"/>
  <c r="F1032" i="1"/>
  <c r="D1032" i="1"/>
  <c r="C1032" i="1"/>
  <c r="B1032" i="1"/>
  <c r="F1031" i="1"/>
  <c r="D1031" i="1"/>
  <c r="C1031" i="1"/>
  <c r="B1031" i="1"/>
  <c r="F1030" i="1"/>
  <c r="D1030" i="1"/>
  <c r="C1030" i="1"/>
  <c r="B1030" i="1"/>
  <c r="F1028" i="1"/>
  <c r="D1028" i="1"/>
  <c r="C1028" i="1"/>
  <c r="B1028" i="1"/>
  <c r="F1027" i="1"/>
  <c r="D1027" i="1"/>
  <c r="C1027" i="1"/>
  <c r="B1027" i="1"/>
  <c r="F1026" i="1"/>
  <c r="D1026" i="1"/>
  <c r="C1026" i="1"/>
  <c r="B1026" i="1"/>
  <c r="F1025" i="1"/>
  <c r="D1025" i="1"/>
  <c r="C1025" i="1"/>
  <c r="B1025" i="1"/>
  <c r="F1024" i="1"/>
  <c r="D1024" i="1"/>
  <c r="C1024" i="1"/>
  <c r="B1024" i="1"/>
  <c r="F1023" i="1"/>
  <c r="D1023" i="1"/>
  <c r="C1023" i="1"/>
  <c r="B1023" i="1"/>
  <c r="F1022" i="1"/>
  <c r="D1022" i="1"/>
  <c r="C1022" i="1"/>
  <c r="B1022" i="1"/>
  <c r="F1021" i="1"/>
  <c r="D1021" i="1"/>
  <c r="C1021" i="1"/>
  <c r="B1021" i="1"/>
  <c r="F1020" i="1"/>
  <c r="D1020" i="1"/>
  <c r="C1020" i="1"/>
  <c r="B1020" i="1"/>
  <c r="F1018" i="1"/>
  <c r="D1018" i="1"/>
  <c r="C1018" i="1"/>
  <c r="B1018" i="1"/>
  <c r="F1017" i="1"/>
  <c r="D1017" i="1"/>
  <c r="C1017" i="1"/>
  <c r="B1017" i="1"/>
  <c r="F1016" i="1"/>
  <c r="D1016" i="1"/>
  <c r="C1016" i="1"/>
  <c r="B1016" i="1"/>
  <c r="F1015" i="1"/>
  <c r="D1015" i="1"/>
  <c r="C1015" i="1"/>
  <c r="B1015" i="1"/>
  <c r="F1014" i="1"/>
  <c r="D1014" i="1"/>
  <c r="C1014" i="1"/>
  <c r="B1014" i="1"/>
  <c r="F1013" i="1"/>
  <c r="D1013" i="1"/>
  <c r="C1013" i="1"/>
  <c r="B1013" i="1"/>
  <c r="F1012" i="1"/>
  <c r="D1012" i="1"/>
  <c r="C1012" i="1"/>
  <c r="B1012" i="1"/>
  <c r="F1011" i="1"/>
  <c r="D1011" i="1"/>
  <c r="C1011" i="1"/>
  <c r="B1011" i="1"/>
  <c r="F1010" i="1"/>
  <c r="D1010" i="1"/>
  <c r="C1010" i="1"/>
  <c r="B1010" i="1"/>
  <c r="F1008" i="1"/>
  <c r="D1008" i="1"/>
  <c r="C1008" i="1"/>
  <c r="B1008" i="1"/>
  <c r="F1007" i="1"/>
  <c r="D1007" i="1"/>
  <c r="C1007" i="1"/>
  <c r="B1007" i="1"/>
  <c r="F1006" i="1"/>
  <c r="D1006" i="1"/>
  <c r="C1006" i="1"/>
  <c r="B1006" i="1"/>
  <c r="F1005" i="1"/>
  <c r="D1005" i="1"/>
  <c r="C1005" i="1"/>
  <c r="B1005" i="1"/>
  <c r="F1004" i="1"/>
  <c r="D1004" i="1"/>
  <c r="C1004" i="1"/>
  <c r="B1004" i="1"/>
  <c r="F1003" i="1"/>
  <c r="D1003" i="1"/>
  <c r="C1003" i="1"/>
  <c r="B1003" i="1"/>
  <c r="F1002" i="1"/>
  <c r="D1002" i="1"/>
  <c r="C1002" i="1"/>
  <c r="B1002" i="1"/>
  <c r="F1001" i="1"/>
  <c r="D1001" i="1"/>
  <c r="C1001" i="1"/>
  <c r="B1001" i="1"/>
  <c r="F1000" i="1"/>
  <c r="D1000" i="1"/>
  <c r="C1000" i="1"/>
  <c r="B1000" i="1"/>
  <c r="F998" i="1"/>
  <c r="D998" i="1"/>
  <c r="C998" i="1"/>
  <c r="B998" i="1"/>
  <c r="F997" i="1"/>
  <c r="D997" i="1"/>
  <c r="C997" i="1"/>
  <c r="B997" i="1"/>
  <c r="F996" i="1"/>
  <c r="D996" i="1"/>
  <c r="C996" i="1"/>
  <c r="B996" i="1"/>
  <c r="F995" i="1"/>
  <c r="D995" i="1"/>
  <c r="C995" i="1"/>
  <c r="B995" i="1"/>
  <c r="F994" i="1"/>
  <c r="D994" i="1"/>
  <c r="C994" i="1"/>
  <c r="B994" i="1"/>
  <c r="F993" i="1"/>
  <c r="D993" i="1"/>
  <c r="C993" i="1"/>
  <c r="B993" i="1"/>
  <c r="F992" i="1"/>
  <c r="D992" i="1"/>
  <c r="C992" i="1"/>
  <c r="B992" i="1"/>
  <c r="F991" i="1"/>
  <c r="D991" i="1"/>
  <c r="C991" i="1"/>
  <c r="B991" i="1"/>
  <c r="F990" i="1"/>
  <c r="D990" i="1"/>
  <c r="C990" i="1"/>
  <c r="B990" i="1"/>
  <c r="F988" i="1"/>
  <c r="D988" i="1"/>
  <c r="C988" i="1"/>
  <c r="B988" i="1"/>
  <c r="F987" i="1"/>
  <c r="D987" i="1"/>
  <c r="C987" i="1"/>
  <c r="B987" i="1"/>
  <c r="F986" i="1"/>
  <c r="D986" i="1"/>
  <c r="C986" i="1"/>
  <c r="B986" i="1"/>
  <c r="F985" i="1"/>
  <c r="D985" i="1"/>
  <c r="C985" i="1"/>
  <c r="B985" i="1"/>
  <c r="F984" i="1"/>
  <c r="D984" i="1"/>
  <c r="C984" i="1"/>
  <c r="B984" i="1"/>
  <c r="F983" i="1"/>
  <c r="D983" i="1"/>
  <c r="C983" i="1"/>
  <c r="B983" i="1"/>
  <c r="F982" i="1"/>
  <c r="D982" i="1"/>
  <c r="C982" i="1"/>
  <c r="B982" i="1"/>
  <c r="F981" i="1"/>
  <c r="D981" i="1"/>
  <c r="C981" i="1"/>
  <c r="B981" i="1"/>
  <c r="F980" i="1"/>
  <c r="D980" i="1"/>
  <c r="C980" i="1"/>
  <c r="B980" i="1"/>
  <c r="F978" i="1"/>
  <c r="D978" i="1"/>
  <c r="C978" i="1"/>
  <c r="B978" i="1"/>
  <c r="F977" i="1"/>
  <c r="D977" i="1"/>
  <c r="C977" i="1"/>
  <c r="B977" i="1"/>
  <c r="F976" i="1"/>
  <c r="D976" i="1"/>
  <c r="C976" i="1"/>
  <c r="B976" i="1"/>
  <c r="F975" i="1"/>
  <c r="D975" i="1"/>
  <c r="C975" i="1"/>
  <c r="B975" i="1"/>
  <c r="F974" i="1"/>
  <c r="D974" i="1"/>
  <c r="C974" i="1"/>
  <c r="B974" i="1"/>
  <c r="F973" i="1"/>
  <c r="D973" i="1"/>
  <c r="C973" i="1"/>
  <c r="B973" i="1"/>
  <c r="F972" i="1"/>
  <c r="D972" i="1"/>
  <c r="C972" i="1"/>
  <c r="B972" i="1"/>
  <c r="F971" i="1"/>
  <c r="D971" i="1"/>
  <c r="C971" i="1"/>
  <c r="B971" i="1"/>
  <c r="F970" i="1"/>
  <c r="D970" i="1"/>
  <c r="C970" i="1"/>
  <c r="B970" i="1"/>
  <c r="F968" i="1"/>
  <c r="D968" i="1"/>
  <c r="C968" i="1"/>
  <c r="B968" i="1"/>
  <c r="F967" i="1"/>
  <c r="D967" i="1"/>
  <c r="C967" i="1"/>
  <c r="B967" i="1"/>
  <c r="F966" i="1"/>
  <c r="D966" i="1"/>
  <c r="C966" i="1"/>
  <c r="B966" i="1"/>
  <c r="F965" i="1"/>
  <c r="D965" i="1"/>
  <c r="C965" i="1"/>
  <c r="B965" i="1"/>
  <c r="F964" i="1"/>
  <c r="D964" i="1"/>
  <c r="C964" i="1"/>
  <c r="B964" i="1"/>
  <c r="F963" i="1"/>
  <c r="D963" i="1"/>
  <c r="C963" i="1"/>
  <c r="B963" i="1"/>
  <c r="F962" i="1"/>
  <c r="D962" i="1"/>
  <c r="C962" i="1"/>
  <c r="B962" i="1"/>
  <c r="F961" i="1"/>
  <c r="D961" i="1"/>
  <c r="C961" i="1"/>
  <c r="B961" i="1"/>
  <c r="F960" i="1"/>
  <c r="D960" i="1"/>
  <c r="C960" i="1"/>
  <c r="B960" i="1"/>
  <c r="F958" i="1"/>
  <c r="D958" i="1"/>
  <c r="C958" i="1"/>
  <c r="B958" i="1"/>
  <c r="F957" i="1"/>
  <c r="D957" i="1"/>
  <c r="C957" i="1"/>
  <c r="B957" i="1"/>
  <c r="F956" i="1"/>
  <c r="D956" i="1"/>
  <c r="C956" i="1"/>
  <c r="B956" i="1"/>
  <c r="F955" i="1"/>
  <c r="D955" i="1"/>
  <c r="C955" i="1"/>
  <c r="B955" i="1"/>
  <c r="F954" i="1"/>
  <c r="D954" i="1"/>
  <c r="C954" i="1"/>
  <c r="B954" i="1"/>
  <c r="F953" i="1"/>
  <c r="D953" i="1"/>
  <c r="C953" i="1"/>
  <c r="B953" i="1"/>
  <c r="F952" i="1"/>
  <c r="D952" i="1"/>
  <c r="C952" i="1"/>
  <c r="B952" i="1"/>
  <c r="F951" i="1"/>
  <c r="D951" i="1"/>
  <c r="C951" i="1"/>
  <c r="B951" i="1"/>
  <c r="F950" i="1"/>
  <c r="D950" i="1"/>
  <c r="C950" i="1"/>
  <c r="B950" i="1"/>
  <c r="F948" i="1"/>
  <c r="D948" i="1"/>
  <c r="C948" i="1"/>
  <c r="B948" i="1"/>
  <c r="F947" i="1"/>
  <c r="D947" i="1"/>
  <c r="C947" i="1"/>
  <c r="B947" i="1"/>
  <c r="F946" i="1"/>
  <c r="D946" i="1"/>
  <c r="C946" i="1"/>
  <c r="B946" i="1"/>
  <c r="F945" i="1"/>
  <c r="D945" i="1"/>
  <c r="C945" i="1"/>
  <c r="B945" i="1"/>
  <c r="F944" i="1"/>
  <c r="D944" i="1"/>
  <c r="C944" i="1"/>
  <c r="B944" i="1"/>
  <c r="F943" i="1"/>
  <c r="D943" i="1"/>
  <c r="C943" i="1"/>
  <c r="B943" i="1"/>
  <c r="F942" i="1"/>
  <c r="D942" i="1"/>
  <c r="C942" i="1"/>
  <c r="B942" i="1"/>
  <c r="F941" i="1"/>
  <c r="D941" i="1"/>
  <c r="C941" i="1"/>
  <c r="B941" i="1"/>
  <c r="F940" i="1"/>
  <c r="D940" i="1"/>
  <c r="C940" i="1"/>
  <c r="B940" i="1"/>
  <c r="F938" i="1"/>
  <c r="D938" i="1"/>
  <c r="C938" i="1"/>
  <c r="B938" i="1"/>
  <c r="F937" i="1"/>
  <c r="D937" i="1"/>
  <c r="C937" i="1"/>
  <c r="B937" i="1"/>
  <c r="F936" i="1"/>
  <c r="D936" i="1"/>
  <c r="C936" i="1"/>
  <c r="B936" i="1"/>
  <c r="F935" i="1"/>
  <c r="D935" i="1"/>
  <c r="C935" i="1"/>
  <c r="B935" i="1"/>
  <c r="F934" i="1"/>
  <c r="D934" i="1"/>
  <c r="C934" i="1"/>
  <c r="B934" i="1"/>
  <c r="F933" i="1"/>
  <c r="D933" i="1"/>
  <c r="C933" i="1"/>
  <c r="B933" i="1"/>
  <c r="F932" i="1"/>
  <c r="D932" i="1"/>
  <c r="C932" i="1"/>
  <c r="B932" i="1"/>
  <c r="F931" i="1"/>
  <c r="D931" i="1"/>
  <c r="C931" i="1"/>
  <c r="B931" i="1"/>
  <c r="F930" i="1"/>
  <c r="D930" i="1"/>
  <c r="C930" i="1"/>
  <c r="B930" i="1"/>
  <c r="F928" i="1"/>
  <c r="D928" i="1"/>
  <c r="C928" i="1"/>
  <c r="B928" i="1"/>
  <c r="F927" i="1"/>
  <c r="D927" i="1"/>
  <c r="C927" i="1"/>
  <c r="B927" i="1"/>
  <c r="F926" i="1"/>
  <c r="D926" i="1"/>
  <c r="C926" i="1"/>
  <c r="B926" i="1"/>
  <c r="F925" i="1"/>
  <c r="D925" i="1"/>
  <c r="C925" i="1"/>
  <c r="B925" i="1"/>
  <c r="F924" i="1"/>
  <c r="D924" i="1"/>
  <c r="C924" i="1"/>
  <c r="B924" i="1"/>
  <c r="F923" i="1"/>
  <c r="D923" i="1"/>
  <c r="C923" i="1"/>
  <c r="B923" i="1"/>
  <c r="F922" i="1"/>
  <c r="D922" i="1"/>
  <c r="C922" i="1"/>
  <c r="B922" i="1"/>
  <c r="F921" i="1"/>
  <c r="D921" i="1"/>
  <c r="C921" i="1"/>
  <c r="B921" i="1"/>
  <c r="F920" i="1"/>
  <c r="D920" i="1"/>
  <c r="C920" i="1"/>
  <c r="B920" i="1"/>
  <c r="F918" i="1"/>
  <c r="D918" i="1"/>
  <c r="C918" i="1"/>
  <c r="B918" i="1"/>
  <c r="F917" i="1"/>
  <c r="D917" i="1"/>
  <c r="C917" i="1"/>
  <c r="B917" i="1"/>
  <c r="F916" i="1"/>
  <c r="D916" i="1"/>
  <c r="C916" i="1"/>
  <c r="B916" i="1"/>
  <c r="F915" i="1"/>
  <c r="D915" i="1"/>
  <c r="C915" i="1"/>
  <c r="B915" i="1"/>
  <c r="F914" i="1"/>
  <c r="D914" i="1"/>
  <c r="C914" i="1"/>
  <c r="B914" i="1"/>
  <c r="F913" i="1"/>
  <c r="D913" i="1"/>
  <c r="C913" i="1"/>
  <c r="B913" i="1"/>
  <c r="F912" i="1"/>
  <c r="D912" i="1"/>
  <c r="C912" i="1"/>
  <c r="B912" i="1"/>
  <c r="F911" i="1"/>
  <c r="D911" i="1"/>
  <c r="C911" i="1"/>
  <c r="B911" i="1"/>
  <c r="F910" i="1"/>
  <c r="D910" i="1"/>
  <c r="C910" i="1"/>
  <c r="B910" i="1"/>
  <c r="F908" i="1"/>
  <c r="D908" i="1"/>
  <c r="C908" i="1"/>
  <c r="B908" i="1"/>
  <c r="F907" i="1"/>
  <c r="D907" i="1"/>
  <c r="C907" i="1"/>
  <c r="B907" i="1"/>
  <c r="F906" i="1"/>
  <c r="D906" i="1"/>
  <c r="C906" i="1"/>
  <c r="B906" i="1"/>
  <c r="F905" i="1"/>
  <c r="D905" i="1"/>
  <c r="C905" i="1"/>
  <c r="B905" i="1"/>
  <c r="F904" i="1"/>
  <c r="D904" i="1"/>
  <c r="C904" i="1"/>
  <c r="B904" i="1"/>
  <c r="F903" i="1"/>
  <c r="D903" i="1"/>
  <c r="C903" i="1"/>
  <c r="B903" i="1"/>
  <c r="F902" i="1"/>
  <c r="D902" i="1"/>
  <c r="C902" i="1"/>
  <c r="B902" i="1"/>
  <c r="F901" i="1"/>
  <c r="D901" i="1"/>
  <c r="C901" i="1"/>
  <c r="B901" i="1"/>
  <c r="F900" i="1"/>
  <c r="D900" i="1"/>
  <c r="C900" i="1"/>
  <c r="B900" i="1"/>
  <c r="F898" i="1"/>
  <c r="D898" i="1"/>
  <c r="C898" i="1"/>
  <c r="B898" i="1"/>
  <c r="F897" i="1"/>
  <c r="D897" i="1"/>
  <c r="C897" i="1"/>
  <c r="B897" i="1"/>
  <c r="F896" i="1"/>
  <c r="D896" i="1"/>
  <c r="C896" i="1"/>
  <c r="B896" i="1"/>
  <c r="F895" i="1"/>
  <c r="D895" i="1"/>
  <c r="C895" i="1"/>
  <c r="B895" i="1"/>
  <c r="F894" i="1"/>
  <c r="D894" i="1"/>
  <c r="C894" i="1"/>
  <c r="B894" i="1"/>
  <c r="F893" i="1"/>
  <c r="D893" i="1"/>
  <c r="C893" i="1"/>
  <c r="B893" i="1"/>
  <c r="F892" i="1"/>
  <c r="D892" i="1"/>
  <c r="C892" i="1"/>
  <c r="B892" i="1"/>
  <c r="F891" i="1"/>
  <c r="D891" i="1"/>
  <c r="C891" i="1"/>
  <c r="B891" i="1"/>
  <c r="F890" i="1"/>
  <c r="D890" i="1"/>
  <c r="C890" i="1"/>
  <c r="B890" i="1"/>
  <c r="F888" i="1"/>
  <c r="D888" i="1"/>
  <c r="C888" i="1"/>
  <c r="B888" i="1"/>
  <c r="F887" i="1"/>
  <c r="D887" i="1"/>
  <c r="C887" i="1"/>
  <c r="B887" i="1"/>
  <c r="F886" i="1"/>
  <c r="D886" i="1"/>
  <c r="C886" i="1"/>
  <c r="B886" i="1"/>
  <c r="F885" i="1"/>
  <c r="D885" i="1"/>
  <c r="C885" i="1"/>
  <c r="B885" i="1"/>
  <c r="F884" i="1"/>
  <c r="D884" i="1"/>
  <c r="C884" i="1"/>
  <c r="B884" i="1"/>
  <c r="F883" i="1"/>
  <c r="D883" i="1"/>
  <c r="C883" i="1"/>
  <c r="B883" i="1"/>
  <c r="F882" i="1"/>
  <c r="D882" i="1"/>
  <c r="C882" i="1"/>
  <c r="B882" i="1"/>
  <c r="F881" i="1"/>
  <c r="D881" i="1"/>
  <c r="C881" i="1"/>
  <c r="B881" i="1"/>
  <c r="F880" i="1"/>
  <c r="D880" i="1"/>
  <c r="C880" i="1"/>
  <c r="B880" i="1"/>
  <c r="F878" i="1"/>
  <c r="D878" i="1"/>
  <c r="C878" i="1"/>
  <c r="B878" i="1"/>
  <c r="F877" i="1"/>
  <c r="D877" i="1"/>
  <c r="C877" i="1"/>
  <c r="B877" i="1"/>
  <c r="F876" i="1"/>
  <c r="D876" i="1"/>
  <c r="C876" i="1"/>
  <c r="B876" i="1"/>
  <c r="F875" i="1"/>
  <c r="D875" i="1"/>
  <c r="C875" i="1"/>
  <c r="B875" i="1"/>
  <c r="F874" i="1"/>
  <c r="D874" i="1"/>
  <c r="C874" i="1"/>
  <c r="B874" i="1"/>
  <c r="F873" i="1"/>
  <c r="D873" i="1"/>
  <c r="C873" i="1"/>
  <c r="B873" i="1"/>
  <c r="F872" i="1"/>
  <c r="D872" i="1"/>
  <c r="C872" i="1"/>
  <c r="B872" i="1"/>
  <c r="F871" i="1"/>
  <c r="D871" i="1"/>
  <c r="C871" i="1"/>
  <c r="B871" i="1"/>
  <c r="F870" i="1"/>
  <c r="D870" i="1"/>
  <c r="C870" i="1"/>
  <c r="B870" i="1"/>
  <c r="F868" i="1"/>
  <c r="D868" i="1"/>
  <c r="C868" i="1"/>
  <c r="B868" i="1"/>
  <c r="F867" i="1"/>
  <c r="D867" i="1"/>
  <c r="C867" i="1"/>
  <c r="B867" i="1"/>
  <c r="F866" i="1"/>
  <c r="D866" i="1"/>
  <c r="C866" i="1"/>
  <c r="B866" i="1"/>
  <c r="F865" i="1"/>
  <c r="D865" i="1"/>
  <c r="C865" i="1"/>
  <c r="B865" i="1"/>
  <c r="F864" i="1"/>
  <c r="D864" i="1"/>
  <c r="C864" i="1"/>
  <c r="B864" i="1"/>
  <c r="F863" i="1"/>
  <c r="D863" i="1"/>
  <c r="C863" i="1"/>
  <c r="B863" i="1"/>
  <c r="F862" i="1"/>
  <c r="D862" i="1"/>
  <c r="C862" i="1"/>
  <c r="B862" i="1"/>
  <c r="F861" i="1"/>
  <c r="D861" i="1"/>
  <c r="C861" i="1"/>
  <c r="B861" i="1"/>
  <c r="F860" i="1"/>
  <c r="D860" i="1"/>
  <c r="C860" i="1"/>
  <c r="B860" i="1"/>
  <c r="F858" i="1"/>
  <c r="D858" i="1"/>
  <c r="C858" i="1"/>
  <c r="B858" i="1"/>
  <c r="F857" i="1"/>
  <c r="D857" i="1"/>
  <c r="C857" i="1"/>
  <c r="B857" i="1"/>
  <c r="F856" i="1"/>
  <c r="D856" i="1"/>
  <c r="C856" i="1"/>
  <c r="B856" i="1"/>
  <c r="F855" i="1"/>
  <c r="D855" i="1"/>
  <c r="C855" i="1"/>
  <c r="B855" i="1"/>
  <c r="F854" i="1"/>
  <c r="D854" i="1"/>
  <c r="C854" i="1"/>
  <c r="B854" i="1"/>
  <c r="F853" i="1"/>
  <c r="D853" i="1"/>
  <c r="C853" i="1"/>
  <c r="B853" i="1"/>
  <c r="F852" i="1"/>
  <c r="D852" i="1"/>
  <c r="C852" i="1"/>
  <c r="B852" i="1"/>
  <c r="F851" i="1"/>
  <c r="D851" i="1"/>
  <c r="C851" i="1"/>
  <c r="B851" i="1"/>
  <c r="F850" i="1"/>
  <c r="D850" i="1"/>
  <c r="C850" i="1"/>
  <c r="B850" i="1"/>
  <c r="F848" i="1"/>
  <c r="D848" i="1"/>
  <c r="C848" i="1"/>
  <c r="B848" i="1"/>
  <c r="F847" i="1"/>
  <c r="D847" i="1"/>
  <c r="C847" i="1"/>
  <c r="B847" i="1"/>
  <c r="F846" i="1"/>
  <c r="D846" i="1"/>
  <c r="C846" i="1"/>
  <c r="B846" i="1"/>
  <c r="F845" i="1"/>
  <c r="D845" i="1"/>
  <c r="C845" i="1"/>
  <c r="B845" i="1"/>
  <c r="F844" i="1"/>
  <c r="D844" i="1"/>
  <c r="C844" i="1"/>
  <c r="B844" i="1"/>
  <c r="F843" i="1"/>
  <c r="D843" i="1"/>
  <c r="C843" i="1"/>
  <c r="B843" i="1"/>
  <c r="F842" i="1"/>
  <c r="D842" i="1"/>
  <c r="C842" i="1"/>
  <c r="B842" i="1"/>
  <c r="F841" i="1"/>
  <c r="D841" i="1"/>
  <c r="C841" i="1"/>
  <c r="B841" i="1"/>
  <c r="F840" i="1"/>
  <c r="D840" i="1"/>
  <c r="C840" i="1"/>
  <c r="B840" i="1"/>
  <c r="F838" i="1"/>
  <c r="D838" i="1"/>
  <c r="C838" i="1"/>
  <c r="B838" i="1"/>
  <c r="F837" i="1"/>
  <c r="D837" i="1"/>
  <c r="C837" i="1"/>
  <c r="B837" i="1"/>
  <c r="F836" i="1"/>
  <c r="D836" i="1"/>
  <c r="C836" i="1"/>
  <c r="B836" i="1"/>
  <c r="F835" i="1"/>
  <c r="D835" i="1"/>
  <c r="C835" i="1"/>
  <c r="B835" i="1"/>
  <c r="F834" i="1"/>
  <c r="D834" i="1"/>
  <c r="C834" i="1"/>
  <c r="B834" i="1"/>
  <c r="F833" i="1"/>
  <c r="D833" i="1"/>
  <c r="C833" i="1"/>
  <c r="B833" i="1"/>
  <c r="F832" i="1"/>
  <c r="D832" i="1"/>
  <c r="C832" i="1"/>
  <c r="B832" i="1"/>
  <c r="F831" i="1"/>
  <c r="D831" i="1"/>
  <c r="C831" i="1"/>
  <c r="B831" i="1"/>
  <c r="F830" i="1"/>
  <c r="D830" i="1"/>
  <c r="C830" i="1"/>
  <c r="B830" i="1"/>
  <c r="F828" i="1"/>
  <c r="D828" i="1"/>
  <c r="C828" i="1"/>
  <c r="B828" i="1"/>
  <c r="F827" i="1"/>
  <c r="D827" i="1"/>
  <c r="C827" i="1"/>
  <c r="B827" i="1"/>
  <c r="F826" i="1"/>
  <c r="D826" i="1"/>
  <c r="C826" i="1"/>
  <c r="B826" i="1"/>
  <c r="F825" i="1"/>
  <c r="D825" i="1"/>
  <c r="C825" i="1"/>
  <c r="B825" i="1"/>
  <c r="F824" i="1"/>
  <c r="D824" i="1"/>
  <c r="C824" i="1"/>
  <c r="B824" i="1"/>
  <c r="F823" i="1"/>
  <c r="D823" i="1"/>
  <c r="C823" i="1"/>
  <c r="B823" i="1"/>
  <c r="F822" i="1"/>
  <c r="D822" i="1"/>
  <c r="C822" i="1"/>
  <c r="B822" i="1"/>
  <c r="F821" i="1"/>
  <c r="D821" i="1"/>
  <c r="C821" i="1"/>
  <c r="B821" i="1"/>
  <c r="F820" i="1"/>
  <c r="D820" i="1"/>
  <c r="C820" i="1"/>
  <c r="B820" i="1"/>
  <c r="F818" i="1"/>
  <c r="D818" i="1"/>
  <c r="C818" i="1"/>
  <c r="B818" i="1"/>
  <c r="F817" i="1"/>
  <c r="D817" i="1"/>
  <c r="C817" i="1"/>
  <c r="B817" i="1"/>
  <c r="F816" i="1"/>
  <c r="D816" i="1"/>
  <c r="C816" i="1"/>
  <c r="B816" i="1"/>
  <c r="F815" i="1"/>
  <c r="D815" i="1"/>
  <c r="C815" i="1"/>
  <c r="B815" i="1"/>
  <c r="F814" i="1"/>
  <c r="D814" i="1"/>
  <c r="C814" i="1"/>
  <c r="B814" i="1"/>
  <c r="F813" i="1"/>
  <c r="D813" i="1"/>
  <c r="C813" i="1"/>
  <c r="B813" i="1"/>
  <c r="F812" i="1"/>
  <c r="D812" i="1"/>
  <c r="C812" i="1"/>
  <c r="B812" i="1"/>
  <c r="F811" i="1"/>
  <c r="D811" i="1"/>
  <c r="C811" i="1"/>
  <c r="B811" i="1"/>
  <c r="F810" i="1"/>
  <c r="D810" i="1"/>
  <c r="C810" i="1"/>
  <c r="B810" i="1"/>
  <c r="F808" i="1"/>
  <c r="D808" i="1"/>
  <c r="C808" i="1"/>
  <c r="B808" i="1"/>
  <c r="F807" i="1"/>
  <c r="D807" i="1"/>
  <c r="C807" i="1"/>
  <c r="B807" i="1"/>
  <c r="F806" i="1"/>
  <c r="D806" i="1"/>
  <c r="C806" i="1"/>
  <c r="B806" i="1"/>
  <c r="F805" i="1"/>
  <c r="D805" i="1"/>
  <c r="C805" i="1"/>
  <c r="B805" i="1"/>
  <c r="F804" i="1"/>
  <c r="D804" i="1"/>
  <c r="C804" i="1"/>
  <c r="B804" i="1"/>
  <c r="F803" i="1"/>
  <c r="D803" i="1"/>
  <c r="C803" i="1"/>
  <c r="B803" i="1"/>
  <c r="F802" i="1"/>
  <c r="D802" i="1"/>
  <c r="C802" i="1"/>
  <c r="B802" i="1"/>
  <c r="F801" i="1"/>
  <c r="D801" i="1"/>
  <c r="C801" i="1"/>
  <c r="B801" i="1"/>
  <c r="F800" i="1"/>
  <c r="D800" i="1"/>
  <c r="C800" i="1"/>
  <c r="B800" i="1"/>
  <c r="F798" i="1"/>
  <c r="D798" i="1"/>
  <c r="C798" i="1"/>
  <c r="B798" i="1"/>
  <c r="F797" i="1"/>
  <c r="D797" i="1"/>
  <c r="C797" i="1"/>
  <c r="B797" i="1"/>
  <c r="F796" i="1"/>
  <c r="D796" i="1"/>
  <c r="C796" i="1"/>
  <c r="B796" i="1"/>
  <c r="F795" i="1"/>
  <c r="D795" i="1"/>
  <c r="C795" i="1"/>
  <c r="B795" i="1"/>
  <c r="F794" i="1"/>
  <c r="D794" i="1"/>
  <c r="C794" i="1"/>
  <c r="B794" i="1"/>
  <c r="F793" i="1"/>
  <c r="D793" i="1"/>
  <c r="C793" i="1"/>
  <c r="B793" i="1"/>
  <c r="F792" i="1"/>
  <c r="D792" i="1"/>
  <c r="C792" i="1"/>
  <c r="B792" i="1"/>
  <c r="F791" i="1"/>
  <c r="D791" i="1"/>
  <c r="C791" i="1"/>
  <c r="B791" i="1"/>
  <c r="F790" i="1"/>
  <c r="D790" i="1"/>
  <c r="C790" i="1"/>
  <c r="B790" i="1"/>
  <c r="F788" i="1"/>
  <c r="D788" i="1"/>
  <c r="C788" i="1"/>
  <c r="B788" i="1"/>
  <c r="F787" i="1"/>
  <c r="D787" i="1"/>
  <c r="C787" i="1"/>
  <c r="B787" i="1"/>
  <c r="F786" i="1"/>
  <c r="D786" i="1"/>
  <c r="C786" i="1"/>
  <c r="B786" i="1"/>
  <c r="F785" i="1"/>
  <c r="D785" i="1"/>
  <c r="C785" i="1"/>
  <c r="B785" i="1"/>
  <c r="F784" i="1"/>
  <c r="D784" i="1"/>
  <c r="C784" i="1"/>
  <c r="B784" i="1"/>
  <c r="F783" i="1"/>
  <c r="D783" i="1"/>
  <c r="C783" i="1"/>
  <c r="B783" i="1"/>
  <c r="F782" i="1"/>
  <c r="D782" i="1"/>
  <c r="C782" i="1"/>
  <c r="B782" i="1"/>
  <c r="F781" i="1"/>
  <c r="D781" i="1"/>
  <c r="C781" i="1"/>
  <c r="B781" i="1"/>
  <c r="F780" i="1"/>
  <c r="D780" i="1"/>
  <c r="C780" i="1"/>
  <c r="B780" i="1"/>
  <c r="F778" i="1"/>
  <c r="D778" i="1"/>
  <c r="C778" i="1"/>
  <c r="B778" i="1"/>
  <c r="F777" i="1"/>
  <c r="D777" i="1"/>
  <c r="C777" i="1"/>
  <c r="B777" i="1"/>
  <c r="F776" i="1"/>
  <c r="D776" i="1"/>
  <c r="C776" i="1"/>
  <c r="B776" i="1"/>
  <c r="F775" i="1"/>
  <c r="D775" i="1"/>
  <c r="C775" i="1"/>
  <c r="B775" i="1"/>
  <c r="F774" i="1"/>
  <c r="D774" i="1"/>
  <c r="C774" i="1"/>
  <c r="B774" i="1"/>
  <c r="F773" i="1"/>
  <c r="D773" i="1"/>
  <c r="C773" i="1"/>
  <c r="B773" i="1"/>
  <c r="F772" i="1"/>
  <c r="D772" i="1"/>
  <c r="C772" i="1"/>
  <c r="B772" i="1"/>
  <c r="F771" i="1"/>
  <c r="D771" i="1"/>
  <c r="C771" i="1"/>
  <c r="B771" i="1"/>
  <c r="F770" i="1"/>
  <c r="D770" i="1"/>
  <c r="C770" i="1"/>
  <c r="B770" i="1"/>
  <c r="F768" i="1"/>
  <c r="D768" i="1"/>
  <c r="C768" i="1"/>
  <c r="B768" i="1"/>
  <c r="F767" i="1"/>
  <c r="D767" i="1"/>
  <c r="C767" i="1"/>
  <c r="B767" i="1"/>
  <c r="F766" i="1"/>
  <c r="D766" i="1"/>
  <c r="C766" i="1"/>
  <c r="B766" i="1"/>
  <c r="F765" i="1"/>
  <c r="D765" i="1"/>
  <c r="C765" i="1"/>
  <c r="B765" i="1"/>
  <c r="F764" i="1"/>
  <c r="D764" i="1"/>
  <c r="C764" i="1"/>
  <c r="B764" i="1"/>
  <c r="F763" i="1"/>
  <c r="D763" i="1"/>
  <c r="C763" i="1"/>
  <c r="B763" i="1"/>
  <c r="F762" i="1"/>
  <c r="D762" i="1"/>
  <c r="C762" i="1"/>
  <c r="B762" i="1"/>
  <c r="F761" i="1"/>
  <c r="D761" i="1"/>
  <c r="C761" i="1"/>
  <c r="B761" i="1"/>
  <c r="F760" i="1"/>
  <c r="D760" i="1"/>
  <c r="C760" i="1"/>
  <c r="B760" i="1"/>
  <c r="F758" i="1"/>
  <c r="D758" i="1"/>
  <c r="C758" i="1"/>
  <c r="B758" i="1"/>
  <c r="F757" i="1"/>
  <c r="D757" i="1"/>
  <c r="C757" i="1"/>
  <c r="B757" i="1"/>
  <c r="F756" i="1"/>
  <c r="D756" i="1"/>
  <c r="C756" i="1"/>
  <c r="B756" i="1"/>
  <c r="F755" i="1"/>
  <c r="D755" i="1"/>
  <c r="C755" i="1"/>
  <c r="B755" i="1"/>
  <c r="F754" i="1"/>
  <c r="D754" i="1"/>
  <c r="C754" i="1"/>
  <c r="B754" i="1"/>
  <c r="F753" i="1"/>
  <c r="D753" i="1"/>
  <c r="C753" i="1"/>
  <c r="B753" i="1"/>
  <c r="F752" i="1"/>
  <c r="D752" i="1"/>
  <c r="C752" i="1"/>
  <c r="B752" i="1"/>
  <c r="F751" i="1"/>
  <c r="D751" i="1"/>
  <c r="C751" i="1"/>
  <c r="B751" i="1"/>
  <c r="F750" i="1"/>
  <c r="D750" i="1"/>
  <c r="C750" i="1"/>
  <c r="B750" i="1"/>
  <c r="F748" i="1"/>
  <c r="D748" i="1"/>
  <c r="C748" i="1"/>
  <c r="B748" i="1"/>
  <c r="F747" i="1"/>
  <c r="D747" i="1"/>
  <c r="C747" i="1"/>
  <c r="B747" i="1"/>
  <c r="F746" i="1"/>
  <c r="D746" i="1"/>
  <c r="C746" i="1"/>
  <c r="B746" i="1"/>
  <c r="F745" i="1"/>
  <c r="D745" i="1"/>
  <c r="C745" i="1"/>
  <c r="B745" i="1"/>
  <c r="F744" i="1"/>
  <c r="D744" i="1"/>
  <c r="C744" i="1"/>
  <c r="B744" i="1"/>
  <c r="F743" i="1"/>
  <c r="D743" i="1"/>
  <c r="C743" i="1"/>
  <c r="B743" i="1"/>
  <c r="F742" i="1"/>
  <c r="D742" i="1"/>
  <c r="C742" i="1"/>
  <c r="B742" i="1"/>
  <c r="F741" i="1"/>
  <c r="D741" i="1"/>
  <c r="C741" i="1"/>
  <c r="B741" i="1"/>
  <c r="F740" i="1"/>
  <c r="D740" i="1"/>
  <c r="C740" i="1"/>
  <c r="B740" i="1"/>
  <c r="F738" i="1"/>
  <c r="D738" i="1"/>
  <c r="C738" i="1"/>
  <c r="B738" i="1"/>
  <c r="F737" i="1"/>
  <c r="D737" i="1"/>
  <c r="C737" i="1"/>
  <c r="B737" i="1"/>
  <c r="F736" i="1"/>
  <c r="D736" i="1"/>
  <c r="C736" i="1"/>
  <c r="B736" i="1"/>
  <c r="F735" i="1"/>
  <c r="D735" i="1"/>
  <c r="C735" i="1"/>
  <c r="B735" i="1"/>
  <c r="F734" i="1"/>
  <c r="D734" i="1"/>
  <c r="C734" i="1"/>
  <c r="B734" i="1"/>
  <c r="F733" i="1"/>
  <c r="D733" i="1"/>
  <c r="C733" i="1"/>
  <c r="B733" i="1"/>
  <c r="F732" i="1"/>
  <c r="D732" i="1"/>
  <c r="C732" i="1"/>
  <c r="B732" i="1"/>
  <c r="F731" i="1"/>
  <c r="D731" i="1"/>
  <c r="C731" i="1"/>
  <c r="B731" i="1"/>
  <c r="F730" i="1"/>
  <c r="D730" i="1"/>
  <c r="C730" i="1"/>
  <c r="B730" i="1"/>
  <c r="F728" i="1"/>
  <c r="D728" i="1"/>
  <c r="C728" i="1"/>
  <c r="B728" i="1"/>
  <c r="F727" i="1"/>
  <c r="D727" i="1"/>
  <c r="C727" i="1"/>
  <c r="B727" i="1"/>
  <c r="F726" i="1"/>
  <c r="D726" i="1"/>
  <c r="C726" i="1"/>
  <c r="B726" i="1"/>
  <c r="F725" i="1"/>
  <c r="D725" i="1"/>
  <c r="C725" i="1"/>
  <c r="B725" i="1"/>
  <c r="F724" i="1"/>
  <c r="D724" i="1"/>
  <c r="C724" i="1"/>
  <c r="B724" i="1"/>
  <c r="F723" i="1"/>
  <c r="D723" i="1"/>
  <c r="C723" i="1"/>
  <c r="B723" i="1"/>
  <c r="F722" i="1"/>
  <c r="D722" i="1"/>
  <c r="C722" i="1"/>
  <c r="B722" i="1"/>
  <c r="F721" i="1"/>
  <c r="D721" i="1"/>
  <c r="C721" i="1"/>
  <c r="B721" i="1"/>
  <c r="F720" i="1"/>
  <c r="D720" i="1"/>
  <c r="C720" i="1"/>
  <c r="B720" i="1"/>
  <c r="F718" i="1"/>
  <c r="D718" i="1"/>
  <c r="C718" i="1"/>
  <c r="B718" i="1"/>
  <c r="F717" i="1"/>
  <c r="D717" i="1"/>
  <c r="C717" i="1"/>
  <c r="B717" i="1"/>
  <c r="F716" i="1"/>
  <c r="D716" i="1"/>
  <c r="C716" i="1"/>
  <c r="B716" i="1"/>
  <c r="F715" i="1"/>
  <c r="D715" i="1"/>
  <c r="C715" i="1"/>
  <c r="B715" i="1"/>
  <c r="F714" i="1"/>
  <c r="D714" i="1"/>
  <c r="C714" i="1"/>
  <c r="B714" i="1"/>
  <c r="F713" i="1"/>
  <c r="D713" i="1"/>
  <c r="C713" i="1"/>
  <c r="B713" i="1"/>
  <c r="F712" i="1"/>
  <c r="D712" i="1"/>
  <c r="C712" i="1"/>
  <c r="B712" i="1"/>
  <c r="F711" i="1"/>
  <c r="D711" i="1"/>
  <c r="C711" i="1"/>
  <c r="B711" i="1"/>
  <c r="F710" i="1"/>
  <c r="D710" i="1"/>
  <c r="C710" i="1"/>
  <c r="B710" i="1"/>
  <c r="F708" i="1"/>
  <c r="D708" i="1"/>
  <c r="C708" i="1"/>
  <c r="B708" i="1"/>
  <c r="F707" i="1"/>
  <c r="D707" i="1"/>
  <c r="C707" i="1"/>
  <c r="B707" i="1"/>
  <c r="F706" i="1"/>
  <c r="D706" i="1"/>
  <c r="C706" i="1"/>
  <c r="B706" i="1"/>
  <c r="F705" i="1"/>
  <c r="D705" i="1"/>
  <c r="C705" i="1"/>
  <c r="B705" i="1"/>
  <c r="F704" i="1"/>
  <c r="D704" i="1"/>
  <c r="C704" i="1"/>
  <c r="B704" i="1"/>
  <c r="F703" i="1"/>
  <c r="D703" i="1"/>
  <c r="C703" i="1"/>
  <c r="B703" i="1"/>
  <c r="F702" i="1"/>
  <c r="D702" i="1"/>
  <c r="C702" i="1"/>
  <c r="B702" i="1"/>
  <c r="F701" i="1"/>
  <c r="D701" i="1"/>
  <c r="C701" i="1"/>
  <c r="B701" i="1"/>
  <c r="F700" i="1"/>
  <c r="D700" i="1"/>
  <c r="C700" i="1"/>
  <c r="B700" i="1"/>
  <c r="F698" i="1"/>
  <c r="D698" i="1"/>
  <c r="C698" i="1"/>
  <c r="B698" i="1"/>
  <c r="F697" i="1"/>
  <c r="D697" i="1"/>
  <c r="C697" i="1"/>
  <c r="B697" i="1"/>
  <c r="F696" i="1"/>
  <c r="D696" i="1"/>
  <c r="C696" i="1"/>
  <c r="B696" i="1"/>
  <c r="F695" i="1"/>
  <c r="D695" i="1"/>
  <c r="C695" i="1"/>
  <c r="B695" i="1"/>
  <c r="F694" i="1"/>
  <c r="D694" i="1"/>
  <c r="C694" i="1"/>
  <c r="B694" i="1"/>
  <c r="F693" i="1"/>
  <c r="D693" i="1"/>
  <c r="C693" i="1"/>
  <c r="B693" i="1"/>
  <c r="F692" i="1"/>
  <c r="D692" i="1"/>
  <c r="C692" i="1"/>
  <c r="B692" i="1"/>
  <c r="F691" i="1"/>
  <c r="D691" i="1"/>
  <c r="C691" i="1"/>
  <c r="B691" i="1"/>
  <c r="F690" i="1"/>
  <c r="D690" i="1"/>
  <c r="C690" i="1"/>
  <c r="B690" i="1"/>
  <c r="F688" i="1"/>
  <c r="D688" i="1"/>
  <c r="C688" i="1"/>
  <c r="B688" i="1"/>
  <c r="F687" i="1"/>
  <c r="D687" i="1"/>
  <c r="C687" i="1"/>
  <c r="B687" i="1"/>
  <c r="F686" i="1"/>
  <c r="D686" i="1"/>
  <c r="C686" i="1"/>
  <c r="B686" i="1"/>
  <c r="F685" i="1"/>
  <c r="D685" i="1"/>
  <c r="C685" i="1"/>
  <c r="B685" i="1"/>
  <c r="F684" i="1"/>
  <c r="D684" i="1"/>
  <c r="C684" i="1"/>
  <c r="B684" i="1"/>
  <c r="F683" i="1"/>
  <c r="D683" i="1"/>
  <c r="C683" i="1"/>
  <c r="B683" i="1"/>
  <c r="F682" i="1"/>
  <c r="D682" i="1"/>
  <c r="C682" i="1"/>
  <c r="B682" i="1"/>
  <c r="F681" i="1"/>
  <c r="D681" i="1"/>
  <c r="C681" i="1"/>
  <c r="B681" i="1"/>
  <c r="F680" i="1"/>
  <c r="D680" i="1"/>
  <c r="C680" i="1"/>
  <c r="B680" i="1"/>
  <c r="F678" i="1"/>
  <c r="D678" i="1"/>
  <c r="C678" i="1"/>
  <c r="B678" i="1"/>
  <c r="F677" i="1"/>
  <c r="D677" i="1"/>
  <c r="C677" i="1"/>
  <c r="B677" i="1"/>
  <c r="F676" i="1"/>
  <c r="D676" i="1"/>
  <c r="C676" i="1"/>
  <c r="B676" i="1"/>
  <c r="F675" i="1"/>
  <c r="D675" i="1"/>
  <c r="C675" i="1"/>
  <c r="B675" i="1"/>
  <c r="F674" i="1"/>
  <c r="D674" i="1"/>
  <c r="C674" i="1"/>
  <c r="B674" i="1"/>
  <c r="F673" i="1"/>
  <c r="D673" i="1"/>
  <c r="C673" i="1"/>
  <c r="B673" i="1"/>
  <c r="F672" i="1"/>
  <c r="D672" i="1"/>
  <c r="C672" i="1"/>
  <c r="B672" i="1"/>
  <c r="F671" i="1"/>
  <c r="D671" i="1"/>
  <c r="C671" i="1"/>
  <c r="B671" i="1"/>
  <c r="F670" i="1"/>
  <c r="D670" i="1"/>
  <c r="C670" i="1"/>
  <c r="B670" i="1"/>
  <c r="F668" i="1"/>
  <c r="D668" i="1"/>
  <c r="C668" i="1"/>
  <c r="B668" i="1"/>
  <c r="F667" i="1"/>
  <c r="D667" i="1"/>
  <c r="C667" i="1"/>
  <c r="B667" i="1"/>
  <c r="F666" i="1"/>
  <c r="D666" i="1"/>
  <c r="C666" i="1"/>
  <c r="B666" i="1"/>
  <c r="F665" i="1"/>
  <c r="D665" i="1"/>
  <c r="C665" i="1"/>
  <c r="B665" i="1"/>
  <c r="F664" i="1"/>
  <c r="D664" i="1"/>
  <c r="C664" i="1"/>
  <c r="B664" i="1"/>
  <c r="F663" i="1"/>
  <c r="D663" i="1"/>
  <c r="C663" i="1"/>
  <c r="B663" i="1"/>
  <c r="F662" i="1"/>
  <c r="D662" i="1"/>
  <c r="C662" i="1"/>
  <c r="B662" i="1"/>
  <c r="F661" i="1"/>
  <c r="D661" i="1"/>
  <c r="C661" i="1"/>
  <c r="B661" i="1"/>
  <c r="F660" i="1"/>
  <c r="D660" i="1"/>
  <c r="C660" i="1"/>
  <c r="B660" i="1"/>
  <c r="F658" i="1"/>
  <c r="D658" i="1"/>
  <c r="C658" i="1"/>
  <c r="B658" i="1"/>
  <c r="F657" i="1"/>
  <c r="D657" i="1"/>
  <c r="C657" i="1"/>
  <c r="B657" i="1"/>
  <c r="F656" i="1"/>
  <c r="D656" i="1"/>
  <c r="C656" i="1"/>
  <c r="B656" i="1"/>
  <c r="F655" i="1"/>
  <c r="D655" i="1"/>
  <c r="C655" i="1"/>
  <c r="B655" i="1"/>
  <c r="F654" i="1"/>
  <c r="D654" i="1"/>
  <c r="C654" i="1"/>
  <c r="B654" i="1"/>
  <c r="F653" i="1"/>
  <c r="D653" i="1"/>
  <c r="C653" i="1"/>
  <c r="B653" i="1"/>
  <c r="F652" i="1"/>
  <c r="D652" i="1"/>
  <c r="C652" i="1"/>
  <c r="B652" i="1"/>
  <c r="F651" i="1"/>
  <c r="D651" i="1"/>
  <c r="C651" i="1"/>
  <c r="B651" i="1"/>
  <c r="F650" i="1"/>
  <c r="D650" i="1"/>
  <c r="C650" i="1"/>
  <c r="B650" i="1"/>
  <c r="F648" i="1"/>
  <c r="D648" i="1"/>
  <c r="C648" i="1"/>
  <c r="B648" i="1"/>
  <c r="F647" i="1"/>
  <c r="D647" i="1"/>
  <c r="C647" i="1"/>
  <c r="B647" i="1"/>
  <c r="F646" i="1"/>
  <c r="D646" i="1"/>
  <c r="C646" i="1"/>
  <c r="B646" i="1"/>
  <c r="F645" i="1"/>
  <c r="D645" i="1"/>
  <c r="C645" i="1"/>
  <c r="B645" i="1"/>
  <c r="F644" i="1"/>
  <c r="D644" i="1"/>
  <c r="C644" i="1"/>
  <c r="B644" i="1"/>
  <c r="F643" i="1"/>
  <c r="D643" i="1"/>
  <c r="C643" i="1"/>
  <c r="B643" i="1"/>
  <c r="F642" i="1"/>
  <c r="D642" i="1"/>
  <c r="C642" i="1"/>
  <c r="B642" i="1"/>
  <c r="F641" i="1"/>
  <c r="D641" i="1"/>
  <c r="C641" i="1"/>
  <c r="B641" i="1"/>
  <c r="F640" i="1"/>
  <c r="D640" i="1"/>
  <c r="C640" i="1"/>
  <c r="B640" i="1"/>
  <c r="F638" i="1"/>
  <c r="D638" i="1"/>
  <c r="C638" i="1"/>
  <c r="B638" i="1"/>
  <c r="F637" i="1"/>
  <c r="D637" i="1"/>
  <c r="C637" i="1"/>
  <c r="B637" i="1"/>
  <c r="F636" i="1"/>
  <c r="D636" i="1"/>
  <c r="C636" i="1"/>
  <c r="B636" i="1"/>
  <c r="F635" i="1"/>
  <c r="D635" i="1"/>
  <c r="C635" i="1"/>
  <c r="B635" i="1"/>
  <c r="F634" i="1"/>
  <c r="D634" i="1"/>
  <c r="C634" i="1"/>
  <c r="B634" i="1"/>
  <c r="F633" i="1"/>
  <c r="D633" i="1"/>
  <c r="C633" i="1"/>
  <c r="B633" i="1"/>
  <c r="F632" i="1"/>
  <c r="D632" i="1"/>
  <c r="C632" i="1"/>
  <c r="B632" i="1"/>
  <c r="F631" i="1"/>
  <c r="D631" i="1"/>
  <c r="C631" i="1"/>
  <c r="B631" i="1"/>
  <c r="F630" i="1"/>
  <c r="D630" i="1"/>
  <c r="C630" i="1"/>
  <c r="B630" i="1"/>
  <c r="F628" i="1"/>
  <c r="D628" i="1"/>
  <c r="C628" i="1"/>
  <c r="B628" i="1"/>
  <c r="F627" i="1"/>
  <c r="D627" i="1"/>
  <c r="C627" i="1"/>
  <c r="B627" i="1"/>
  <c r="F626" i="1"/>
  <c r="D626" i="1"/>
  <c r="C626" i="1"/>
  <c r="B626" i="1"/>
  <c r="F625" i="1"/>
  <c r="D625" i="1"/>
  <c r="C625" i="1"/>
  <c r="B625" i="1"/>
  <c r="F624" i="1"/>
  <c r="D624" i="1"/>
  <c r="C624" i="1"/>
  <c r="B624" i="1"/>
  <c r="F623" i="1"/>
  <c r="D623" i="1"/>
  <c r="C623" i="1"/>
  <c r="B623" i="1"/>
  <c r="F622" i="1"/>
  <c r="D622" i="1"/>
  <c r="C622" i="1"/>
  <c r="B622" i="1"/>
  <c r="F621" i="1"/>
  <c r="D621" i="1"/>
  <c r="C621" i="1"/>
  <c r="B621" i="1"/>
  <c r="F620" i="1"/>
  <c r="D620" i="1"/>
  <c r="C620" i="1"/>
  <c r="B620" i="1"/>
  <c r="F618" i="1"/>
  <c r="D618" i="1"/>
  <c r="C618" i="1"/>
  <c r="B618" i="1"/>
  <c r="F617" i="1"/>
  <c r="D617" i="1"/>
  <c r="C617" i="1"/>
  <c r="B617" i="1"/>
  <c r="F616" i="1"/>
  <c r="D616" i="1"/>
  <c r="C616" i="1"/>
  <c r="B616" i="1"/>
  <c r="F615" i="1"/>
  <c r="D615" i="1"/>
  <c r="C615" i="1"/>
  <c r="B615" i="1"/>
  <c r="F614" i="1"/>
  <c r="D614" i="1"/>
  <c r="C614" i="1"/>
  <c r="B614" i="1"/>
  <c r="F613" i="1"/>
  <c r="D613" i="1"/>
  <c r="C613" i="1"/>
  <c r="B613" i="1"/>
  <c r="F612" i="1"/>
  <c r="D612" i="1"/>
  <c r="C612" i="1"/>
  <c r="B612" i="1"/>
  <c r="F611" i="1"/>
  <c r="D611" i="1"/>
  <c r="C611" i="1"/>
  <c r="B611" i="1"/>
  <c r="F610" i="1"/>
  <c r="D610" i="1"/>
  <c r="C610" i="1"/>
  <c r="B610" i="1"/>
  <c r="F608" i="1"/>
  <c r="D608" i="1"/>
  <c r="C608" i="1"/>
  <c r="B608" i="1"/>
  <c r="F607" i="1"/>
  <c r="D607" i="1"/>
  <c r="C607" i="1"/>
  <c r="B607" i="1"/>
  <c r="F606" i="1"/>
  <c r="D606" i="1"/>
  <c r="C606" i="1"/>
  <c r="B606" i="1"/>
  <c r="F605" i="1"/>
  <c r="D605" i="1"/>
  <c r="C605" i="1"/>
  <c r="B605" i="1"/>
  <c r="F604" i="1"/>
  <c r="D604" i="1"/>
  <c r="C604" i="1"/>
  <c r="B604" i="1"/>
  <c r="F603" i="1"/>
  <c r="D603" i="1"/>
  <c r="C603" i="1"/>
  <c r="B603" i="1"/>
  <c r="F602" i="1"/>
  <c r="D602" i="1"/>
  <c r="C602" i="1"/>
  <c r="B602" i="1"/>
  <c r="F601" i="1"/>
  <c r="D601" i="1"/>
  <c r="C601" i="1"/>
  <c r="B601" i="1"/>
  <c r="F600" i="1"/>
  <c r="D600" i="1"/>
  <c r="C600" i="1"/>
  <c r="B600" i="1"/>
  <c r="F598" i="1"/>
  <c r="D598" i="1"/>
  <c r="C598" i="1"/>
  <c r="B598" i="1"/>
  <c r="F597" i="1"/>
  <c r="D597" i="1"/>
  <c r="C597" i="1"/>
  <c r="B597" i="1"/>
  <c r="F596" i="1"/>
  <c r="D596" i="1"/>
  <c r="C596" i="1"/>
  <c r="B596" i="1"/>
  <c r="F595" i="1"/>
  <c r="D595" i="1"/>
  <c r="C595" i="1"/>
  <c r="B595" i="1"/>
  <c r="F594" i="1"/>
  <c r="D594" i="1"/>
  <c r="C594" i="1"/>
  <c r="B594" i="1"/>
  <c r="F593" i="1"/>
  <c r="D593" i="1"/>
  <c r="C593" i="1"/>
  <c r="B593" i="1"/>
  <c r="F592" i="1"/>
  <c r="D592" i="1"/>
  <c r="C592" i="1"/>
  <c r="B592" i="1"/>
  <c r="F591" i="1"/>
  <c r="D591" i="1"/>
  <c r="C591" i="1"/>
  <c r="B591" i="1"/>
  <c r="F590" i="1"/>
  <c r="D590" i="1"/>
  <c r="C590" i="1"/>
  <c r="B590" i="1"/>
  <c r="F588" i="1"/>
  <c r="D588" i="1"/>
  <c r="C588" i="1"/>
  <c r="B588" i="1"/>
  <c r="F587" i="1"/>
  <c r="D587" i="1"/>
  <c r="C587" i="1"/>
  <c r="B587" i="1"/>
  <c r="F586" i="1"/>
  <c r="D586" i="1"/>
  <c r="C586" i="1"/>
  <c r="B586" i="1"/>
  <c r="F585" i="1"/>
  <c r="D585" i="1"/>
  <c r="C585" i="1"/>
  <c r="B585" i="1"/>
  <c r="F584" i="1"/>
  <c r="D584" i="1"/>
  <c r="C584" i="1"/>
  <c r="B584" i="1"/>
  <c r="F583" i="1"/>
  <c r="D583" i="1"/>
  <c r="C583" i="1"/>
  <c r="B583" i="1"/>
  <c r="F582" i="1"/>
  <c r="D582" i="1"/>
  <c r="C582" i="1"/>
  <c r="B582" i="1"/>
  <c r="F581" i="1"/>
  <c r="D581" i="1"/>
  <c r="C581" i="1"/>
  <c r="B581" i="1"/>
  <c r="F580" i="1"/>
  <c r="D580" i="1"/>
  <c r="C580" i="1"/>
  <c r="B580" i="1"/>
  <c r="F578" i="1"/>
  <c r="D578" i="1"/>
  <c r="C578" i="1"/>
  <c r="B578" i="1"/>
  <c r="F577" i="1"/>
  <c r="D577" i="1"/>
  <c r="C577" i="1"/>
  <c r="B577" i="1"/>
  <c r="F576" i="1"/>
  <c r="D576" i="1"/>
  <c r="C576" i="1"/>
  <c r="B576" i="1"/>
  <c r="F575" i="1"/>
  <c r="D575" i="1"/>
  <c r="C575" i="1"/>
  <c r="B575" i="1"/>
  <c r="F574" i="1"/>
  <c r="D574" i="1"/>
  <c r="C574" i="1"/>
  <c r="B574" i="1"/>
  <c r="F573" i="1"/>
  <c r="D573" i="1"/>
  <c r="C573" i="1"/>
  <c r="B573" i="1"/>
  <c r="F572" i="1"/>
  <c r="D572" i="1"/>
  <c r="C572" i="1"/>
  <c r="B572" i="1"/>
  <c r="F571" i="1"/>
  <c r="D571" i="1"/>
  <c r="C571" i="1"/>
  <c r="B571" i="1"/>
  <c r="F570" i="1"/>
  <c r="D570" i="1"/>
  <c r="C570" i="1"/>
  <c r="B570" i="1"/>
  <c r="F568" i="1"/>
  <c r="D568" i="1"/>
  <c r="C568" i="1"/>
  <c r="B568" i="1"/>
  <c r="F567" i="1"/>
  <c r="D567" i="1"/>
  <c r="C567" i="1"/>
  <c r="B567" i="1"/>
  <c r="F566" i="1"/>
  <c r="D566" i="1"/>
  <c r="C566" i="1"/>
  <c r="B566" i="1"/>
  <c r="F565" i="1"/>
  <c r="D565" i="1"/>
  <c r="C565" i="1"/>
  <c r="B565" i="1"/>
  <c r="F564" i="1"/>
  <c r="D564" i="1"/>
  <c r="C564" i="1"/>
  <c r="B564" i="1"/>
  <c r="F563" i="1"/>
  <c r="D563" i="1"/>
  <c r="C563" i="1"/>
  <c r="B563" i="1"/>
  <c r="F562" i="1"/>
  <c r="D562" i="1"/>
  <c r="C562" i="1"/>
  <c r="B562" i="1"/>
  <c r="F561" i="1"/>
  <c r="D561" i="1"/>
  <c r="C561" i="1"/>
  <c r="B561" i="1"/>
  <c r="F560" i="1"/>
  <c r="D560" i="1"/>
  <c r="C560" i="1"/>
  <c r="B560" i="1"/>
  <c r="F558" i="1"/>
  <c r="D558" i="1"/>
  <c r="C558" i="1"/>
  <c r="B558" i="1"/>
  <c r="F557" i="1"/>
  <c r="D557" i="1"/>
  <c r="C557" i="1"/>
  <c r="B557" i="1"/>
  <c r="F556" i="1"/>
  <c r="D556" i="1"/>
  <c r="C556" i="1"/>
  <c r="B556" i="1"/>
  <c r="F555" i="1"/>
  <c r="D555" i="1"/>
  <c r="C555" i="1"/>
  <c r="B555" i="1"/>
  <c r="F554" i="1"/>
  <c r="D554" i="1"/>
  <c r="C554" i="1"/>
  <c r="B554" i="1"/>
  <c r="F553" i="1"/>
  <c r="D553" i="1"/>
  <c r="C553" i="1"/>
  <c r="B553" i="1"/>
  <c r="F552" i="1"/>
  <c r="D552" i="1"/>
  <c r="C552" i="1"/>
  <c r="B552" i="1"/>
  <c r="F551" i="1"/>
  <c r="D551" i="1"/>
  <c r="C551" i="1"/>
  <c r="B551" i="1"/>
  <c r="F550" i="1"/>
  <c r="D550" i="1"/>
  <c r="C550" i="1"/>
  <c r="B550" i="1"/>
  <c r="F548" i="1"/>
  <c r="D548" i="1"/>
  <c r="C548" i="1"/>
  <c r="B548" i="1"/>
  <c r="F547" i="1"/>
  <c r="D547" i="1"/>
  <c r="C547" i="1"/>
  <c r="B547" i="1"/>
  <c r="F546" i="1"/>
  <c r="D546" i="1"/>
  <c r="C546" i="1"/>
  <c r="B546" i="1"/>
  <c r="F545" i="1"/>
  <c r="D545" i="1"/>
  <c r="C545" i="1"/>
  <c r="B545" i="1"/>
  <c r="F544" i="1"/>
  <c r="D544" i="1"/>
  <c r="C544" i="1"/>
  <c r="B544" i="1"/>
  <c r="F543" i="1"/>
  <c r="D543" i="1"/>
  <c r="C543" i="1"/>
  <c r="B543" i="1"/>
  <c r="F542" i="1"/>
  <c r="D542" i="1"/>
  <c r="C542" i="1"/>
  <c r="B542" i="1"/>
  <c r="F541" i="1"/>
  <c r="D541" i="1"/>
  <c r="C541" i="1"/>
  <c r="B541" i="1"/>
  <c r="F540" i="1"/>
  <c r="D540" i="1"/>
  <c r="C540" i="1"/>
  <c r="B540" i="1"/>
  <c r="F538" i="1"/>
  <c r="D538" i="1"/>
  <c r="C538" i="1"/>
  <c r="B538" i="1"/>
  <c r="F537" i="1"/>
  <c r="D537" i="1"/>
  <c r="C537" i="1"/>
  <c r="B537" i="1"/>
  <c r="F536" i="1"/>
  <c r="D536" i="1"/>
  <c r="C536" i="1"/>
  <c r="B536" i="1"/>
  <c r="F535" i="1"/>
  <c r="D535" i="1"/>
  <c r="C535" i="1"/>
  <c r="B535" i="1"/>
  <c r="F534" i="1"/>
  <c r="D534" i="1"/>
  <c r="C534" i="1"/>
  <c r="B534" i="1"/>
  <c r="F533" i="1"/>
  <c r="D533" i="1"/>
  <c r="C533" i="1"/>
  <c r="B533" i="1"/>
  <c r="F532" i="1"/>
  <c r="D532" i="1"/>
  <c r="C532" i="1"/>
  <c r="B532" i="1"/>
  <c r="F531" i="1"/>
  <c r="D531" i="1"/>
  <c r="C531" i="1"/>
  <c r="B531" i="1"/>
  <c r="F530" i="1"/>
  <c r="D530" i="1"/>
  <c r="C530" i="1"/>
  <c r="B530" i="1"/>
  <c r="F528" i="1"/>
  <c r="D528" i="1"/>
  <c r="C528" i="1"/>
  <c r="B528" i="1"/>
  <c r="F527" i="1"/>
  <c r="D527" i="1"/>
  <c r="C527" i="1"/>
  <c r="B527" i="1"/>
  <c r="F526" i="1"/>
  <c r="D526" i="1"/>
  <c r="C526" i="1"/>
  <c r="B526" i="1"/>
  <c r="F525" i="1"/>
  <c r="D525" i="1"/>
  <c r="C525" i="1"/>
  <c r="B525" i="1"/>
  <c r="F524" i="1"/>
  <c r="D524" i="1"/>
  <c r="C524" i="1"/>
  <c r="B524" i="1"/>
  <c r="F523" i="1"/>
  <c r="D523" i="1"/>
  <c r="C523" i="1"/>
  <c r="B523" i="1"/>
  <c r="F522" i="1"/>
  <c r="D522" i="1"/>
  <c r="C522" i="1"/>
  <c r="B522" i="1"/>
  <c r="F521" i="1"/>
  <c r="D521" i="1"/>
  <c r="C521" i="1"/>
  <c r="B521" i="1"/>
  <c r="F520" i="1"/>
  <c r="D520" i="1"/>
  <c r="C520" i="1"/>
  <c r="B520" i="1"/>
  <c r="F518" i="1"/>
  <c r="D518" i="1"/>
  <c r="C518" i="1"/>
  <c r="B518" i="1"/>
  <c r="F517" i="1"/>
  <c r="D517" i="1"/>
  <c r="C517" i="1"/>
  <c r="B517" i="1"/>
  <c r="F516" i="1"/>
  <c r="D516" i="1"/>
  <c r="C516" i="1"/>
  <c r="B516" i="1"/>
  <c r="F515" i="1"/>
  <c r="D515" i="1"/>
  <c r="C515" i="1"/>
  <c r="B515" i="1"/>
  <c r="F514" i="1"/>
  <c r="D514" i="1"/>
  <c r="C514" i="1"/>
  <c r="B514" i="1"/>
  <c r="F513" i="1"/>
  <c r="D513" i="1"/>
  <c r="C513" i="1"/>
  <c r="B513" i="1"/>
  <c r="F512" i="1"/>
  <c r="D512" i="1"/>
  <c r="C512" i="1"/>
  <c r="B512" i="1"/>
  <c r="F511" i="1"/>
  <c r="D511" i="1"/>
  <c r="C511" i="1"/>
  <c r="B511" i="1"/>
  <c r="F510" i="1"/>
  <c r="D510" i="1"/>
  <c r="C510" i="1"/>
  <c r="B510" i="1"/>
  <c r="F508" i="1"/>
  <c r="D508" i="1"/>
  <c r="C508" i="1"/>
  <c r="B508" i="1"/>
  <c r="F507" i="1"/>
  <c r="D507" i="1"/>
  <c r="C507" i="1"/>
  <c r="B507" i="1"/>
  <c r="F506" i="1"/>
  <c r="D506" i="1"/>
  <c r="C506" i="1"/>
  <c r="B506" i="1"/>
  <c r="F505" i="1"/>
  <c r="D505" i="1"/>
  <c r="C505" i="1"/>
  <c r="B505" i="1"/>
  <c r="F504" i="1"/>
  <c r="D504" i="1"/>
  <c r="C504" i="1"/>
  <c r="B504" i="1"/>
  <c r="F503" i="1"/>
  <c r="D503" i="1"/>
  <c r="C503" i="1"/>
  <c r="B503" i="1"/>
  <c r="F502" i="1"/>
  <c r="D502" i="1"/>
  <c r="C502" i="1"/>
  <c r="B502" i="1"/>
  <c r="F501" i="1"/>
  <c r="D501" i="1"/>
  <c r="C501" i="1"/>
  <c r="B501" i="1"/>
  <c r="F500" i="1"/>
  <c r="D500" i="1"/>
  <c r="C500" i="1"/>
  <c r="B500" i="1"/>
  <c r="F498" i="1"/>
  <c r="D498" i="1"/>
  <c r="C498" i="1"/>
  <c r="B498" i="1"/>
  <c r="F497" i="1"/>
  <c r="D497" i="1"/>
  <c r="C497" i="1"/>
  <c r="B497" i="1"/>
  <c r="F496" i="1"/>
  <c r="D496" i="1"/>
  <c r="C496" i="1"/>
  <c r="B496" i="1"/>
  <c r="F495" i="1"/>
  <c r="D495" i="1"/>
  <c r="C495" i="1"/>
  <c r="B495" i="1"/>
  <c r="F494" i="1"/>
  <c r="D494" i="1"/>
  <c r="C494" i="1"/>
  <c r="B494" i="1"/>
  <c r="F493" i="1"/>
  <c r="D493" i="1"/>
  <c r="C493" i="1"/>
  <c r="B493" i="1"/>
  <c r="F492" i="1"/>
  <c r="D492" i="1"/>
  <c r="C492" i="1"/>
  <c r="B492" i="1"/>
  <c r="F491" i="1"/>
  <c r="D491" i="1"/>
  <c r="C491" i="1"/>
  <c r="B491" i="1"/>
  <c r="F490" i="1"/>
  <c r="D490" i="1"/>
  <c r="C490" i="1"/>
  <c r="B490" i="1"/>
  <c r="F488" i="1"/>
  <c r="D488" i="1"/>
  <c r="C488" i="1"/>
  <c r="B488" i="1"/>
  <c r="F487" i="1"/>
  <c r="D487" i="1"/>
  <c r="C487" i="1"/>
  <c r="B487" i="1"/>
  <c r="F486" i="1"/>
  <c r="D486" i="1"/>
  <c r="C486" i="1"/>
  <c r="B486" i="1"/>
  <c r="F485" i="1"/>
  <c r="D485" i="1"/>
  <c r="C485" i="1"/>
  <c r="B485" i="1"/>
  <c r="F484" i="1"/>
  <c r="D484" i="1"/>
  <c r="C484" i="1"/>
  <c r="B484" i="1"/>
  <c r="F483" i="1"/>
  <c r="D483" i="1"/>
  <c r="C483" i="1"/>
  <c r="B483" i="1"/>
  <c r="F482" i="1"/>
  <c r="D482" i="1"/>
  <c r="C482" i="1"/>
  <c r="B482" i="1"/>
  <c r="F481" i="1"/>
  <c r="D481" i="1"/>
  <c r="C481" i="1"/>
  <c r="B481" i="1"/>
  <c r="F480" i="1"/>
  <c r="D480" i="1"/>
  <c r="C480" i="1"/>
  <c r="B480" i="1"/>
  <c r="F478" i="1"/>
  <c r="D478" i="1"/>
  <c r="C478" i="1"/>
  <c r="B478" i="1"/>
  <c r="F477" i="1"/>
  <c r="D477" i="1"/>
  <c r="C477" i="1"/>
  <c r="B477" i="1"/>
  <c r="F476" i="1"/>
  <c r="D476" i="1"/>
  <c r="C476" i="1"/>
  <c r="B476" i="1"/>
  <c r="F475" i="1"/>
  <c r="D475" i="1"/>
  <c r="C475" i="1"/>
  <c r="B475" i="1"/>
  <c r="F474" i="1"/>
  <c r="D474" i="1"/>
  <c r="C474" i="1"/>
  <c r="B474" i="1"/>
  <c r="F473" i="1"/>
  <c r="D473" i="1"/>
  <c r="C473" i="1"/>
  <c r="B473" i="1"/>
  <c r="F472" i="1"/>
  <c r="D472" i="1"/>
  <c r="C472" i="1"/>
  <c r="B472" i="1"/>
  <c r="F471" i="1"/>
  <c r="D471" i="1"/>
  <c r="C471" i="1"/>
  <c r="B471" i="1"/>
  <c r="F470" i="1"/>
  <c r="D470" i="1"/>
  <c r="C470" i="1"/>
  <c r="B470" i="1"/>
  <c r="F468" i="1"/>
  <c r="D468" i="1"/>
  <c r="C468" i="1"/>
  <c r="B468" i="1"/>
  <c r="F467" i="1"/>
  <c r="D467" i="1"/>
  <c r="C467" i="1"/>
  <c r="B467" i="1"/>
  <c r="F466" i="1"/>
  <c r="D466" i="1"/>
  <c r="C466" i="1"/>
  <c r="B466" i="1"/>
  <c r="F465" i="1"/>
  <c r="D465" i="1"/>
  <c r="C465" i="1"/>
  <c r="B465" i="1"/>
  <c r="F464" i="1"/>
  <c r="D464" i="1"/>
  <c r="C464" i="1"/>
  <c r="B464" i="1"/>
  <c r="F463" i="1"/>
  <c r="D463" i="1"/>
  <c r="C463" i="1"/>
  <c r="B463" i="1"/>
  <c r="F462" i="1"/>
  <c r="D462" i="1"/>
  <c r="C462" i="1"/>
  <c r="B462" i="1"/>
  <c r="F461" i="1"/>
  <c r="D461" i="1"/>
  <c r="C461" i="1"/>
  <c r="B461" i="1"/>
  <c r="F460" i="1"/>
  <c r="D460" i="1"/>
  <c r="C460" i="1"/>
  <c r="B460" i="1"/>
  <c r="F458" i="1"/>
  <c r="D458" i="1"/>
  <c r="C458" i="1"/>
  <c r="B458" i="1"/>
  <c r="F457" i="1"/>
  <c r="D457" i="1"/>
  <c r="C457" i="1"/>
  <c r="B457" i="1"/>
  <c r="F456" i="1"/>
  <c r="D456" i="1"/>
  <c r="C456" i="1"/>
  <c r="B456" i="1"/>
  <c r="F455" i="1"/>
  <c r="D455" i="1"/>
  <c r="C455" i="1"/>
  <c r="B455" i="1"/>
  <c r="F454" i="1"/>
  <c r="D454" i="1"/>
  <c r="C454" i="1"/>
  <c r="B454" i="1"/>
  <c r="F453" i="1"/>
  <c r="D453" i="1"/>
  <c r="C453" i="1"/>
  <c r="B453" i="1"/>
  <c r="F452" i="1"/>
  <c r="D452" i="1"/>
  <c r="C452" i="1"/>
  <c r="B452" i="1"/>
  <c r="F451" i="1"/>
  <c r="D451" i="1"/>
  <c r="C451" i="1"/>
  <c r="B451" i="1"/>
  <c r="F450" i="1"/>
  <c r="D450" i="1"/>
  <c r="C450" i="1"/>
  <c r="B450" i="1"/>
  <c r="F448" i="1"/>
  <c r="D448" i="1"/>
  <c r="C448" i="1"/>
  <c r="B448" i="1"/>
  <c r="F447" i="1"/>
  <c r="D447" i="1"/>
  <c r="C447" i="1"/>
  <c r="B447" i="1"/>
  <c r="F446" i="1"/>
  <c r="D446" i="1"/>
  <c r="C446" i="1"/>
  <c r="B446" i="1"/>
  <c r="F445" i="1"/>
  <c r="D445" i="1"/>
  <c r="C445" i="1"/>
  <c r="B445" i="1"/>
  <c r="F444" i="1"/>
  <c r="D444" i="1"/>
  <c r="C444" i="1"/>
  <c r="B444" i="1"/>
  <c r="F443" i="1"/>
  <c r="D443" i="1"/>
  <c r="C443" i="1"/>
  <c r="B443" i="1"/>
  <c r="F442" i="1"/>
  <c r="D442" i="1"/>
  <c r="C442" i="1"/>
  <c r="B442" i="1"/>
  <c r="F441" i="1"/>
  <c r="D441" i="1"/>
  <c r="C441" i="1"/>
  <c r="B441" i="1"/>
  <c r="F440" i="1"/>
  <c r="D440" i="1"/>
  <c r="C440" i="1"/>
  <c r="B440" i="1"/>
  <c r="F438" i="1"/>
  <c r="D438" i="1"/>
  <c r="C438" i="1"/>
  <c r="B438" i="1"/>
  <c r="F437" i="1"/>
  <c r="D437" i="1"/>
  <c r="C437" i="1"/>
  <c r="B437" i="1"/>
  <c r="F436" i="1"/>
  <c r="D436" i="1"/>
  <c r="C436" i="1"/>
  <c r="B436" i="1"/>
  <c r="F435" i="1"/>
  <c r="D435" i="1"/>
  <c r="C435" i="1"/>
  <c r="B435" i="1"/>
  <c r="F434" i="1"/>
  <c r="D434" i="1"/>
  <c r="C434" i="1"/>
  <c r="B434" i="1"/>
  <c r="F433" i="1"/>
  <c r="D433" i="1"/>
  <c r="C433" i="1"/>
  <c r="B433" i="1"/>
  <c r="F432" i="1"/>
  <c r="D432" i="1"/>
  <c r="C432" i="1"/>
  <c r="B432" i="1"/>
  <c r="F431" i="1"/>
  <c r="D431" i="1"/>
  <c r="C431" i="1"/>
  <c r="B431" i="1"/>
  <c r="F430" i="1"/>
  <c r="D430" i="1"/>
  <c r="C430" i="1"/>
  <c r="B430" i="1"/>
  <c r="F428" i="1"/>
  <c r="D428" i="1"/>
  <c r="C428" i="1"/>
  <c r="B428" i="1"/>
  <c r="F427" i="1"/>
  <c r="D427" i="1"/>
  <c r="C427" i="1"/>
  <c r="B427" i="1"/>
  <c r="F426" i="1"/>
  <c r="D426" i="1"/>
  <c r="C426" i="1"/>
  <c r="B426" i="1"/>
  <c r="F425" i="1"/>
  <c r="D425" i="1"/>
  <c r="C425" i="1"/>
  <c r="B425" i="1"/>
  <c r="F424" i="1"/>
  <c r="D424" i="1"/>
  <c r="C424" i="1"/>
  <c r="B424" i="1"/>
  <c r="F423" i="1"/>
  <c r="D423" i="1"/>
  <c r="C423" i="1"/>
  <c r="B423" i="1"/>
  <c r="F422" i="1"/>
  <c r="D422" i="1"/>
  <c r="C422" i="1"/>
  <c r="B422" i="1"/>
  <c r="F421" i="1"/>
  <c r="D421" i="1"/>
  <c r="C421" i="1"/>
  <c r="B421" i="1"/>
  <c r="F420" i="1"/>
  <c r="D420" i="1"/>
  <c r="C420" i="1"/>
  <c r="B420" i="1"/>
  <c r="F418" i="1"/>
  <c r="D418" i="1"/>
  <c r="C418" i="1"/>
  <c r="B418" i="1"/>
  <c r="F417" i="1"/>
  <c r="D417" i="1"/>
  <c r="C417" i="1"/>
  <c r="B417" i="1"/>
  <c r="F416" i="1"/>
  <c r="D416" i="1"/>
  <c r="C416" i="1"/>
  <c r="B416" i="1"/>
  <c r="F415" i="1"/>
  <c r="D415" i="1"/>
  <c r="C415" i="1"/>
  <c r="B415" i="1"/>
  <c r="F414" i="1"/>
  <c r="D414" i="1"/>
  <c r="C414" i="1"/>
  <c r="B414" i="1"/>
  <c r="F413" i="1"/>
  <c r="D413" i="1"/>
  <c r="C413" i="1"/>
  <c r="B413" i="1"/>
  <c r="F412" i="1"/>
  <c r="D412" i="1"/>
  <c r="C412" i="1"/>
  <c r="B412" i="1"/>
  <c r="F411" i="1"/>
  <c r="D411" i="1"/>
  <c r="C411" i="1"/>
  <c r="B411" i="1"/>
  <c r="F410" i="1"/>
  <c r="D410" i="1"/>
  <c r="C410" i="1"/>
  <c r="B410" i="1"/>
  <c r="F408" i="1"/>
  <c r="D408" i="1"/>
  <c r="C408" i="1"/>
  <c r="B408" i="1"/>
  <c r="F407" i="1"/>
  <c r="D407" i="1"/>
  <c r="C407" i="1"/>
  <c r="B407" i="1"/>
  <c r="F406" i="1"/>
  <c r="D406" i="1"/>
  <c r="C406" i="1"/>
  <c r="B406" i="1"/>
  <c r="F405" i="1"/>
  <c r="D405" i="1"/>
  <c r="C405" i="1"/>
  <c r="B405" i="1"/>
  <c r="F404" i="1"/>
  <c r="D404" i="1"/>
  <c r="C404" i="1"/>
  <c r="B404" i="1"/>
  <c r="F403" i="1"/>
  <c r="D403" i="1"/>
  <c r="C403" i="1"/>
  <c r="B403" i="1"/>
  <c r="F402" i="1"/>
  <c r="D402" i="1"/>
  <c r="C402" i="1"/>
  <c r="B402" i="1"/>
  <c r="F401" i="1"/>
  <c r="D401" i="1"/>
  <c r="C401" i="1"/>
  <c r="B401" i="1"/>
  <c r="F400" i="1"/>
  <c r="D400" i="1"/>
  <c r="C400" i="1"/>
  <c r="B400" i="1"/>
  <c r="F398" i="1"/>
  <c r="D398" i="1"/>
  <c r="C398" i="1"/>
  <c r="B398" i="1"/>
  <c r="F397" i="1"/>
  <c r="D397" i="1"/>
  <c r="C397" i="1"/>
  <c r="B397" i="1"/>
  <c r="F396" i="1"/>
  <c r="D396" i="1"/>
  <c r="C396" i="1"/>
  <c r="B396" i="1"/>
  <c r="F395" i="1"/>
  <c r="D395" i="1"/>
  <c r="C395" i="1"/>
  <c r="B395" i="1"/>
  <c r="F394" i="1"/>
  <c r="D394" i="1"/>
  <c r="C394" i="1"/>
  <c r="B394" i="1"/>
  <c r="F393" i="1"/>
  <c r="D393" i="1"/>
  <c r="C393" i="1"/>
  <c r="B393" i="1"/>
  <c r="F392" i="1"/>
  <c r="D392" i="1"/>
  <c r="C392" i="1"/>
  <c r="B392" i="1"/>
  <c r="F391" i="1"/>
  <c r="D391" i="1"/>
  <c r="C391" i="1"/>
  <c r="B391" i="1"/>
  <c r="F390" i="1"/>
  <c r="D390" i="1"/>
  <c r="C390" i="1"/>
  <c r="B390" i="1"/>
  <c r="F388" i="1"/>
  <c r="D388" i="1"/>
  <c r="C388" i="1"/>
  <c r="B388" i="1"/>
  <c r="F387" i="1"/>
  <c r="D387" i="1"/>
  <c r="C387" i="1"/>
  <c r="B387" i="1"/>
  <c r="F386" i="1"/>
  <c r="D386" i="1"/>
  <c r="C386" i="1"/>
  <c r="B386" i="1"/>
  <c r="F385" i="1"/>
  <c r="D385" i="1"/>
  <c r="C385" i="1"/>
  <c r="B385" i="1"/>
  <c r="F384" i="1"/>
  <c r="D384" i="1"/>
  <c r="C384" i="1"/>
  <c r="B384" i="1"/>
  <c r="F383" i="1"/>
  <c r="D383" i="1"/>
  <c r="C383" i="1"/>
  <c r="B383" i="1"/>
  <c r="F382" i="1"/>
  <c r="D382" i="1"/>
  <c r="C382" i="1"/>
  <c r="B382" i="1"/>
  <c r="F381" i="1"/>
  <c r="D381" i="1"/>
  <c r="C381" i="1"/>
  <c r="B381" i="1"/>
  <c r="F380" i="1"/>
  <c r="D380" i="1"/>
  <c r="C380" i="1"/>
  <c r="B380" i="1"/>
  <c r="F378" i="1"/>
  <c r="D378" i="1"/>
  <c r="C378" i="1"/>
  <c r="B378" i="1"/>
  <c r="F377" i="1"/>
  <c r="D377" i="1"/>
  <c r="C377" i="1"/>
  <c r="B377" i="1"/>
  <c r="F376" i="1"/>
  <c r="D376" i="1"/>
  <c r="C376" i="1"/>
  <c r="B376" i="1"/>
  <c r="F375" i="1"/>
  <c r="D375" i="1"/>
  <c r="C375" i="1"/>
  <c r="B375" i="1"/>
  <c r="F374" i="1"/>
  <c r="D374" i="1"/>
  <c r="C374" i="1"/>
  <c r="B374" i="1"/>
  <c r="F373" i="1"/>
  <c r="D373" i="1"/>
  <c r="C373" i="1"/>
  <c r="B373" i="1"/>
  <c r="F372" i="1"/>
  <c r="D372" i="1"/>
  <c r="C372" i="1"/>
  <c r="B372" i="1"/>
  <c r="F371" i="1"/>
  <c r="D371" i="1"/>
  <c r="C371" i="1"/>
  <c r="B371" i="1"/>
  <c r="F370" i="1"/>
  <c r="D370" i="1"/>
  <c r="C370" i="1"/>
  <c r="B370" i="1"/>
  <c r="F368" i="1"/>
  <c r="D368" i="1"/>
  <c r="C368" i="1"/>
  <c r="B368" i="1"/>
  <c r="F367" i="1"/>
  <c r="D367" i="1"/>
  <c r="C367" i="1"/>
  <c r="B367" i="1"/>
  <c r="F366" i="1"/>
  <c r="D366" i="1"/>
  <c r="C366" i="1"/>
  <c r="B366" i="1"/>
  <c r="F365" i="1"/>
  <c r="D365" i="1"/>
  <c r="C365" i="1"/>
  <c r="B365" i="1"/>
  <c r="F364" i="1"/>
  <c r="D364" i="1"/>
  <c r="C364" i="1"/>
  <c r="B364" i="1"/>
  <c r="F363" i="1"/>
  <c r="D363" i="1"/>
  <c r="C363" i="1"/>
  <c r="B363" i="1"/>
  <c r="F362" i="1"/>
  <c r="D362" i="1"/>
  <c r="C362" i="1"/>
  <c r="B362" i="1"/>
  <c r="F361" i="1"/>
  <c r="D361" i="1"/>
  <c r="C361" i="1"/>
  <c r="B361" i="1"/>
  <c r="F360" i="1"/>
  <c r="D360" i="1"/>
  <c r="C360" i="1"/>
  <c r="B360" i="1"/>
  <c r="F358" i="1"/>
  <c r="D358" i="1"/>
  <c r="C358" i="1"/>
  <c r="B358" i="1"/>
  <c r="F357" i="1"/>
  <c r="D357" i="1"/>
  <c r="C357" i="1"/>
  <c r="B357" i="1"/>
  <c r="F356" i="1"/>
  <c r="D356" i="1"/>
  <c r="C356" i="1"/>
  <c r="B356" i="1"/>
  <c r="F355" i="1"/>
  <c r="D355" i="1"/>
  <c r="C355" i="1"/>
  <c r="B355" i="1"/>
  <c r="F354" i="1"/>
  <c r="D354" i="1"/>
  <c r="C354" i="1"/>
  <c r="B354" i="1"/>
  <c r="F353" i="1"/>
  <c r="D353" i="1"/>
  <c r="C353" i="1"/>
  <c r="B353" i="1"/>
  <c r="F352" i="1"/>
  <c r="D352" i="1"/>
  <c r="C352" i="1"/>
  <c r="B352" i="1"/>
  <c r="F351" i="1"/>
  <c r="D351" i="1"/>
  <c r="C351" i="1"/>
  <c r="B351" i="1"/>
  <c r="F350" i="1"/>
  <c r="D350" i="1"/>
  <c r="C350" i="1"/>
  <c r="B350" i="1"/>
  <c r="F348" i="1"/>
  <c r="D348" i="1"/>
  <c r="C348" i="1"/>
  <c r="B348" i="1"/>
  <c r="F347" i="1"/>
  <c r="D347" i="1"/>
  <c r="C347" i="1"/>
  <c r="B347" i="1"/>
  <c r="F346" i="1"/>
  <c r="D346" i="1"/>
  <c r="C346" i="1"/>
  <c r="B346" i="1"/>
  <c r="F345" i="1"/>
  <c r="D345" i="1"/>
  <c r="C345" i="1"/>
  <c r="B345" i="1"/>
  <c r="F344" i="1"/>
  <c r="D344" i="1"/>
  <c r="C344" i="1"/>
  <c r="B344" i="1"/>
  <c r="F343" i="1"/>
  <c r="D343" i="1"/>
  <c r="C343" i="1"/>
  <c r="B343" i="1"/>
  <c r="F342" i="1"/>
  <c r="D342" i="1"/>
  <c r="C342" i="1"/>
  <c r="B342" i="1"/>
  <c r="F341" i="1"/>
  <c r="D341" i="1"/>
  <c r="C341" i="1"/>
  <c r="B341" i="1"/>
  <c r="F340" i="1"/>
  <c r="D340" i="1"/>
  <c r="C340" i="1"/>
  <c r="B340" i="1"/>
  <c r="F338" i="1"/>
  <c r="D338" i="1"/>
  <c r="C338" i="1"/>
  <c r="B338" i="1"/>
  <c r="F337" i="1"/>
  <c r="D337" i="1"/>
  <c r="C337" i="1"/>
  <c r="B337" i="1"/>
  <c r="F336" i="1"/>
  <c r="D336" i="1"/>
  <c r="C336" i="1"/>
  <c r="B336" i="1"/>
  <c r="F335" i="1"/>
  <c r="D335" i="1"/>
  <c r="C335" i="1"/>
  <c r="B335" i="1"/>
  <c r="F334" i="1"/>
  <c r="D334" i="1"/>
  <c r="C334" i="1"/>
  <c r="B334" i="1"/>
  <c r="F333" i="1"/>
  <c r="D333" i="1"/>
  <c r="C333" i="1"/>
  <c r="B333" i="1"/>
  <c r="F332" i="1"/>
  <c r="D332" i="1"/>
  <c r="C332" i="1"/>
  <c r="B332" i="1"/>
  <c r="F331" i="1"/>
  <c r="D331" i="1"/>
  <c r="C331" i="1"/>
  <c r="B331" i="1"/>
  <c r="F330" i="1"/>
  <c r="D330" i="1"/>
  <c r="C330" i="1"/>
  <c r="B330" i="1"/>
  <c r="F328" i="1"/>
  <c r="D328" i="1"/>
  <c r="C328" i="1"/>
  <c r="B328" i="1"/>
  <c r="F327" i="1"/>
  <c r="D327" i="1"/>
  <c r="C327" i="1"/>
  <c r="B327" i="1"/>
  <c r="F326" i="1"/>
  <c r="D326" i="1"/>
  <c r="C326" i="1"/>
  <c r="B326" i="1"/>
  <c r="F325" i="1"/>
  <c r="D325" i="1"/>
  <c r="C325" i="1"/>
  <c r="B325" i="1"/>
  <c r="F324" i="1"/>
  <c r="D324" i="1"/>
  <c r="C324" i="1"/>
  <c r="B324" i="1"/>
  <c r="F323" i="1"/>
  <c r="D323" i="1"/>
  <c r="C323" i="1"/>
  <c r="B323" i="1"/>
  <c r="F322" i="1"/>
  <c r="D322" i="1"/>
  <c r="C322" i="1"/>
  <c r="B322" i="1"/>
  <c r="F321" i="1"/>
  <c r="D321" i="1"/>
  <c r="C321" i="1"/>
  <c r="B321" i="1"/>
  <c r="F320" i="1"/>
  <c r="D320" i="1"/>
  <c r="C320" i="1"/>
  <c r="B320" i="1"/>
  <c r="F318" i="1"/>
  <c r="D318" i="1"/>
  <c r="C318" i="1"/>
  <c r="B318" i="1"/>
  <c r="F317" i="1"/>
  <c r="D317" i="1"/>
  <c r="C317" i="1"/>
  <c r="B317" i="1"/>
  <c r="F316" i="1"/>
  <c r="D316" i="1"/>
  <c r="C316" i="1"/>
  <c r="B316" i="1"/>
  <c r="F315" i="1"/>
  <c r="D315" i="1"/>
  <c r="C315" i="1"/>
  <c r="B315" i="1"/>
  <c r="F314" i="1"/>
  <c r="D314" i="1"/>
  <c r="C314" i="1"/>
  <c r="B314" i="1"/>
  <c r="F313" i="1"/>
  <c r="D313" i="1"/>
  <c r="C313" i="1"/>
  <c r="B313" i="1"/>
  <c r="F312" i="1"/>
  <c r="D312" i="1"/>
  <c r="C312" i="1"/>
  <c r="B312" i="1"/>
  <c r="F311" i="1"/>
  <c r="D311" i="1"/>
  <c r="C311" i="1"/>
  <c r="B311" i="1"/>
  <c r="F310" i="1"/>
  <c r="D310" i="1"/>
  <c r="C310" i="1"/>
  <c r="B310" i="1"/>
  <c r="F308" i="1"/>
  <c r="D308" i="1"/>
  <c r="C308" i="1"/>
  <c r="B308" i="1"/>
  <c r="F307" i="1"/>
  <c r="D307" i="1"/>
  <c r="C307" i="1"/>
  <c r="B307" i="1"/>
  <c r="F306" i="1"/>
  <c r="D306" i="1"/>
  <c r="C306" i="1"/>
  <c r="B306" i="1"/>
  <c r="F305" i="1"/>
  <c r="D305" i="1"/>
  <c r="C305" i="1"/>
  <c r="B305" i="1"/>
  <c r="F304" i="1"/>
  <c r="D304" i="1"/>
  <c r="C304" i="1"/>
  <c r="B304" i="1"/>
  <c r="F303" i="1"/>
  <c r="D303" i="1"/>
  <c r="C303" i="1"/>
  <c r="B303" i="1"/>
  <c r="F302" i="1"/>
  <c r="D302" i="1"/>
  <c r="C302" i="1"/>
  <c r="B302" i="1"/>
  <c r="F301" i="1"/>
  <c r="D301" i="1"/>
  <c r="C301" i="1"/>
  <c r="B301" i="1"/>
  <c r="F300" i="1"/>
  <c r="D300" i="1"/>
  <c r="C300" i="1"/>
  <c r="B300" i="1"/>
  <c r="F298" i="1"/>
  <c r="D298" i="1"/>
  <c r="C298" i="1"/>
  <c r="B298" i="1"/>
  <c r="F297" i="1"/>
  <c r="D297" i="1"/>
  <c r="C297" i="1"/>
  <c r="B297" i="1"/>
  <c r="F296" i="1"/>
  <c r="D296" i="1"/>
  <c r="C296" i="1"/>
  <c r="B296" i="1"/>
  <c r="F295" i="1"/>
  <c r="D295" i="1"/>
  <c r="C295" i="1"/>
  <c r="B295" i="1"/>
  <c r="F294" i="1"/>
  <c r="D294" i="1"/>
  <c r="C294" i="1"/>
  <c r="B294" i="1"/>
  <c r="F293" i="1"/>
  <c r="D293" i="1"/>
  <c r="C293" i="1"/>
  <c r="B293" i="1"/>
  <c r="F292" i="1"/>
  <c r="D292" i="1"/>
  <c r="C292" i="1"/>
  <c r="B292" i="1"/>
  <c r="F291" i="1"/>
  <c r="D291" i="1"/>
  <c r="C291" i="1"/>
  <c r="B291" i="1"/>
  <c r="F290" i="1"/>
  <c r="D290" i="1"/>
  <c r="C290" i="1"/>
  <c r="B290" i="1"/>
  <c r="F288" i="1"/>
  <c r="D288" i="1"/>
  <c r="C288" i="1"/>
  <c r="B288" i="1"/>
  <c r="F287" i="1"/>
  <c r="D287" i="1"/>
  <c r="C287" i="1"/>
  <c r="B287" i="1"/>
  <c r="F286" i="1"/>
  <c r="D286" i="1"/>
  <c r="C286" i="1"/>
  <c r="B286" i="1"/>
  <c r="F285" i="1"/>
  <c r="D285" i="1"/>
  <c r="C285" i="1"/>
  <c r="B285" i="1"/>
  <c r="F284" i="1"/>
  <c r="D284" i="1"/>
  <c r="C284" i="1"/>
  <c r="B284" i="1"/>
  <c r="F283" i="1"/>
  <c r="D283" i="1"/>
  <c r="C283" i="1"/>
  <c r="B283" i="1"/>
  <c r="F282" i="1"/>
  <c r="D282" i="1"/>
  <c r="C282" i="1"/>
  <c r="B282" i="1"/>
  <c r="F281" i="1"/>
  <c r="D281" i="1"/>
  <c r="C281" i="1"/>
  <c r="B281" i="1"/>
  <c r="F280" i="1"/>
  <c r="D280" i="1"/>
  <c r="C280" i="1"/>
  <c r="B280" i="1"/>
  <c r="F278" i="1"/>
  <c r="D278" i="1"/>
  <c r="C278" i="1"/>
  <c r="B278" i="1"/>
  <c r="F277" i="1"/>
  <c r="D277" i="1"/>
  <c r="C277" i="1"/>
  <c r="B277" i="1"/>
  <c r="F276" i="1"/>
  <c r="D276" i="1"/>
  <c r="C276" i="1"/>
  <c r="B276" i="1"/>
  <c r="F275" i="1"/>
  <c r="D275" i="1"/>
  <c r="C275" i="1"/>
  <c r="B275" i="1"/>
  <c r="F274" i="1"/>
  <c r="D274" i="1"/>
  <c r="C274" i="1"/>
  <c r="B274" i="1"/>
  <c r="F273" i="1"/>
  <c r="D273" i="1"/>
  <c r="C273" i="1"/>
  <c r="B273" i="1"/>
  <c r="F272" i="1"/>
  <c r="D272" i="1"/>
  <c r="C272" i="1"/>
  <c r="B272" i="1"/>
  <c r="F271" i="1"/>
  <c r="D271" i="1"/>
  <c r="C271" i="1"/>
  <c r="B271" i="1"/>
  <c r="F270" i="1"/>
  <c r="D270" i="1"/>
  <c r="C270" i="1"/>
  <c r="B270" i="1"/>
  <c r="F268" i="1"/>
  <c r="D268" i="1"/>
  <c r="C268" i="1"/>
  <c r="B268" i="1"/>
  <c r="F267" i="1"/>
  <c r="D267" i="1"/>
  <c r="C267" i="1"/>
  <c r="B267" i="1"/>
  <c r="F266" i="1"/>
  <c r="D266" i="1"/>
  <c r="C266" i="1"/>
  <c r="B266" i="1"/>
  <c r="F265" i="1"/>
  <c r="D265" i="1"/>
  <c r="C265" i="1"/>
  <c r="B265" i="1"/>
  <c r="F264" i="1"/>
  <c r="D264" i="1"/>
  <c r="C264" i="1"/>
  <c r="B264" i="1"/>
  <c r="F263" i="1"/>
  <c r="D263" i="1"/>
  <c r="C263" i="1"/>
  <c r="B263" i="1"/>
  <c r="F262" i="1"/>
  <c r="D262" i="1"/>
  <c r="C262" i="1"/>
  <c r="B262" i="1"/>
  <c r="F261" i="1"/>
  <c r="D261" i="1"/>
  <c r="C261" i="1"/>
  <c r="B261" i="1"/>
  <c r="F260" i="1"/>
  <c r="D260" i="1"/>
  <c r="C260" i="1"/>
  <c r="B260" i="1"/>
  <c r="F258" i="1"/>
  <c r="D258" i="1"/>
  <c r="C258" i="1"/>
  <c r="B258" i="1"/>
  <c r="F257" i="1"/>
  <c r="D257" i="1"/>
  <c r="C257" i="1"/>
  <c r="B257" i="1"/>
  <c r="F256" i="1"/>
  <c r="D256" i="1"/>
  <c r="C256" i="1"/>
  <c r="B256" i="1"/>
  <c r="F255" i="1"/>
  <c r="D255" i="1"/>
  <c r="C255" i="1"/>
  <c r="B255" i="1"/>
  <c r="F254" i="1"/>
  <c r="D254" i="1"/>
  <c r="C254" i="1"/>
  <c r="B254" i="1"/>
  <c r="F253" i="1"/>
  <c r="D253" i="1"/>
  <c r="C253" i="1"/>
  <c r="B253" i="1"/>
  <c r="F252" i="1"/>
  <c r="D252" i="1"/>
  <c r="C252" i="1"/>
  <c r="B252" i="1"/>
  <c r="F251" i="1"/>
  <c r="D251" i="1"/>
  <c r="C251" i="1"/>
  <c r="B251" i="1"/>
  <c r="F250" i="1"/>
  <c r="D250" i="1"/>
  <c r="C250" i="1"/>
  <c r="B250" i="1"/>
  <c r="F248" i="1"/>
  <c r="D248" i="1"/>
  <c r="C248" i="1"/>
  <c r="B248" i="1"/>
  <c r="F247" i="1"/>
  <c r="D247" i="1"/>
  <c r="C247" i="1"/>
  <c r="B247" i="1"/>
  <c r="F246" i="1"/>
  <c r="D246" i="1"/>
  <c r="C246" i="1"/>
  <c r="B246" i="1"/>
  <c r="F245" i="1"/>
  <c r="D245" i="1"/>
  <c r="C245" i="1"/>
  <c r="B245" i="1"/>
  <c r="F244" i="1"/>
  <c r="D244" i="1"/>
  <c r="C244" i="1"/>
  <c r="B244" i="1"/>
  <c r="F243" i="1"/>
  <c r="D243" i="1"/>
  <c r="C243" i="1"/>
  <c r="B243" i="1"/>
  <c r="F242" i="1"/>
  <c r="D242" i="1"/>
  <c r="C242" i="1"/>
  <c r="B242" i="1"/>
  <c r="F241" i="1"/>
  <c r="D241" i="1"/>
  <c r="C241" i="1"/>
  <c r="B241" i="1"/>
  <c r="F240" i="1"/>
  <c r="D240" i="1"/>
  <c r="C240" i="1"/>
  <c r="B240" i="1"/>
  <c r="F238" i="1"/>
  <c r="D238" i="1"/>
  <c r="C238" i="1"/>
  <c r="B238" i="1"/>
  <c r="F237" i="1"/>
  <c r="D237" i="1"/>
  <c r="C237" i="1"/>
  <c r="B237" i="1"/>
  <c r="F236" i="1"/>
  <c r="D236" i="1"/>
  <c r="C236" i="1"/>
  <c r="B236" i="1"/>
  <c r="F235" i="1"/>
  <c r="D235" i="1"/>
  <c r="C235" i="1"/>
  <c r="B235" i="1"/>
  <c r="F234" i="1"/>
  <c r="D234" i="1"/>
  <c r="C234" i="1"/>
  <c r="B234" i="1"/>
  <c r="F233" i="1"/>
  <c r="D233" i="1"/>
  <c r="C233" i="1"/>
  <c r="B233" i="1"/>
  <c r="F232" i="1"/>
  <c r="D232" i="1"/>
  <c r="C232" i="1"/>
  <c r="B232" i="1"/>
  <c r="F231" i="1"/>
  <c r="D231" i="1"/>
  <c r="C231" i="1"/>
  <c r="B231" i="1"/>
  <c r="F230" i="1"/>
  <c r="D230" i="1"/>
  <c r="C230" i="1"/>
  <c r="B230" i="1"/>
  <c r="F228" i="1"/>
  <c r="D228" i="1"/>
  <c r="C228" i="1"/>
  <c r="B228" i="1"/>
  <c r="F227" i="1"/>
  <c r="D227" i="1"/>
  <c r="C227" i="1"/>
  <c r="B227" i="1"/>
  <c r="F226" i="1"/>
  <c r="D226" i="1"/>
  <c r="C226" i="1"/>
  <c r="B226" i="1"/>
  <c r="F225" i="1"/>
  <c r="D225" i="1"/>
  <c r="C225" i="1"/>
  <c r="B225" i="1"/>
  <c r="F224" i="1"/>
  <c r="D224" i="1"/>
  <c r="C224" i="1"/>
  <c r="B224" i="1"/>
  <c r="F223" i="1"/>
  <c r="D223" i="1"/>
  <c r="C223" i="1"/>
  <c r="B223" i="1"/>
  <c r="F222" i="1"/>
  <c r="D222" i="1"/>
  <c r="C222" i="1"/>
  <c r="B222" i="1"/>
  <c r="F221" i="1"/>
  <c r="D221" i="1"/>
  <c r="C221" i="1"/>
  <c r="B221" i="1"/>
  <c r="F220" i="1"/>
  <c r="D220" i="1"/>
  <c r="C220" i="1"/>
  <c r="B220" i="1"/>
  <c r="F218" i="1"/>
  <c r="D218" i="1"/>
  <c r="C218" i="1"/>
  <c r="B218" i="1"/>
  <c r="F217" i="1"/>
  <c r="D217" i="1"/>
  <c r="C217" i="1"/>
  <c r="B217" i="1"/>
  <c r="F216" i="1"/>
  <c r="D216" i="1"/>
  <c r="C216" i="1"/>
  <c r="B216" i="1"/>
  <c r="F215" i="1"/>
  <c r="D215" i="1"/>
  <c r="C215" i="1"/>
  <c r="B215" i="1"/>
  <c r="F214" i="1"/>
  <c r="D214" i="1"/>
  <c r="C214" i="1"/>
  <c r="B214" i="1"/>
  <c r="F213" i="1"/>
  <c r="D213" i="1"/>
  <c r="C213" i="1"/>
  <c r="B213" i="1"/>
  <c r="F212" i="1"/>
  <c r="D212" i="1"/>
  <c r="C212" i="1"/>
  <c r="B212" i="1"/>
  <c r="F211" i="1"/>
  <c r="D211" i="1"/>
  <c r="C211" i="1"/>
  <c r="B211" i="1"/>
  <c r="F210" i="1"/>
  <c r="D210" i="1"/>
  <c r="C210" i="1"/>
  <c r="B210" i="1"/>
  <c r="F208" i="1"/>
  <c r="D208" i="1"/>
  <c r="C208" i="1"/>
  <c r="B208" i="1"/>
  <c r="F207" i="1"/>
  <c r="D207" i="1"/>
  <c r="C207" i="1"/>
  <c r="B207" i="1"/>
  <c r="F206" i="1"/>
  <c r="D206" i="1"/>
  <c r="C206" i="1"/>
  <c r="B206" i="1"/>
  <c r="F205" i="1"/>
  <c r="D205" i="1"/>
  <c r="C205" i="1"/>
  <c r="B205" i="1"/>
  <c r="F204" i="1"/>
  <c r="D204" i="1"/>
  <c r="C204" i="1"/>
  <c r="B204" i="1"/>
  <c r="F203" i="1"/>
  <c r="D203" i="1"/>
  <c r="C203" i="1"/>
  <c r="B203" i="1"/>
  <c r="F202" i="1"/>
  <c r="D202" i="1"/>
  <c r="C202" i="1"/>
  <c r="B202" i="1"/>
  <c r="F201" i="1"/>
  <c r="D201" i="1"/>
  <c r="C201" i="1"/>
  <c r="B201" i="1"/>
  <c r="F200" i="1"/>
  <c r="D200" i="1"/>
  <c r="C200" i="1"/>
  <c r="B200" i="1"/>
  <c r="F198" i="1"/>
  <c r="D198" i="1"/>
  <c r="C198" i="1"/>
  <c r="B198" i="1"/>
  <c r="F197" i="1"/>
  <c r="D197" i="1"/>
  <c r="C197" i="1"/>
  <c r="B197" i="1"/>
  <c r="F196" i="1"/>
  <c r="D196" i="1"/>
  <c r="C196" i="1"/>
  <c r="B196" i="1"/>
  <c r="F195" i="1"/>
  <c r="D195" i="1"/>
  <c r="C195" i="1"/>
  <c r="B195" i="1"/>
  <c r="F194" i="1"/>
  <c r="D194" i="1"/>
  <c r="C194" i="1"/>
  <c r="B194" i="1"/>
  <c r="F193" i="1"/>
  <c r="D193" i="1"/>
  <c r="C193" i="1"/>
  <c r="B193" i="1"/>
  <c r="F192" i="1"/>
  <c r="D192" i="1"/>
  <c r="C192" i="1"/>
  <c r="B192" i="1"/>
  <c r="F191" i="1"/>
  <c r="D191" i="1"/>
  <c r="C191" i="1"/>
  <c r="B191" i="1"/>
  <c r="F190" i="1"/>
  <c r="D190" i="1"/>
  <c r="C190" i="1"/>
  <c r="B190" i="1"/>
  <c r="F188" i="1"/>
  <c r="D188" i="1"/>
  <c r="C188" i="1"/>
  <c r="B188" i="1"/>
  <c r="F187" i="1"/>
  <c r="D187" i="1"/>
  <c r="C187" i="1"/>
  <c r="B187" i="1"/>
  <c r="F186" i="1"/>
  <c r="D186" i="1"/>
  <c r="C186" i="1"/>
  <c r="B186" i="1"/>
  <c r="F185" i="1"/>
  <c r="D185" i="1"/>
  <c r="C185" i="1"/>
  <c r="B185" i="1"/>
  <c r="F184" i="1"/>
  <c r="D184" i="1"/>
  <c r="C184" i="1"/>
  <c r="B184" i="1"/>
  <c r="F183" i="1"/>
  <c r="D183" i="1"/>
  <c r="C183" i="1"/>
  <c r="B183" i="1"/>
  <c r="F182" i="1"/>
  <c r="D182" i="1"/>
  <c r="C182" i="1"/>
  <c r="B182" i="1"/>
  <c r="F181" i="1"/>
  <c r="D181" i="1"/>
  <c r="C181" i="1"/>
  <c r="B181" i="1"/>
  <c r="F180" i="1"/>
  <c r="D180" i="1"/>
  <c r="C180" i="1"/>
  <c r="B180" i="1"/>
  <c r="F178" i="1"/>
  <c r="D178" i="1"/>
  <c r="C178" i="1"/>
  <c r="B178" i="1"/>
  <c r="F177" i="1"/>
  <c r="D177" i="1"/>
  <c r="C177" i="1"/>
  <c r="B177" i="1"/>
  <c r="F176" i="1"/>
  <c r="D176" i="1"/>
  <c r="C176" i="1"/>
  <c r="B176" i="1"/>
  <c r="F175" i="1"/>
  <c r="D175" i="1"/>
  <c r="C175" i="1"/>
  <c r="B175" i="1"/>
  <c r="F174" i="1"/>
  <c r="D174" i="1"/>
  <c r="C174" i="1"/>
  <c r="B174" i="1"/>
  <c r="F173" i="1"/>
  <c r="D173" i="1"/>
  <c r="C173" i="1"/>
  <c r="B173" i="1"/>
  <c r="F172" i="1"/>
  <c r="D172" i="1"/>
  <c r="C172" i="1"/>
  <c r="B172" i="1"/>
  <c r="F171" i="1"/>
  <c r="D171" i="1"/>
  <c r="C171" i="1"/>
  <c r="B171" i="1"/>
  <c r="F170" i="1"/>
  <c r="D170" i="1"/>
  <c r="C170" i="1"/>
  <c r="B170" i="1"/>
  <c r="F168" i="1"/>
  <c r="D168" i="1"/>
  <c r="C168" i="1"/>
  <c r="B168" i="1"/>
  <c r="F167" i="1"/>
  <c r="D167" i="1"/>
  <c r="C167" i="1"/>
  <c r="B167" i="1"/>
  <c r="F166" i="1"/>
  <c r="D166" i="1"/>
  <c r="C166" i="1"/>
  <c r="B166" i="1"/>
  <c r="F165" i="1"/>
  <c r="D165" i="1"/>
  <c r="C165" i="1"/>
  <c r="B165" i="1"/>
  <c r="F164" i="1"/>
  <c r="D164" i="1"/>
  <c r="C164" i="1"/>
  <c r="B164" i="1"/>
  <c r="F163" i="1"/>
  <c r="D163" i="1"/>
  <c r="C163" i="1"/>
  <c r="B163" i="1"/>
  <c r="F162" i="1"/>
  <c r="D162" i="1"/>
  <c r="C162" i="1"/>
  <c r="B162" i="1"/>
  <c r="F161" i="1"/>
  <c r="D161" i="1"/>
  <c r="C161" i="1"/>
  <c r="B161" i="1"/>
  <c r="F160" i="1"/>
  <c r="D160" i="1"/>
  <c r="C160" i="1"/>
  <c r="B160" i="1"/>
  <c r="F158" i="1"/>
  <c r="D158" i="1"/>
  <c r="C158" i="1"/>
  <c r="B158" i="1"/>
  <c r="F157" i="1"/>
  <c r="D157" i="1"/>
  <c r="C157" i="1"/>
  <c r="B157" i="1"/>
  <c r="F156" i="1"/>
  <c r="D156" i="1"/>
  <c r="C156" i="1"/>
  <c r="B156" i="1"/>
  <c r="F155" i="1"/>
  <c r="D155" i="1"/>
  <c r="C155" i="1"/>
  <c r="B155" i="1"/>
  <c r="F154" i="1"/>
  <c r="D154" i="1"/>
  <c r="C154" i="1"/>
  <c r="B154" i="1"/>
  <c r="F153" i="1"/>
  <c r="D153" i="1"/>
  <c r="C153" i="1"/>
  <c r="B153" i="1"/>
  <c r="F152" i="1"/>
  <c r="D152" i="1"/>
  <c r="C152" i="1"/>
  <c r="B152" i="1"/>
  <c r="F151" i="1"/>
  <c r="D151" i="1"/>
  <c r="C151" i="1"/>
  <c r="B151" i="1"/>
  <c r="F150" i="1"/>
  <c r="D150" i="1"/>
  <c r="C150" i="1"/>
  <c r="B150" i="1"/>
  <c r="F148" i="1"/>
  <c r="D148" i="1"/>
  <c r="C148" i="1"/>
  <c r="B148" i="1"/>
  <c r="F147" i="1"/>
  <c r="D147" i="1"/>
  <c r="C147" i="1"/>
  <c r="B147" i="1"/>
  <c r="F146" i="1"/>
  <c r="D146" i="1"/>
  <c r="C146" i="1"/>
  <c r="B146" i="1"/>
  <c r="F145" i="1"/>
  <c r="D145" i="1"/>
  <c r="C145" i="1"/>
  <c r="B145" i="1"/>
  <c r="F144" i="1"/>
  <c r="D144" i="1"/>
  <c r="C144" i="1"/>
  <c r="B144" i="1"/>
  <c r="F143" i="1"/>
  <c r="D143" i="1"/>
  <c r="C143" i="1"/>
  <c r="B143" i="1"/>
  <c r="F142" i="1"/>
  <c r="D142" i="1"/>
  <c r="C142" i="1"/>
  <c r="B142" i="1"/>
  <c r="F141" i="1"/>
  <c r="D141" i="1"/>
  <c r="C141" i="1"/>
  <c r="B141" i="1"/>
  <c r="F140" i="1"/>
  <c r="D140" i="1"/>
  <c r="C140" i="1"/>
  <c r="B140" i="1"/>
  <c r="F138" i="1"/>
  <c r="D138" i="1"/>
  <c r="C138" i="1"/>
  <c r="B138" i="1"/>
  <c r="F137" i="1"/>
  <c r="D137" i="1"/>
  <c r="C137" i="1"/>
  <c r="B137" i="1"/>
  <c r="F136" i="1"/>
  <c r="D136" i="1"/>
  <c r="C136" i="1"/>
  <c r="B136" i="1"/>
  <c r="F135" i="1"/>
  <c r="D135" i="1"/>
  <c r="C135" i="1"/>
  <c r="B135" i="1"/>
  <c r="F134" i="1"/>
  <c r="D134" i="1"/>
  <c r="C134" i="1"/>
  <c r="B134" i="1"/>
  <c r="F133" i="1"/>
  <c r="D133" i="1"/>
  <c r="C133" i="1"/>
  <c r="B133" i="1"/>
  <c r="F132" i="1"/>
  <c r="D132" i="1"/>
  <c r="C132" i="1"/>
  <c r="B132" i="1"/>
  <c r="F131" i="1"/>
  <c r="D131" i="1"/>
  <c r="C131" i="1"/>
  <c r="B131" i="1"/>
  <c r="F130" i="1"/>
  <c r="D130" i="1"/>
  <c r="C130" i="1"/>
  <c r="B130" i="1"/>
  <c r="F128" i="1"/>
  <c r="D128" i="1"/>
  <c r="C128" i="1"/>
  <c r="B128" i="1"/>
  <c r="F127" i="1"/>
  <c r="D127" i="1"/>
  <c r="C127" i="1"/>
  <c r="B127" i="1"/>
  <c r="F126" i="1"/>
  <c r="D126" i="1"/>
  <c r="C126" i="1"/>
  <c r="B126" i="1"/>
  <c r="F125" i="1"/>
  <c r="D125" i="1"/>
  <c r="C125" i="1"/>
  <c r="B125" i="1"/>
  <c r="F124" i="1"/>
  <c r="D124" i="1"/>
  <c r="C124" i="1"/>
  <c r="B124" i="1"/>
  <c r="F123" i="1"/>
  <c r="D123" i="1"/>
  <c r="C123" i="1"/>
  <c r="B123" i="1"/>
  <c r="F122" i="1"/>
  <c r="D122" i="1"/>
  <c r="C122" i="1"/>
  <c r="B122" i="1"/>
  <c r="F121" i="1"/>
  <c r="D121" i="1"/>
  <c r="C121" i="1"/>
  <c r="B121" i="1"/>
  <c r="F120" i="1"/>
  <c r="D120" i="1"/>
  <c r="C120" i="1"/>
  <c r="B120" i="1"/>
  <c r="F118" i="1"/>
  <c r="D118" i="1"/>
  <c r="C118" i="1"/>
  <c r="B118" i="1"/>
  <c r="F117" i="1"/>
  <c r="D117" i="1"/>
  <c r="C117" i="1"/>
  <c r="B117" i="1"/>
  <c r="F116" i="1"/>
  <c r="D116" i="1"/>
  <c r="C116" i="1"/>
  <c r="B116" i="1"/>
  <c r="F115" i="1"/>
  <c r="D115" i="1"/>
  <c r="C115" i="1"/>
  <c r="B115" i="1"/>
  <c r="F114" i="1"/>
  <c r="D114" i="1"/>
  <c r="C114" i="1"/>
  <c r="B114" i="1"/>
  <c r="F113" i="1"/>
  <c r="D113" i="1"/>
  <c r="C113" i="1"/>
  <c r="B113" i="1"/>
  <c r="F112" i="1"/>
  <c r="D112" i="1"/>
  <c r="C112" i="1"/>
  <c r="B112" i="1"/>
  <c r="F111" i="1"/>
  <c r="D111" i="1"/>
  <c r="C111" i="1"/>
  <c r="B111" i="1"/>
  <c r="F110" i="1"/>
  <c r="D110" i="1"/>
  <c r="C110" i="1"/>
  <c r="B110" i="1"/>
  <c r="F108" i="1"/>
  <c r="D108" i="1"/>
  <c r="C108" i="1"/>
  <c r="B108" i="1"/>
  <c r="F107" i="1"/>
  <c r="D107" i="1"/>
  <c r="C107" i="1"/>
  <c r="B107" i="1"/>
  <c r="F106" i="1"/>
  <c r="D106" i="1"/>
  <c r="C106" i="1"/>
  <c r="B106" i="1"/>
  <c r="F105" i="1"/>
  <c r="D105" i="1"/>
  <c r="C105" i="1"/>
  <c r="B105" i="1"/>
  <c r="F104" i="1"/>
  <c r="D104" i="1"/>
  <c r="C104" i="1"/>
  <c r="B104" i="1"/>
  <c r="F103" i="1"/>
  <c r="D103" i="1"/>
  <c r="C103" i="1"/>
  <c r="B103" i="1"/>
  <c r="F102" i="1"/>
  <c r="D102" i="1"/>
  <c r="C102" i="1"/>
  <c r="B102" i="1"/>
  <c r="F101" i="1"/>
  <c r="D101" i="1"/>
  <c r="C101" i="1"/>
  <c r="B101" i="1"/>
  <c r="F100" i="1"/>
  <c r="D100" i="1"/>
  <c r="C100" i="1"/>
  <c r="B100" i="1"/>
  <c r="F98" i="1"/>
  <c r="D98" i="1"/>
  <c r="C98" i="1"/>
  <c r="B98" i="1"/>
  <c r="F97" i="1"/>
  <c r="D97" i="1"/>
  <c r="C97" i="1"/>
  <c r="B97" i="1"/>
  <c r="F96" i="1"/>
  <c r="D96" i="1"/>
  <c r="C96" i="1"/>
  <c r="B96" i="1"/>
  <c r="F95" i="1"/>
  <c r="D95" i="1"/>
  <c r="C95" i="1"/>
  <c r="B95" i="1"/>
  <c r="F94" i="1"/>
  <c r="D94" i="1"/>
  <c r="C94" i="1"/>
  <c r="B94" i="1"/>
  <c r="F93" i="1"/>
  <c r="D93" i="1"/>
  <c r="C93" i="1"/>
  <c r="B93" i="1"/>
  <c r="F92" i="1"/>
  <c r="D92" i="1"/>
  <c r="C92" i="1"/>
  <c r="B92" i="1"/>
  <c r="F91" i="1"/>
  <c r="D91" i="1"/>
  <c r="C91" i="1"/>
  <c r="B91" i="1"/>
  <c r="F90" i="1"/>
  <c r="D90" i="1"/>
  <c r="C90" i="1"/>
  <c r="B90" i="1"/>
  <c r="D89" i="1"/>
  <c r="D99" i="1" s="1"/>
  <c r="D109" i="1" s="1"/>
  <c r="D119" i="1" s="1"/>
  <c r="D129" i="1" s="1"/>
  <c r="D139" i="1" s="1"/>
  <c r="D149" i="1" s="1"/>
  <c r="D159" i="1" s="1"/>
  <c r="D169" i="1" s="1"/>
  <c r="D179" i="1" s="1"/>
  <c r="D189" i="1" s="1"/>
  <c r="D199" i="1" s="1"/>
  <c r="D209" i="1" s="1"/>
  <c r="D219" i="1" s="1"/>
  <c r="D229" i="1" s="1"/>
  <c r="D239" i="1" s="1"/>
  <c r="D249" i="1" s="1"/>
  <c r="D259" i="1" s="1"/>
  <c r="D269" i="1" s="1"/>
  <c r="D279" i="1" s="1"/>
  <c r="D289" i="1" s="1"/>
  <c r="D299" i="1" s="1"/>
  <c r="D309" i="1" s="1"/>
  <c r="D319" i="1" s="1"/>
  <c r="D329" i="1" s="1"/>
  <c r="D339" i="1" s="1"/>
  <c r="D349" i="1" s="1"/>
  <c r="D359" i="1" s="1"/>
  <c r="D369" i="1" s="1"/>
  <c r="D379" i="1" s="1"/>
  <c r="D389" i="1" s="1"/>
  <c r="D399" i="1" s="1"/>
  <c r="D409" i="1" s="1"/>
  <c r="D419" i="1" s="1"/>
  <c r="D429" i="1" s="1"/>
  <c r="D439" i="1" s="1"/>
  <c r="D449" i="1" s="1"/>
  <c r="D459" i="1" s="1"/>
  <c r="D469" i="1" s="1"/>
  <c r="D479" i="1" s="1"/>
  <c r="D489" i="1" s="1"/>
  <c r="D499" i="1" s="1"/>
  <c r="D509" i="1" s="1"/>
  <c r="D519" i="1" s="1"/>
  <c r="D529" i="1" s="1"/>
  <c r="D539" i="1" s="1"/>
  <c r="D549" i="1" s="1"/>
  <c r="D559" i="1" s="1"/>
  <c r="D569" i="1" s="1"/>
  <c r="D579" i="1" s="1"/>
  <c r="D589" i="1" s="1"/>
  <c r="D599" i="1" s="1"/>
  <c r="D609" i="1" s="1"/>
  <c r="D619" i="1" s="1"/>
  <c r="D629" i="1" s="1"/>
  <c r="D639" i="1" s="1"/>
  <c r="D649" i="1" s="1"/>
  <c r="D659" i="1" s="1"/>
  <c r="D669" i="1" s="1"/>
  <c r="D679" i="1" s="1"/>
  <c r="D689" i="1" s="1"/>
  <c r="D699" i="1" s="1"/>
  <c r="D709" i="1" s="1"/>
  <c r="D719" i="1" s="1"/>
  <c r="D729" i="1" s="1"/>
  <c r="D739" i="1" s="1"/>
  <c r="D749" i="1" s="1"/>
  <c r="D759" i="1" s="1"/>
  <c r="D769" i="1" s="1"/>
  <c r="D779" i="1" s="1"/>
  <c r="D789" i="1" s="1"/>
  <c r="D799" i="1" s="1"/>
  <c r="D809" i="1" s="1"/>
  <c r="D819" i="1" s="1"/>
  <c r="D829" i="1" s="1"/>
  <c r="D839" i="1" s="1"/>
  <c r="D849" i="1" s="1"/>
  <c r="D859" i="1" s="1"/>
  <c r="D869" i="1" s="1"/>
  <c r="D879" i="1" s="1"/>
  <c r="D889" i="1" s="1"/>
  <c r="D899" i="1" s="1"/>
  <c r="D909" i="1" s="1"/>
  <c r="D919" i="1" s="1"/>
  <c r="D929" i="1" s="1"/>
  <c r="D939" i="1" s="1"/>
  <c r="D949" i="1" s="1"/>
  <c r="D959" i="1" s="1"/>
  <c r="D969" i="1" s="1"/>
  <c r="D979" i="1" s="1"/>
  <c r="D989" i="1" s="1"/>
  <c r="D999" i="1" s="1"/>
  <c r="D1009" i="1" s="1"/>
  <c r="D1019" i="1" s="1"/>
  <c r="D1029" i="1" s="1"/>
  <c r="D1039" i="1" s="1"/>
  <c r="D1049" i="1" s="1"/>
  <c r="D1059" i="1" s="1"/>
  <c r="D1069" i="1" s="1"/>
  <c r="D1079" i="1" s="1"/>
  <c r="D1089" i="1" s="1"/>
  <c r="D1099" i="1" s="1"/>
  <c r="D1109" i="1" s="1"/>
  <c r="D1119" i="1" s="1"/>
  <c r="D1129" i="1" s="1"/>
  <c r="D1139" i="1" s="1"/>
  <c r="D1149" i="1" s="1"/>
  <c r="D1159" i="1" s="1"/>
  <c r="D1169" i="1" s="1"/>
  <c r="D1179" i="1" s="1"/>
  <c r="D1189" i="1" s="1"/>
  <c r="D1199" i="1" s="1"/>
  <c r="F88" i="1"/>
  <c r="D88" i="1"/>
  <c r="C88" i="1"/>
  <c r="B88" i="1"/>
  <c r="F87" i="1"/>
  <c r="D87" i="1"/>
  <c r="C87" i="1"/>
  <c r="B87" i="1"/>
  <c r="F86" i="1"/>
  <c r="D86" i="1"/>
  <c r="C86" i="1"/>
  <c r="B86" i="1"/>
  <c r="F85" i="1"/>
  <c r="D85" i="1"/>
  <c r="C85" i="1"/>
  <c r="B85" i="1"/>
  <c r="F84" i="1"/>
  <c r="D84" i="1"/>
  <c r="C84" i="1"/>
  <c r="B84" i="1"/>
  <c r="F83" i="1"/>
  <c r="D83" i="1"/>
  <c r="C83" i="1"/>
  <c r="B83" i="1"/>
  <c r="F82" i="1"/>
  <c r="D82" i="1"/>
  <c r="C82" i="1"/>
  <c r="B82" i="1"/>
  <c r="F81" i="1"/>
  <c r="D81" i="1"/>
  <c r="C81" i="1"/>
  <c r="B81" i="1"/>
  <c r="F80" i="1"/>
  <c r="D80" i="1"/>
  <c r="C80" i="1"/>
  <c r="B80" i="1"/>
  <c r="F78" i="1"/>
  <c r="D78" i="1"/>
  <c r="C78" i="1"/>
  <c r="B78" i="1"/>
  <c r="F77" i="1"/>
  <c r="D77" i="1"/>
  <c r="C77" i="1"/>
  <c r="B77" i="1"/>
  <c r="F76" i="1"/>
  <c r="D76" i="1"/>
  <c r="C76" i="1"/>
  <c r="B76" i="1"/>
  <c r="F75" i="1"/>
  <c r="D75" i="1"/>
  <c r="C75" i="1"/>
  <c r="B75" i="1"/>
  <c r="F74" i="1"/>
  <c r="D74" i="1"/>
  <c r="C74" i="1"/>
  <c r="B74" i="1"/>
  <c r="F73" i="1"/>
  <c r="D73" i="1"/>
  <c r="C73" i="1"/>
  <c r="B73" i="1"/>
  <c r="F72" i="1"/>
  <c r="D72" i="1"/>
  <c r="C72" i="1"/>
  <c r="B72" i="1"/>
  <c r="F71" i="1"/>
  <c r="D71" i="1"/>
  <c r="C71" i="1"/>
  <c r="B71" i="1"/>
  <c r="F70" i="1"/>
  <c r="D70" i="1"/>
  <c r="C70" i="1"/>
  <c r="B70" i="1"/>
  <c r="F68" i="1"/>
  <c r="D68" i="1"/>
  <c r="C68" i="1"/>
  <c r="B68" i="1"/>
  <c r="F67" i="1"/>
  <c r="D67" i="1"/>
  <c r="C67" i="1"/>
  <c r="B67" i="1"/>
  <c r="F66" i="1"/>
  <c r="D66" i="1"/>
  <c r="C66" i="1"/>
  <c r="B66" i="1"/>
  <c r="F65" i="1"/>
  <c r="D65" i="1"/>
  <c r="C65" i="1"/>
  <c r="B65" i="1"/>
  <c r="F64" i="1"/>
  <c r="D64" i="1"/>
  <c r="C64" i="1"/>
  <c r="B64" i="1"/>
  <c r="F63" i="1"/>
  <c r="D63" i="1"/>
  <c r="C63" i="1"/>
  <c r="B63" i="1"/>
  <c r="F62" i="1"/>
  <c r="D62" i="1"/>
  <c r="C62" i="1"/>
  <c r="B62" i="1"/>
  <c r="F61" i="1"/>
  <c r="D61" i="1"/>
  <c r="C61" i="1"/>
  <c r="B61" i="1"/>
  <c r="F60" i="1"/>
  <c r="D60" i="1"/>
  <c r="C60" i="1"/>
  <c r="B60" i="1"/>
  <c r="F58" i="1"/>
  <c r="D58" i="1"/>
  <c r="C58" i="1"/>
  <c r="B58" i="1"/>
  <c r="F57" i="1"/>
  <c r="D57" i="1"/>
  <c r="C57" i="1"/>
  <c r="B57" i="1"/>
  <c r="F56" i="1"/>
  <c r="D56" i="1"/>
  <c r="C56" i="1"/>
  <c r="B56" i="1"/>
  <c r="F55" i="1"/>
  <c r="D55" i="1"/>
  <c r="C55" i="1"/>
  <c r="B55" i="1"/>
  <c r="F54" i="1"/>
  <c r="D54" i="1"/>
  <c r="C54" i="1"/>
  <c r="B54" i="1"/>
  <c r="F53" i="1"/>
  <c r="D53" i="1"/>
  <c r="C53" i="1"/>
  <c r="B53" i="1"/>
  <c r="F52" i="1"/>
  <c r="D52" i="1"/>
  <c r="C52" i="1"/>
  <c r="B52" i="1"/>
  <c r="F51" i="1"/>
  <c r="D51" i="1"/>
  <c r="C51" i="1"/>
  <c r="B51" i="1"/>
  <c r="F50" i="1"/>
  <c r="D50" i="1"/>
  <c r="C50" i="1"/>
  <c r="B50" i="1"/>
  <c r="D49" i="1"/>
  <c r="D59" i="1" s="1"/>
  <c r="D69" i="1" s="1"/>
  <c r="D79" i="1" s="1"/>
  <c r="C49" i="1"/>
  <c r="B49" i="1"/>
  <c r="F48" i="1"/>
  <c r="D48" i="1"/>
  <c r="C48" i="1"/>
  <c r="B48" i="1"/>
  <c r="F47" i="1"/>
  <c r="D47" i="1"/>
  <c r="C47" i="1"/>
  <c r="B47" i="1"/>
  <c r="F46" i="1"/>
  <c r="D46" i="1"/>
  <c r="C46" i="1"/>
  <c r="B46" i="1"/>
  <c r="F45" i="1"/>
  <c r="D45" i="1"/>
  <c r="C45" i="1"/>
  <c r="B45" i="1"/>
  <c r="F44" i="1"/>
  <c r="D44" i="1"/>
  <c r="C44" i="1"/>
  <c r="B44" i="1"/>
  <c r="F43" i="1"/>
  <c r="D43" i="1"/>
  <c r="C43" i="1"/>
  <c r="B43" i="1"/>
  <c r="F42" i="1"/>
  <c r="D42" i="1"/>
  <c r="C42" i="1"/>
  <c r="B42" i="1"/>
  <c r="F41" i="1"/>
  <c r="D41" i="1"/>
  <c r="C41" i="1"/>
  <c r="B41" i="1"/>
  <c r="F40" i="1"/>
  <c r="D40" i="1"/>
  <c r="C40" i="1"/>
  <c r="B40" i="1"/>
  <c r="F39" i="1"/>
  <c r="D39" i="1"/>
  <c r="C39" i="1"/>
  <c r="B39" i="1"/>
  <c r="F38" i="1"/>
  <c r="C38" i="1"/>
  <c r="B38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9" i="1"/>
  <c r="C29" i="1"/>
  <c r="B29" i="1"/>
  <c r="F28" i="1"/>
  <c r="C28" i="1"/>
  <c r="B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E49" i="1" l="1"/>
  <c r="B59" i="1"/>
  <c r="F49" i="1"/>
  <c r="C59" i="1"/>
  <c r="C69" i="1" l="1"/>
  <c r="F59" i="1"/>
  <c r="E59" i="1"/>
  <c r="B69" i="1"/>
  <c r="B79" i="1" l="1"/>
  <c r="C79" i="1"/>
  <c r="F69" i="1"/>
  <c r="E69" i="1"/>
  <c r="E79" i="1" l="1"/>
  <c r="C89" i="1"/>
  <c r="F79" i="1"/>
  <c r="B89" i="1"/>
  <c r="B99" i="1" l="1"/>
  <c r="E89" i="1"/>
  <c r="F89" i="1"/>
  <c r="C99" i="1"/>
  <c r="E99" i="1" l="1"/>
  <c r="C109" i="1"/>
  <c r="F99" i="1"/>
  <c r="B109" i="1"/>
  <c r="B119" i="1" l="1"/>
  <c r="F109" i="1"/>
  <c r="C119" i="1"/>
  <c r="E109" i="1"/>
  <c r="C129" i="1" l="1"/>
  <c r="F119" i="1"/>
  <c r="E119" i="1"/>
  <c r="B129" i="1"/>
  <c r="B139" i="1" l="1"/>
  <c r="C139" i="1"/>
  <c r="F129" i="1"/>
  <c r="E129" i="1"/>
  <c r="E139" i="1" l="1"/>
  <c r="F139" i="1"/>
  <c r="C149" i="1"/>
  <c r="B149" i="1"/>
  <c r="B159" i="1" l="1"/>
  <c r="E149" i="1"/>
  <c r="C159" i="1"/>
  <c r="F149" i="1"/>
  <c r="E159" i="1" l="1"/>
  <c r="C169" i="1"/>
  <c r="F159" i="1"/>
  <c r="B169" i="1"/>
  <c r="B179" i="1" l="1"/>
  <c r="C179" i="1"/>
  <c r="F169" i="1"/>
  <c r="E169" i="1"/>
  <c r="C189" i="1" l="1"/>
  <c r="F179" i="1"/>
  <c r="E179" i="1"/>
  <c r="B189" i="1"/>
  <c r="B199" i="1" l="1"/>
  <c r="C199" i="1"/>
  <c r="F189" i="1"/>
  <c r="E189" i="1"/>
  <c r="E199" i="1" l="1"/>
  <c r="F199" i="1"/>
  <c r="C209" i="1"/>
  <c r="B209" i="1"/>
  <c r="B219" i="1" l="1"/>
  <c r="E209" i="1"/>
  <c r="F209" i="1"/>
  <c r="C219" i="1"/>
  <c r="E219" i="1" l="1"/>
  <c r="C229" i="1"/>
  <c r="F219" i="1"/>
  <c r="B229" i="1"/>
  <c r="B239" i="1" l="1"/>
  <c r="C239" i="1"/>
  <c r="F229" i="1"/>
  <c r="E229" i="1"/>
  <c r="C249" i="1" l="1"/>
  <c r="F239" i="1"/>
  <c r="E239" i="1"/>
  <c r="B249" i="1"/>
  <c r="B259" i="1" l="1"/>
  <c r="C259" i="1"/>
  <c r="F249" i="1"/>
  <c r="E249" i="1"/>
  <c r="E259" i="1" l="1"/>
  <c r="F259" i="1"/>
  <c r="C269" i="1"/>
  <c r="B269" i="1"/>
  <c r="B279" i="1" l="1"/>
  <c r="E269" i="1"/>
  <c r="C279" i="1"/>
  <c r="F269" i="1"/>
  <c r="C289" i="1" l="1"/>
  <c r="F279" i="1"/>
  <c r="E279" i="1"/>
  <c r="B289" i="1"/>
  <c r="B299" i="1" l="1"/>
  <c r="F289" i="1"/>
  <c r="C299" i="1"/>
  <c r="E289" i="1"/>
  <c r="C309" i="1" l="1"/>
  <c r="F299" i="1"/>
  <c r="E299" i="1"/>
  <c r="B309" i="1"/>
  <c r="B319" i="1" l="1"/>
  <c r="E309" i="1"/>
  <c r="C319" i="1"/>
  <c r="F309" i="1"/>
  <c r="E319" i="1" l="1"/>
  <c r="C329" i="1"/>
  <c r="F319" i="1"/>
  <c r="B329" i="1"/>
  <c r="B339" i="1" l="1"/>
  <c r="E329" i="1"/>
  <c r="F329" i="1"/>
  <c r="C339" i="1"/>
  <c r="E339" i="1" l="1"/>
  <c r="C349" i="1"/>
  <c r="F339" i="1"/>
  <c r="B349" i="1"/>
  <c r="B359" i="1" l="1"/>
  <c r="F349" i="1"/>
  <c r="C359" i="1"/>
  <c r="E349" i="1"/>
  <c r="C369" i="1" l="1"/>
  <c r="F359" i="1"/>
  <c r="E359" i="1"/>
  <c r="B369" i="1"/>
  <c r="B379" i="1" l="1"/>
  <c r="C379" i="1"/>
  <c r="F369" i="1"/>
  <c r="E369" i="1"/>
  <c r="E379" i="1" l="1"/>
  <c r="F379" i="1"/>
  <c r="C389" i="1"/>
  <c r="B389" i="1"/>
  <c r="B399" i="1" l="1"/>
  <c r="E389" i="1"/>
  <c r="C399" i="1"/>
  <c r="F389" i="1"/>
  <c r="E399" i="1" l="1"/>
  <c r="F399" i="1"/>
  <c r="C409" i="1"/>
  <c r="B409" i="1"/>
  <c r="B419" i="1" l="1"/>
  <c r="C419" i="1"/>
  <c r="F409" i="1"/>
  <c r="E409" i="1"/>
  <c r="C429" i="1" l="1"/>
  <c r="F419" i="1"/>
  <c r="E419" i="1"/>
  <c r="B429" i="1"/>
  <c r="B439" i="1" l="1"/>
  <c r="C439" i="1"/>
  <c r="F429" i="1"/>
  <c r="E429" i="1"/>
  <c r="E439" i="1" l="1"/>
  <c r="F439" i="1"/>
  <c r="C449" i="1"/>
  <c r="B449" i="1"/>
  <c r="B459" i="1" l="1"/>
  <c r="E449" i="1"/>
  <c r="F449" i="1"/>
  <c r="C459" i="1"/>
  <c r="E459" i="1" l="1"/>
  <c r="F459" i="1"/>
  <c r="C469" i="1"/>
  <c r="B469" i="1"/>
  <c r="B479" i="1" l="1"/>
  <c r="F469" i="1"/>
  <c r="C479" i="1"/>
  <c r="E469" i="1"/>
  <c r="C489" i="1" l="1"/>
  <c r="F479" i="1"/>
  <c r="E479" i="1"/>
  <c r="B489" i="1"/>
  <c r="B499" i="1" l="1"/>
  <c r="C499" i="1"/>
  <c r="F489" i="1"/>
  <c r="E489" i="1"/>
  <c r="E499" i="1" l="1"/>
  <c r="F499" i="1"/>
  <c r="C509" i="1"/>
  <c r="B509" i="1"/>
  <c r="B519" i="1" l="1"/>
  <c r="E509" i="1"/>
  <c r="C519" i="1"/>
  <c r="F509" i="1"/>
  <c r="F519" i="1" l="1"/>
  <c r="C529" i="1"/>
  <c r="E519" i="1"/>
  <c r="B529" i="1"/>
  <c r="B539" i="1" l="1"/>
  <c r="C539" i="1"/>
  <c r="F529" i="1"/>
  <c r="E529" i="1"/>
  <c r="C549" i="1" l="1"/>
  <c r="F539" i="1"/>
  <c r="E539" i="1"/>
  <c r="B549" i="1"/>
  <c r="B559" i="1" l="1"/>
  <c r="C559" i="1"/>
  <c r="F549" i="1"/>
  <c r="E549" i="1"/>
  <c r="E559" i="1" l="1"/>
  <c r="F559" i="1"/>
  <c r="C569" i="1"/>
  <c r="B569" i="1"/>
  <c r="B579" i="1" l="1"/>
  <c r="E569" i="1"/>
  <c r="C579" i="1"/>
  <c r="F569" i="1"/>
  <c r="F579" i="1" l="1"/>
  <c r="C589" i="1"/>
  <c r="E579" i="1"/>
  <c r="B589" i="1"/>
  <c r="B599" i="1" l="1"/>
  <c r="F589" i="1"/>
  <c r="C599" i="1"/>
  <c r="E589" i="1"/>
  <c r="C609" i="1" l="1"/>
  <c r="F599" i="1"/>
  <c r="E599" i="1"/>
  <c r="B609" i="1"/>
  <c r="B619" i="1" l="1"/>
  <c r="E609" i="1"/>
  <c r="C619" i="1"/>
  <c r="F609" i="1"/>
  <c r="E619" i="1" l="1"/>
  <c r="C629" i="1"/>
  <c r="F619" i="1"/>
  <c r="B629" i="1"/>
  <c r="B639" i="1" l="1"/>
  <c r="E629" i="1"/>
  <c r="C639" i="1"/>
  <c r="F629" i="1"/>
  <c r="E639" i="1" l="1"/>
  <c r="F639" i="1"/>
  <c r="C649" i="1"/>
  <c r="B649" i="1"/>
  <c r="B659" i="1" l="1"/>
  <c r="F649" i="1"/>
  <c r="C659" i="1"/>
  <c r="E649" i="1"/>
  <c r="C669" i="1" l="1"/>
  <c r="F659" i="1"/>
  <c r="E659" i="1"/>
  <c r="B669" i="1"/>
  <c r="B679" i="1" l="1"/>
  <c r="C679" i="1"/>
  <c r="F669" i="1"/>
  <c r="E669" i="1"/>
  <c r="E679" i="1" l="1"/>
  <c r="C689" i="1"/>
  <c r="F679" i="1"/>
  <c r="B689" i="1"/>
  <c r="B699" i="1" l="1"/>
  <c r="E689" i="1"/>
  <c r="C699" i="1"/>
  <c r="F689" i="1"/>
  <c r="F699" i="1" l="1"/>
  <c r="E699" i="1"/>
  <c r="C709" i="1"/>
  <c r="B709" i="1"/>
  <c r="B719" i="1" l="1"/>
  <c r="C719" i="1"/>
  <c r="F709" i="1"/>
  <c r="E709" i="1"/>
  <c r="C729" i="1" l="1"/>
  <c r="F719" i="1"/>
  <c r="E719" i="1"/>
  <c r="B729" i="1"/>
  <c r="B739" i="1" l="1"/>
  <c r="C739" i="1"/>
  <c r="F729" i="1"/>
  <c r="E729" i="1"/>
  <c r="E739" i="1" l="1"/>
  <c r="F739" i="1"/>
  <c r="C749" i="1"/>
  <c r="B749" i="1"/>
  <c r="B759" i="1" l="1"/>
  <c r="E749" i="1"/>
  <c r="C759" i="1"/>
  <c r="F749" i="1"/>
  <c r="F759" i="1" l="1"/>
  <c r="C769" i="1"/>
  <c r="E759" i="1"/>
  <c r="B769" i="1"/>
  <c r="B779" i="1" l="1"/>
  <c r="C779" i="1"/>
  <c r="F769" i="1"/>
  <c r="E769" i="1"/>
  <c r="C789" i="1" l="1"/>
  <c r="F779" i="1"/>
  <c r="E779" i="1"/>
  <c r="B789" i="1"/>
  <c r="B799" i="1" l="1"/>
  <c r="C799" i="1"/>
  <c r="F789" i="1"/>
  <c r="E789" i="1"/>
  <c r="E799" i="1" l="1"/>
  <c r="F799" i="1"/>
  <c r="C809" i="1"/>
  <c r="B809" i="1"/>
  <c r="B819" i="1" l="1"/>
  <c r="E809" i="1"/>
  <c r="C819" i="1"/>
  <c r="F809" i="1"/>
  <c r="F819" i="1" l="1"/>
  <c r="C829" i="1"/>
  <c r="E819" i="1"/>
  <c r="B829" i="1"/>
  <c r="B839" i="1" l="1"/>
  <c r="F829" i="1"/>
  <c r="C839" i="1"/>
  <c r="E829" i="1"/>
  <c r="C849" i="1" l="1"/>
  <c r="F839" i="1"/>
  <c r="E839" i="1"/>
  <c r="B849" i="1"/>
  <c r="B859" i="1" l="1"/>
  <c r="C859" i="1"/>
  <c r="F849" i="1"/>
  <c r="E849" i="1"/>
  <c r="E859" i="1" l="1"/>
  <c r="F859" i="1"/>
  <c r="C869" i="1"/>
  <c r="B869" i="1"/>
  <c r="B879" i="1" l="1"/>
  <c r="E869" i="1"/>
  <c r="C879" i="1"/>
  <c r="F869" i="1"/>
  <c r="E879" i="1" l="1"/>
  <c r="F879" i="1"/>
  <c r="C889" i="1"/>
  <c r="B889" i="1"/>
  <c r="B899" i="1" l="1"/>
  <c r="F889" i="1"/>
  <c r="C899" i="1"/>
  <c r="E889" i="1"/>
  <c r="C909" i="1" l="1"/>
  <c r="F899" i="1"/>
  <c r="E899" i="1"/>
  <c r="B909" i="1"/>
  <c r="B919" i="1" l="1"/>
  <c r="C919" i="1"/>
  <c r="F909" i="1"/>
  <c r="E909" i="1"/>
  <c r="E919" i="1" l="1"/>
  <c r="F919" i="1"/>
  <c r="C929" i="1"/>
  <c r="B929" i="1"/>
  <c r="B939" i="1" l="1"/>
  <c r="E929" i="1"/>
  <c r="C939" i="1"/>
  <c r="F929" i="1"/>
  <c r="F939" i="1" l="1"/>
  <c r="E939" i="1"/>
  <c r="C949" i="1"/>
  <c r="B949" i="1"/>
  <c r="B959" i="1" l="1"/>
  <c r="F949" i="1"/>
  <c r="C959" i="1"/>
  <c r="E949" i="1"/>
  <c r="C969" i="1" l="1"/>
  <c r="F959" i="1"/>
  <c r="E959" i="1"/>
  <c r="B969" i="1"/>
  <c r="B979" i="1" l="1"/>
  <c r="E969" i="1"/>
  <c r="C979" i="1"/>
  <c r="F969" i="1"/>
  <c r="E979" i="1" l="1"/>
  <c r="F979" i="1"/>
  <c r="C989" i="1"/>
  <c r="B989" i="1"/>
  <c r="B999" i="1" l="1"/>
  <c r="E989" i="1"/>
  <c r="C999" i="1"/>
  <c r="F989" i="1"/>
  <c r="F999" i="1" l="1"/>
  <c r="C1009" i="1"/>
  <c r="E999" i="1"/>
  <c r="B1009" i="1"/>
  <c r="B1019" i="1" l="1"/>
  <c r="C1019" i="1"/>
  <c r="F1009" i="1"/>
  <c r="E1009" i="1"/>
  <c r="C1029" i="1" l="1"/>
  <c r="F1019" i="1"/>
  <c r="E1019" i="1"/>
  <c r="B1029" i="1"/>
  <c r="B1039" i="1" l="1"/>
  <c r="C1039" i="1"/>
  <c r="F1029" i="1"/>
  <c r="E1029" i="1"/>
  <c r="E1039" i="1" l="1"/>
  <c r="F1039" i="1"/>
  <c r="C1049" i="1"/>
  <c r="B1049" i="1"/>
  <c r="B1059" i="1" l="1"/>
  <c r="E1049" i="1"/>
  <c r="C1059" i="1"/>
  <c r="F1049" i="1"/>
  <c r="F1059" i="1" l="1"/>
  <c r="C1069" i="1"/>
  <c r="E1059" i="1"/>
  <c r="B1069" i="1"/>
  <c r="B1079" i="1" l="1"/>
  <c r="C1079" i="1"/>
  <c r="F1069" i="1"/>
  <c r="E1069" i="1"/>
  <c r="C1089" i="1" l="1"/>
  <c r="F1079" i="1"/>
  <c r="E1079" i="1"/>
  <c r="B1089" i="1"/>
  <c r="B1099" i="1" l="1"/>
  <c r="C1099" i="1"/>
  <c r="F1089" i="1"/>
  <c r="E1089" i="1"/>
  <c r="E1099" i="1" l="1"/>
  <c r="F1099" i="1"/>
  <c r="C1109" i="1"/>
  <c r="B1109" i="1"/>
  <c r="B1119" i="1" l="1"/>
  <c r="E1109" i="1"/>
  <c r="C1119" i="1"/>
  <c r="F1109" i="1"/>
  <c r="E1119" i="1" l="1"/>
  <c r="F1119" i="1"/>
  <c r="C1129" i="1"/>
  <c r="B1129" i="1"/>
  <c r="B1139" i="1" l="1"/>
  <c r="F1129" i="1"/>
  <c r="C1139" i="1"/>
  <c r="E1129" i="1"/>
  <c r="C1149" i="1" l="1"/>
  <c r="F1139" i="1"/>
  <c r="E1139" i="1"/>
  <c r="B1149" i="1"/>
  <c r="B1159" i="1" l="1"/>
  <c r="C1159" i="1"/>
  <c r="F1149" i="1"/>
  <c r="E1149" i="1"/>
  <c r="E1159" i="1" l="1"/>
  <c r="F1159" i="1"/>
  <c r="C1169" i="1"/>
  <c r="B1169" i="1"/>
  <c r="B1179" i="1" l="1"/>
  <c r="E1169" i="1"/>
  <c r="C1179" i="1"/>
  <c r="F1169" i="1"/>
  <c r="F1179" i="1" l="1"/>
  <c r="E1179" i="1"/>
  <c r="C1189" i="1"/>
  <c r="B1189" i="1"/>
  <c r="B1199" i="1" l="1"/>
  <c r="F1189" i="1"/>
  <c r="C1199" i="1"/>
  <c r="E1189" i="1"/>
  <c r="F1199" i="1" l="1"/>
  <c r="E1199" i="1"/>
</calcChain>
</file>

<file path=xl/sharedStrings.xml><?xml version="1.0" encoding="utf-8"?>
<sst xmlns="http://schemas.openxmlformats.org/spreadsheetml/2006/main" count="60" uniqueCount="43">
  <si>
    <t>Id</t>
  </si>
  <si>
    <t>Rank</t>
  </si>
  <si>
    <t>Floor</t>
  </si>
  <si>
    <t>UnlockType</t>
  </si>
  <si>
    <t>UnlockCost</t>
  </si>
  <si>
    <t>//Note</t>
  </si>
  <si>
    <t>LevelId</t>
  </si>
  <si>
    <t>AutoCardLevel</t>
  </si>
  <si>
    <t>int</t>
  </si>
  <si>
    <t>string</t>
  </si>
  <si>
    <t>主键</t>
  </si>
  <si>
    <t>街区</t>
  </si>
  <si>
    <t>层数</t>
  </si>
  <si>
    <t>解锁类型</t>
  </si>
  <si>
    <t>解锁消耗钞票</t>
  </si>
  <si>
    <t>查询用</t>
  </si>
  <si>
    <t>关卡Id</t>
  </si>
  <si>
    <t>经理自动化等级</t>
  </si>
  <si>
    <t>//序号</t>
  </si>
  <si>
    <t>0 经营or战斗解锁
1 经营解锁
2 战斗解锁</t>
  </si>
  <si>
    <t>数量
消耗 = 2^UnlockCost</t>
  </si>
  <si>
    <t>解锁类型为战斗时创建的关卡</t>
  </si>
  <si>
    <t>[</t>
  </si>
  <si>
    <t>:</t>
  </si>
  <si>
    <t>,</t>
  </si>
  <si>
    <t>]</t>
  </si>
  <si>
    <t>"</t>
  </si>
  <si>
    <t>{</t>
  </si>
  <si>
    <t>}</t>
  </si>
  <si>
    <t>商业基础</t>
  </si>
  <si>
    <t>消耗系数</t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</si>
  <si>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</si>
  <si>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街区倍率</t>
    </r>
  </si>
  <si>
    <r>
      <rPr>
        <sz val="11"/>
        <color rgb="FF000000"/>
        <rFont val="宋体"/>
        <family val="3"/>
        <charset val="134"/>
      </rPr>
      <t>建筑数量</t>
    </r>
  </si>
  <si>
    <t>CostCoeff</t>
  </si>
  <si>
    <t>玩法</t>
  </si>
  <si>
    <t>养成</t>
  </si>
  <si>
    <r>
      <rPr>
        <sz val="11"/>
        <color rgb="FF000000"/>
        <rFont val="宋体"/>
        <family val="3"/>
        <charset val="134"/>
      </rPr>
      <t>设定</t>
    </r>
  </si>
  <si>
    <t>建筑等级</t>
  </si>
  <si>
    <t>卡牌升级</t>
  </si>
  <si>
    <r>
      <rPr>
        <sz val="11"/>
        <color rgb="FF000000"/>
        <rFont val="宋体"/>
        <family val="3"/>
        <charset val="134"/>
      </rPr>
      <t>辅助列</t>
    </r>
  </si>
  <si>
    <r>
      <rPr>
        <sz val="11"/>
        <color rgb="FF000000"/>
        <rFont val="宋体"/>
        <family val="3"/>
        <charset val="134"/>
      </rPr>
      <t>建筑等级</t>
    </r>
  </si>
  <si>
    <r>
      <rPr>
        <sz val="11"/>
        <color rgb="FF000000"/>
        <rFont val="宋体"/>
        <family val="3"/>
        <charset val="134"/>
      </rPr>
      <t>建筑里程碑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</si>
</sst>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10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DD8EE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4"/>
  <sheetViews>
    <sheetView tabSelected="1" workbookViewId="0">
      <pane xSplit="3" ySplit="4" topLeftCell="D14" activePane="bottomRight" state="frozen"/>
      <selection pane="topRight"/>
      <selection pane="bottomLeft"/>
      <selection pane="bottomRight" activeCell="H39" sqref="H39"/>
    </sheetView>
  </sheetViews>
  <sheetFormatPr defaultColWidth="9" defaultRowHeight="13.5" x14ac:dyDescent="0.15"/>
  <cols>
    <col min="1" max="2" width="9.125" style="4" customWidth="1"/>
    <col min="3" max="3" width="15.875" style="4" customWidth="1"/>
    <col min="4" max="4" width="20.25" style="4" customWidth="1"/>
    <col min="5" max="6" width="24.125" style="4" customWidth="1"/>
    <col min="7" max="7" width="27.25" style="10" customWidth="1"/>
    <col min="8" max="8" width="23.25" style="4" customWidth="1"/>
  </cols>
  <sheetData>
    <row r="1" spans="1:8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15">
      <c r="A2" s="3" t="s">
        <v>8</v>
      </c>
      <c r="B2" s="3" t="s">
        <v>8</v>
      </c>
      <c r="C2" s="3" t="s">
        <v>8</v>
      </c>
      <c r="D2" s="3" t="s">
        <v>8</v>
      </c>
      <c r="E2" s="3" t="s">
        <v>8</v>
      </c>
      <c r="F2" s="3" t="s">
        <v>9</v>
      </c>
      <c r="G2" s="3" t="s">
        <v>8</v>
      </c>
      <c r="H2" s="3" t="s">
        <v>8</v>
      </c>
    </row>
    <row r="3" spans="1:8" x14ac:dyDescent="0.1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</row>
    <row r="4" spans="1:8" s="23" customFormat="1" ht="87" customHeight="1" x14ac:dyDescent="0.15">
      <c r="A4" s="24" t="s">
        <v>18</v>
      </c>
      <c r="B4" s="24" t="s">
        <v>11</v>
      </c>
      <c r="C4" s="24" t="s">
        <v>12</v>
      </c>
      <c r="D4" s="24" t="s">
        <v>19</v>
      </c>
      <c r="E4" s="25" t="s">
        <v>20</v>
      </c>
      <c r="F4" s="3" t="s">
        <v>15</v>
      </c>
      <c r="G4" s="3" t="s">
        <v>21</v>
      </c>
      <c r="H4" s="3" t="s">
        <v>17</v>
      </c>
    </row>
    <row r="5" spans="1:8" x14ac:dyDescent="0.15">
      <c r="A5" s="26">
        <v>1</v>
      </c>
      <c r="B5" s="26">
        <v>1</v>
      </c>
      <c r="C5" s="26">
        <v>1</v>
      </c>
      <c r="D5" s="26">
        <v>1</v>
      </c>
      <c r="E5" s="26">
        <f>中转!K8</f>
        <v>4.3220000000000001</v>
      </c>
      <c r="F5" s="26">
        <f>E5</f>
        <v>4.3220000000000001</v>
      </c>
      <c r="G5" s="27">
        <v>1</v>
      </c>
      <c r="H5" s="28">
        <v>1</v>
      </c>
    </row>
    <row r="6" spans="1:8" x14ac:dyDescent="0.15">
      <c r="A6" s="26">
        <v>2</v>
      </c>
      <c r="B6" s="26">
        <v>1</v>
      </c>
      <c r="C6" s="26">
        <v>2</v>
      </c>
      <c r="D6" s="26">
        <v>1</v>
      </c>
      <c r="E6" s="26">
        <f>中转!K9</f>
        <v>12.4253</v>
      </c>
      <c r="F6" s="26">
        <f t="shared" ref="F6:F14" si="0">E6</f>
        <v>12.4253</v>
      </c>
      <c r="G6" s="26">
        <v>2</v>
      </c>
      <c r="H6" s="28">
        <v>1</v>
      </c>
    </row>
    <row r="7" spans="1:8" x14ac:dyDescent="0.15">
      <c r="A7" s="29">
        <v>3</v>
      </c>
      <c r="B7" s="29">
        <v>1</v>
      </c>
      <c r="C7" s="29">
        <v>3</v>
      </c>
      <c r="D7" s="29">
        <v>1</v>
      </c>
      <c r="E7" s="29">
        <f>中转!K10</f>
        <v>25.116599999999998</v>
      </c>
      <c r="F7" s="29">
        <f t="shared" si="0"/>
        <v>25.116599999999998</v>
      </c>
      <c r="G7" s="30">
        <v>3</v>
      </c>
      <c r="H7" s="31">
        <v>1</v>
      </c>
    </row>
    <row r="8" spans="1:8" x14ac:dyDescent="0.15">
      <c r="A8" s="29">
        <v>4</v>
      </c>
      <c r="B8" s="29">
        <v>1</v>
      </c>
      <c r="C8" s="29">
        <v>4</v>
      </c>
      <c r="D8" s="29">
        <v>1</v>
      </c>
      <c r="E8" s="29">
        <f>中转!K11</f>
        <v>38.898800000000001</v>
      </c>
      <c r="F8" s="29">
        <f t="shared" si="0"/>
        <v>38.898800000000001</v>
      </c>
      <c r="G8" s="29">
        <v>4</v>
      </c>
      <c r="H8" s="31">
        <v>1</v>
      </c>
    </row>
    <row r="9" spans="1:8" x14ac:dyDescent="0.15">
      <c r="A9" s="29">
        <v>5</v>
      </c>
      <c r="B9" s="29">
        <v>1</v>
      </c>
      <c r="C9" s="29">
        <v>5</v>
      </c>
      <c r="D9" s="29">
        <v>1</v>
      </c>
      <c r="E9" s="29">
        <f>中转!K12</f>
        <v>49.680900000000001</v>
      </c>
      <c r="F9" s="29">
        <f t="shared" si="0"/>
        <v>49.680900000000001</v>
      </c>
      <c r="G9" s="30">
        <v>5</v>
      </c>
      <c r="H9" s="31">
        <v>1</v>
      </c>
    </row>
    <row r="10" spans="1:8" x14ac:dyDescent="0.15">
      <c r="A10" s="29">
        <v>6</v>
      </c>
      <c r="B10" s="29">
        <v>1</v>
      </c>
      <c r="C10" s="29">
        <v>6</v>
      </c>
      <c r="D10" s="29">
        <v>1</v>
      </c>
      <c r="E10" s="29">
        <f>中转!K13</f>
        <v>62.461799999999997</v>
      </c>
      <c r="F10" s="29">
        <f t="shared" si="0"/>
        <v>62.461799999999997</v>
      </c>
      <c r="G10" s="29">
        <v>6</v>
      </c>
      <c r="H10" s="31">
        <v>1</v>
      </c>
    </row>
    <row r="11" spans="1:8" x14ac:dyDescent="0.15">
      <c r="A11" s="29">
        <v>7</v>
      </c>
      <c r="B11" s="29">
        <v>1</v>
      </c>
      <c r="C11" s="29">
        <v>7</v>
      </c>
      <c r="D11" s="29">
        <v>1</v>
      </c>
      <c r="E11" s="29">
        <f>中转!K14</f>
        <v>75.249399999999994</v>
      </c>
      <c r="F11" s="29">
        <f t="shared" si="0"/>
        <v>75.249399999999994</v>
      </c>
      <c r="G11" s="30">
        <v>7</v>
      </c>
      <c r="H11" s="31">
        <v>1</v>
      </c>
    </row>
    <row r="12" spans="1:8" x14ac:dyDescent="0.15">
      <c r="A12" s="29">
        <v>8</v>
      </c>
      <c r="B12" s="29">
        <v>1</v>
      </c>
      <c r="C12" s="29">
        <v>8</v>
      </c>
      <c r="D12" s="29">
        <v>1</v>
      </c>
      <c r="E12" s="29">
        <f>中转!K15</f>
        <v>90.516499999999994</v>
      </c>
      <c r="F12" s="29">
        <f t="shared" si="0"/>
        <v>90.516499999999994</v>
      </c>
      <c r="G12" s="29">
        <v>8</v>
      </c>
      <c r="H12" s="31">
        <v>1</v>
      </c>
    </row>
    <row r="13" spans="1:8" x14ac:dyDescent="0.15">
      <c r="A13" s="29">
        <v>9</v>
      </c>
      <c r="B13" s="29">
        <v>1</v>
      </c>
      <c r="C13" s="29">
        <v>9</v>
      </c>
      <c r="D13" s="29">
        <v>1</v>
      </c>
      <c r="E13" s="29">
        <f>中转!K16</f>
        <v>103.7129</v>
      </c>
      <c r="F13" s="29">
        <f t="shared" si="0"/>
        <v>103.7129</v>
      </c>
      <c r="G13" s="30">
        <v>9</v>
      </c>
      <c r="H13" s="31">
        <v>1</v>
      </c>
    </row>
    <row r="14" spans="1:8" x14ac:dyDescent="0.15">
      <c r="A14" s="29">
        <v>10</v>
      </c>
      <c r="B14" s="29">
        <v>1</v>
      </c>
      <c r="C14" s="29">
        <v>10</v>
      </c>
      <c r="D14" s="29">
        <v>1</v>
      </c>
      <c r="E14" s="29">
        <f>中转!K17</f>
        <v>123.7886</v>
      </c>
      <c r="F14" s="29">
        <f t="shared" si="0"/>
        <v>123.7886</v>
      </c>
      <c r="G14" s="29">
        <v>10</v>
      </c>
      <c r="H14" s="31">
        <v>1</v>
      </c>
    </row>
    <row r="15" spans="1:8" x14ac:dyDescent="0.15">
      <c r="A15" s="32">
        <v>11</v>
      </c>
      <c r="B15" s="32">
        <f>B5+1</f>
        <v>2</v>
      </c>
      <c r="C15" s="32">
        <f>C5</f>
        <v>1</v>
      </c>
      <c r="D15" s="32">
        <v>2</v>
      </c>
      <c r="E15" s="32">
        <f>IFERROR(IF(C15=1,$E$5,ROUNDUP(LOG(_xlfn.XLOOKUP(C15,中转!$U$10:$U$19,中转!$V$10:$V$19)*1.1^(_xlfn.XLOOKUP(B15,中转!$O$10:$O$129,中转!$P$10:$P$129,0)*_xlfn.XLOOKUP(C15,中转!$U$10:$U$19,中转!$W$10:$W$19)),2),4)),1020.5643)</f>
        <v>4.3220000000000001</v>
      </c>
      <c r="F15" s="32">
        <f>ROUNDUP(LOG(_xlfn.XLOOKUP(C15,中转!$U$10:$U$19,中转!$V$10:$V$19)*1.1^(_xlfn.XLOOKUP(B15,中转!$O$10:$O$129,中转!$P$10:$P$129,0)*_xlfn.XLOOKUP(C15,中转!$U$10:$U$19,中转!$W$10:$W$19)),2),4)</f>
        <v>17.644200000000001</v>
      </c>
      <c r="G15" s="33">
        <v>11</v>
      </c>
      <c r="H15" s="34">
        <v>1</v>
      </c>
    </row>
    <row r="16" spans="1:8" x14ac:dyDescent="0.15">
      <c r="A16" s="32">
        <v>12</v>
      </c>
      <c r="B16" s="32">
        <f t="shared" ref="B16:B79" si="1">B6+1</f>
        <v>2</v>
      </c>
      <c r="C16" s="32">
        <f t="shared" ref="C16:C79" si="2">C6</f>
        <v>2</v>
      </c>
      <c r="D16" s="32">
        <v>2</v>
      </c>
      <c r="E16" s="32">
        <f>IFERROR(IF(C16=1,$E$5,ROUNDUP(LOG(_xlfn.XLOOKUP(C16,中转!$U$10:$U$19,中转!$V$10:$V$19)*1.1^(_xlfn.XLOOKUP(B16,中转!$O$10:$O$129,中转!$P$10:$P$129,0)*_xlfn.XLOOKUP(C16,中转!$U$10:$U$19,中转!$W$10:$W$19)),2),4)),1020.5643)</f>
        <v>19.5947</v>
      </c>
      <c r="F16" s="32">
        <f>ROUNDUP(LOG(_xlfn.XLOOKUP(C16,中转!$U$10:$U$19,中转!$V$10:$V$19)*1.1^(_xlfn.XLOOKUP(B16,中转!$O$10:$O$129,中转!$P$10:$P$129,0)*_xlfn.XLOOKUP(C16,中转!$U$10:$U$19,中转!$W$10:$W$19)),2),4)</f>
        <v>19.5947</v>
      </c>
      <c r="G16" s="33">
        <v>12</v>
      </c>
      <c r="H16" s="34">
        <v>1</v>
      </c>
    </row>
    <row r="17" spans="1:8" x14ac:dyDescent="0.15">
      <c r="A17" s="32">
        <v>13</v>
      </c>
      <c r="B17" s="32">
        <f t="shared" si="1"/>
        <v>2</v>
      </c>
      <c r="C17" s="32">
        <f t="shared" si="2"/>
        <v>3</v>
      </c>
      <c r="D17" s="32">
        <v>2</v>
      </c>
      <c r="E17" s="32">
        <f>IFERROR(IF(C17=1,$E$5,ROUNDUP(LOG(_xlfn.XLOOKUP(C17,中转!$U$10:$U$19,中转!$V$10:$V$19)*1.1^(_xlfn.XLOOKUP(B17,中转!$O$10:$O$129,中转!$P$10:$P$129,0)*_xlfn.XLOOKUP(C17,中转!$U$10:$U$19,中转!$W$10:$W$19)),2),4)),1020.5643)</f>
        <v>27.1891</v>
      </c>
      <c r="F17" s="32">
        <f>ROUNDUP(LOG(_xlfn.XLOOKUP(C17,中转!$U$10:$U$19,中转!$V$10:$V$19)*1.1^(_xlfn.XLOOKUP(B17,中转!$O$10:$O$129,中转!$P$10:$P$129,0)*_xlfn.XLOOKUP(C17,中转!$U$10:$U$19,中转!$W$10:$W$19)),2),4)</f>
        <v>27.1891</v>
      </c>
      <c r="G17" s="33">
        <v>13</v>
      </c>
      <c r="H17" s="34">
        <v>1</v>
      </c>
    </row>
    <row r="18" spans="1:8" x14ac:dyDescent="0.15">
      <c r="A18" s="29">
        <v>14</v>
      </c>
      <c r="B18" s="29">
        <f t="shared" si="1"/>
        <v>2</v>
      </c>
      <c r="C18" s="29">
        <f t="shared" si="2"/>
        <v>4</v>
      </c>
      <c r="D18" s="29">
        <v>2</v>
      </c>
      <c r="E18" s="29">
        <f>IFERROR(IF(C18=1,$E$5,ROUNDUP(LOG(_xlfn.XLOOKUP(C18,中转!$U$10:$U$19,中转!$V$10:$V$19)*1.1^(_xlfn.XLOOKUP(B18,中转!$O$10:$O$129,中转!$P$10:$P$129,0)*_xlfn.XLOOKUP(C18,中转!$U$10:$U$19,中转!$W$10:$W$19)),2),4)),1020.5643)</f>
        <v>31.7836</v>
      </c>
      <c r="F18" s="29">
        <f>ROUNDUP(LOG(_xlfn.XLOOKUP(C18,中转!$U$10:$U$19,中转!$V$10:$V$19)*1.1^(_xlfn.XLOOKUP(B18,中转!$O$10:$O$129,中转!$P$10:$P$129,0)*_xlfn.XLOOKUP(C18,中转!$U$10:$U$19,中转!$W$10:$W$19)),2),4)</f>
        <v>31.7836</v>
      </c>
      <c r="G18" s="29">
        <v>14</v>
      </c>
      <c r="H18" s="31">
        <v>1</v>
      </c>
    </row>
    <row r="19" spans="1:8" x14ac:dyDescent="0.15">
      <c r="A19" s="29">
        <v>15</v>
      </c>
      <c r="B19" s="29">
        <f t="shared" si="1"/>
        <v>2</v>
      </c>
      <c r="C19" s="29">
        <f t="shared" si="2"/>
        <v>5</v>
      </c>
      <c r="D19" s="29">
        <v>2</v>
      </c>
      <c r="E19" s="29">
        <f>IFERROR(IF(C19=1,$E$5,ROUNDUP(LOG(_xlfn.XLOOKUP(C19,中转!$U$10:$U$19,中转!$V$10:$V$19)*1.1^(_xlfn.XLOOKUP(B19,中转!$O$10:$O$129,中转!$P$10:$P$129,0)*_xlfn.XLOOKUP(C19,中转!$U$10:$U$19,中转!$W$10:$W$19)),2),4)),1020.5643)</f>
        <v>38.376900000000006</v>
      </c>
      <c r="F19" s="29">
        <f>ROUNDUP(LOG(_xlfn.XLOOKUP(C19,中转!$U$10:$U$19,中转!$V$10:$V$19)*1.1^(_xlfn.XLOOKUP(B19,中转!$O$10:$O$129,中转!$P$10:$P$129,0)*_xlfn.XLOOKUP(C19,中转!$U$10:$U$19,中转!$W$10:$W$19)),2),4)</f>
        <v>38.376899999999999</v>
      </c>
      <c r="G19" s="30">
        <v>15</v>
      </c>
      <c r="H19" s="31">
        <v>1</v>
      </c>
    </row>
    <row r="20" spans="1:8" x14ac:dyDescent="0.15">
      <c r="A20" s="29">
        <v>16</v>
      </c>
      <c r="B20" s="29">
        <f t="shared" si="1"/>
        <v>2</v>
      </c>
      <c r="C20" s="29">
        <f t="shared" si="2"/>
        <v>6</v>
      </c>
      <c r="D20" s="29">
        <v>2</v>
      </c>
      <c r="E20" s="29">
        <f>IFERROR(IF(C20=1,$E$5,ROUNDUP(LOG(_xlfn.XLOOKUP(C20,中转!$U$10:$U$19,中转!$V$10:$V$19)*1.1^(_xlfn.XLOOKUP(B20,中转!$O$10:$O$129,中转!$P$10:$P$129,0)*_xlfn.XLOOKUP(C20,中转!$U$10:$U$19,中转!$W$10:$W$19)),2),4)),1020.5643)</f>
        <v>44.289300000000004</v>
      </c>
      <c r="F20" s="29">
        <f>ROUNDUP(LOG(_xlfn.XLOOKUP(C20,中转!$U$10:$U$19,中转!$V$10:$V$19)*1.1^(_xlfn.XLOOKUP(B20,中转!$O$10:$O$129,中转!$P$10:$P$129,0)*_xlfn.XLOOKUP(C20,中转!$U$10:$U$19,中转!$W$10:$W$19)),2),4)</f>
        <v>44.289299999999997</v>
      </c>
      <c r="G20" s="29">
        <v>16</v>
      </c>
      <c r="H20" s="31">
        <v>1</v>
      </c>
    </row>
    <row r="21" spans="1:8" x14ac:dyDescent="0.15">
      <c r="A21" s="29">
        <v>17</v>
      </c>
      <c r="B21" s="29">
        <f t="shared" si="1"/>
        <v>2</v>
      </c>
      <c r="C21" s="29">
        <f t="shared" si="2"/>
        <v>7</v>
      </c>
      <c r="D21" s="29">
        <v>2</v>
      </c>
      <c r="E21" s="29">
        <f>IFERROR(IF(C21=1,$E$5,ROUNDUP(LOG(_xlfn.XLOOKUP(C21,中转!$U$10:$U$19,中转!$V$10:$V$19)*1.1^(_xlfn.XLOOKUP(B21,中转!$O$10:$O$129,中转!$P$10:$P$129,0)*_xlfn.XLOOKUP(C21,中转!$U$10:$U$19,中转!$W$10:$W$19)),2),4)),1020.5643)</f>
        <v>52.681200000000004</v>
      </c>
      <c r="F21" s="29">
        <f>ROUNDUP(LOG(_xlfn.XLOOKUP(C21,中转!$U$10:$U$19,中转!$V$10:$V$19)*1.1^(_xlfn.XLOOKUP(B21,中转!$O$10:$O$129,中转!$P$10:$P$129,0)*_xlfn.XLOOKUP(C21,中转!$U$10:$U$19,中转!$W$10:$W$19)),2),4)</f>
        <v>52.681199999999997</v>
      </c>
      <c r="G21" s="30">
        <v>17</v>
      </c>
      <c r="H21" s="31">
        <v>1</v>
      </c>
    </row>
    <row r="22" spans="1:8" x14ac:dyDescent="0.15">
      <c r="A22" s="29">
        <v>18</v>
      </c>
      <c r="B22" s="29">
        <f t="shared" si="1"/>
        <v>2</v>
      </c>
      <c r="C22" s="29">
        <f t="shared" si="2"/>
        <v>8</v>
      </c>
      <c r="D22" s="29">
        <v>2</v>
      </c>
      <c r="E22" s="29">
        <f>IFERROR(IF(C22=1,$E$5,ROUNDUP(LOG(_xlfn.XLOOKUP(C22,中转!$U$10:$U$19,中转!$V$10:$V$19)*1.1^(_xlfn.XLOOKUP(B22,中转!$O$10:$O$129,中转!$P$10:$P$129,0)*_xlfn.XLOOKUP(C22,中转!$U$10:$U$19,中转!$W$10:$W$19)),2),4)),1020.5643)</f>
        <v>59.002400000000002</v>
      </c>
      <c r="F22" s="29">
        <f>ROUNDUP(LOG(_xlfn.XLOOKUP(C22,中转!$U$10:$U$19,中转!$V$10:$V$19)*1.1^(_xlfn.XLOOKUP(B22,中转!$O$10:$O$129,中转!$P$10:$P$129,0)*_xlfn.XLOOKUP(C22,中转!$U$10:$U$19,中转!$W$10:$W$19)),2),4)</f>
        <v>59.002400000000002</v>
      </c>
      <c r="G22" s="29">
        <v>18</v>
      </c>
      <c r="H22" s="31">
        <v>1</v>
      </c>
    </row>
    <row r="23" spans="1:8" x14ac:dyDescent="0.15">
      <c r="A23" s="29">
        <v>19</v>
      </c>
      <c r="B23" s="29">
        <f t="shared" si="1"/>
        <v>2</v>
      </c>
      <c r="C23" s="29">
        <f t="shared" si="2"/>
        <v>9</v>
      </c>
      <c r="D23" s="29">
        <v>2</v>
      </c>
      <c r="E23" s="29">
        <f>IFERROR(IF(C23=1,$E$5,ROUNDUP(LOG(_xlfn.XLOOKUP(C23,中转!$U$10:$U$19,中转!$V$10:$V$19)*1.1^(_xlfn.XLOOKUP(B23,中转!$O$10:$O$129,中转!$P$10:$P$129,0)*_xlfn.XLOOKUP(C23,中转!$U$10:$U$19,中转!$W$10:$W$19)),2),4)),1020.5643)</f>
        <v>65.327799999999996</v>
      </c>
      <c r="F23" s="29">
        <f>ROUNDUP(LOG(_xlfn.XLOOKUP(C23,中转!$U$10:$U$19,中转!$V$10:$V$19)*1.1^(_xlfn.XLOOKUP(B23,中转!$O$10:$O$129,中转!$P$10:$P$129,0)*_xlfn.XLOOKUP(C23,中转!$U$10:$U$19,中转!$W$10:$W$19)),2),4)</f>
        <v>65.327799999999996</v>
      </c>
      <c r="G23" s="30">
        <v>19</v>
      </c>
      <c r="H23" s="31">
        <v>1</v>
      </c>
    </row>
    <row r="24" spans="1:8" x14ac:dyDescent="0.15">
      <c r="A24" s="29">
        <v>20</v>
      </c>
      <c r="B24" s="29">
        <f t="shared" si="1"/>
        <v>2</v>
      </c>
      <c r="C24" s="29">
        <f t="shared" si="2"/>
        <v>10</v>
      </c>
      <c r="D24" s="29">
        <v>2</v>
      </c>
      <c r="E24" s="29">
        <f>IFERROR(IF(C24=1,$E$5,ROUNDUP(LOG(_xlfn.XLOOKUP(C24,中转!$U$10:$U$19,中转!$V$10:$V$19)*1.1^(_xlfn.XLOOKUP(B24,中转!$O$10:$O$129,中转!$P$10:$P$129,0)*_xlfn.XLOOKUP(C24,中转!$U$10:$U$19,中转!$W$10:$W$19)),2),4)),1020.5643)</f>
        <v>71.645400000000009</v>
      </c>
      <c r="F24" s="29">
        <f>ROUNDUP(LOG(_xlfn.XLOOKUP(C24,中转!$U$10:$U$19,中转!$V$10:$V$19)*1.1^(_xlfn.XLOOKUP(B24,中转!$O$10:$O$129,中转!$P$10:$P$129,0)*_xlfn.XLOOKUP(C24,中转!$U$10:$U$19,中转!$W$10:$W$19)),2),4)</f>
        <v>71.645399999999995</v>
      </c>
      <c r="G24" s="29">
        <v>20</v>
      </c>
      <c r="H24" s="31">
        <v>1</v>
      </c>
    </row>
    <row r="25" spans="1:8" x14ac:dyDescent="0.15">
      <c r="A25" s="26">
        <v>21</v>
      </c>
      <c r="B25" s="26">
        <f t="shared" si="1"/>
        <v>3</v>
      </c>
      <c r="C25" s="26">
        <f t="shared" si="2"/>
        <v>1</v>
      </c>
      <c r="D25" s="26">
        <v>0</v>
      </c>
      <c r="E25" s="26">
        <f>IFERROR(IF(C25=1,$E$5,ROUNDUP(LOG(_xlfn.XLOOKUP(C25,中转!$U$10:$U$19,中转!$V$10:$V$19)*1.1^(_xlfn.XLOOKUP(B25,中转!$O$10:$O$129,中转!$P$10:$P$129,0)*_xlfn.XLOOKUP(C25,中转!$U$10:$U$19,中转!$W$10:$W$19)),2),4)),1020.5643)</f>
        <v>4.3220000000000001</v>
      </c>
      <c r="F25" s="26">
        <f>ROUNDUP(LOG(_xlfn.XLOOKUP(C25,中转!$U$10:$U$19,中转!$V$10:$V$19)*1.1^(_xlfn.XLOOKUP(B25,中转!$O$10:$O$129,中转!$P$10:$P$129,0)*_xlfn.XLOOKUP(C25,中转!$U$10:$U$19,中转!$W$10:$W$19)),2),4)</f>
        <v>26.444400000000002</v>
      </c>
      <c r="G25" s="27">
        <v>21</v>
      </c>
      <c r="H25" s="28">
        <v>1</v>
      </c>
    </row>
    <row r="26" spans="1:8" x14ac:dyDescent="0.15">
      <c r="A26" s="26">
        <v>22</v>
      </c>
      <c r="B26" s="26">
        <f t="shared" si="1"/>
        <v>3</v>
      </c>
      <c r="C26" s="26">
        <f t="shared" si="2"/>
        <v>2</v>
      </c>
      <c r="D26" s="26">
        <v>0</v>
      </c>
      <c r="E26" s="28">
        <f>IF(C26=1,$E$5,ROUNDUP(LOG(_xlfn.XLOOKUP(C26-1,中转!$U$10:$U$19,中转!$V$10:$V$19)*1.1^(_xlfn.XLOOKUP(B26-1,中转!$O$10:$O$129,中转!$P$10:$P$129,0)*_xlfn.XLOOKUP(C26-1,中转!$U$10:$U$19,中转!$W$10:$W$19)),2),4))</f>
        <v>17.644200000000001</v>
      </c>
      <c r="F26" s="28">
        <f>ROUNDUP(LOG(_xlfn.XLOOKUP(C26,中转!$U$10:$U$19,中转!$V$10:$V$19)*1.1^(_xlfn.XLOOKUP(B26,中转!$O$10:$O$129,中转!$P$10:$P$129,0)*_xlfn.XLOOKUP(C26,中转!$U$10:$U$19,中转!$W$10:$W$19)),2),4)</f>
        <v>28.945</v>
      </c>
      <c r="G26" s="26">
        <v>22</v>
      </c>
      <c r="H26" s="28">
        <v>2</v>
      </c>
    </row>
    <row r="27" spans="1:8" x14ac:dyDescent="0.15">
      <c r="A27" s="26">
        <v>23</v>
      </c>
      <c r="B27" s="26">
        <f t="shared" si="1"/>
        <v>3</v>
      </c>
      <c r="C27" s="26">
        <f t="shared" si="2"/>
        <v>3</v>
      </c>
      <c r="D27" s="26">
        <v>0</v>
      </c>
      <c r="E27" s="26">
        <f>IFERROR(IF(C27=1,$E$5,ROUNDUP(LOG(_xlfn.XLOOKUP(C27,中转!$U$10:$U$19,中转!$V$10:$V$19)*1.1^(_xlfn.XLOOKUP(B27,中转!$O$10:$O$129,中转!$P$10:$P$129,0)*_xlfn.XLOOKUP(C27,中转!$U$10:$U$19,中转!$W$10:$W$19)),2),4)),1020.5643)</f>
        <v>37.089400000000005</v>
      </c>
      <c r="F27" s="26">
        <f>ROUNDUP(LOG(_xlfn.XLOOKUP(C27,中转!$U$10:$U$19,中转!$V$10:$V$19)*1.1^(_xlfn.XLOOKUP(B27,中转!$O$10:$O$129,中转!$P$10:$P$129,0)*_xlfn.XLOOKUP(C27,中转!$U$10:$U$19,中转!$W$10:$W$19)),2),4)</f>
        <v>37.089399999999998</v>
      </c>
      <c r="G27" s="27">
        <v>23</v>
      </c>
      <c r="H27" s="28">
        <v>4</v>
      </c>
    </row>
    <row r="28" spans="1:8" x14ac:dyDescent="0.15">
      <c r="A28" s="26">
        <v>24</v>
      </c>
      <c r="B28" s="26">
        <f t="shared" si="1"/>
        <v>3</v>
      </c>
      <c r="C28" s="26">
        <f t="shared" si="2"/>
        <v>4</v>
      </c>
      <c r="D28" s="26">
        <v>0</v>
      </c>
      <c r="E28" s="26">
        <f>IFERROR(IF(C28=1,$E$5,ROUNDUP(LOG(_xlfn.XLOOKUP(C28,中转!$U$10:$U$19,中转!$V$10:$V$19)*1.1^(_xlfn.XLOOKUP(B28,中转!$O$10:$O$129,中转!$P$10:$P$129,0)*_xlfn.XLOOKUP(C28,中转!$U$10:$U$19,中转!$W$10:$W$19)),2),4)),1020.5643)</f>
        <v>42.233800000000002</v>
      </c>
      <c r="F28" s="26">
        <f>ROUNDUP(LOG(_xlfn.XLOOKUP(C28,中转!$U$10:$U$19,中转!$V$10:$V$19)*1.1^(_xlfn.XLOOKUP(B28,中转!$O$10:$O$129,中转!$P$10:$P$129,0)*_xlfn.XLOOKUP(C28,中转!$U$10:$U$19,中转!$W$10:$W$19)),2),4)</f>
        <v>42.233800000000002</v>
      </c>
      <c r="G28" s="26">
        <v>24</v>
      </c>
      <c r="H28" s="28">
        <v>1</v>
      </c>
    </row>
    <row r="29" spans="1:8" x14ac:dyDescent="0.15">
      <c r="A29" s="29">
        <v>25</v>
      </c>
      <c r="B29" s="29">
        <f t="shared" si="1"/>
        <v>3</v>
      </c>
      <c r="C29" s="29">
        <f t="shared" si="2"/>
        <v>5</v>
      </c>
      <c r="D29" s="29">
        <v>0</v>
      </c>
      <c r="E29" s="29">
        <f>IFERROR(IF(C29=1,$E$5,ROUNDUP(LOG(_xlfn.XLOOKUP(C29,中转!$U$10:$U$19,中转!$V$10:$V$19)*1.1^(_xlfn.XLOOKUP(B29,中转!$O$10:$O$129,中转!$P$10:$P$129,0)*_xlfn.XLOOKUP(C29,中转!$U$10:$U$19,中转!$W$10:$W$19)),2),4)),1020.5643)</f>
        <v>49.377100000000006</v>
      </c>
      <c r="F29" s="29">
        <f>ROUNDUP(LOG(_xlfn.XLOOKUP(C29,中转!$U$10:$U$19,中转!$V$10:$V$19)*1.1^(_xlfn.XLOOKUP(B29,中转!$O$10:$O$129,中转!$P$10:$P$129,0)*_xlfn.XLOOKUP(C29,中转!$U$10:$U$19,中转!$W$10:$W$19)),2),4)</f>
        <v>49.377099999999999</v>
      </c>
      <c r="G29" s="30">
        <v>25</v>
      </c>
      <c r="H29" s="29">
        <f>MIN(INT(_xlfn.XLOOKUP(B29,中转!$O$10:$O$129,中转!$Q$10:$Q$129)*MAX(C29/MIN(_xlfn.XLOOKUP(B29,中转!$O$10:$O$129,中转!$N$10:$N$129),7),_xlfn.XLOOKUP(C29,中转!$A$8:$A$17,中转!$B$8:$B$17))),250)</f>
        <v>10</v>
      </c>
    </row>
    <row r="30" spans="1:8" x14ac:dyDescent="0.15">
      <c r="A30" s="29">
        <v>26</v>
      </c>
      <c r="B30" s="29">
        <f t="shared" si="1"/>
        <v>3</v>
      </c>
      <c r="C30" s="29">
        <f t="shared" si="2"/>
        <v>6</v>
      </c>
      <c r="D30" s="29">
        <v>0</v>
      </c>
      <c r="E30" s="29">
        <f>IFERROR(IF(C30=1,$E$5,ROUNDUP(LOG(_xlfn.XLOOKUP(C30,中转!$U$10:$U$19,中转!$V$10:$V$19)*1.1^(_xlfn.XLOOKUP(B30,中转!$O$10:$O$129,中转!$P$10:$P$129,0)*_xlfn.XLOOKUP(C30,中转!$U$10:$U$19,中转!$W$10:$W$19)),2),4)),1020.5643)</f>
        <v>55.2896</v>
      </c>
      <c r="F30" s="29">
        <f>ROUNDUP(LOG(_xlfn.XLOOKUP(C30,中转!$U$10:$U$19,中转!$V$10:$V$19)*1.1^(_xlfn.XLOOKUP(B30,中转!$O$10:$O$129,中转!$P$10:$P$129,0)*_xlfn.XLOOKUP(C30,中转!$U$10:$U$19,中转!$W$10:$W$19)),2),4)</f>
        <v>55.2896</v>
      </c>
      <c r="G30" s="29">
        <v>26</v>
      </c>
      <c r="H30" s="29">
        <f>MIN(INT(_xlfn.XLOOKUP(B30,中转!$O$10:$O$129,中转!$Q$10:$Q$129)*MAX(C30/MIN(_xlfn.XLOOKUP(B30,中转!$O$10:$O$129,中转!$N$10:$N$129),7),_xlfn.XLOOKUP(C30,中转!$A$8:$A$17,中转!$B$8:$B$17))),250)</f>
        <v>12</v>
      </c>
    </row>
    <row r="31" spans="1:8" x14ac:dyDescent="0.15">
      <c r="A31" s="29">
        <v>27</v>
      </c>
      <c r="B31" s="29">
        <f t="shared" si="1"/>
        <v>3</v>
      </c>
      <c r="C31" s="29">
        <f t="shared" si="2"/>
        <v>7</v>
      </c>
      <c r="D31" s="29">
        <v>0</v>
      </c>
      <c r="E31" s="29">
        <f>IFERROR(IF(C31=1,$E$5,ROUNDUP(LOG(_xlfn.XLOOKUP(C31,中转!$U$10:$U$19,中转!$V$10:$V$19)*1.1^(_xlfn.XLOOKUP(B31,中转!$O$10:$O$129,中转!$P$10:$P$129,0)*_xlfn.XLOOKUP(C31,中转!$U$10:$U$19,中转!$W$10:$W$19)),2),4)),1020.5643)</f>
        <v>63.6815</v>
      </c>
      <c r="F31" s="29">
        <f>ROUNDUP(LOG(_xlfn.XLOOKUP(C31,中转!$U$10:$U$19,中转!$V$10:$V$19)*1.1^(_xlfn.XLOOKUP(B31,中转!$O$10:$O$129,中转!$P$10:$P$129,0)*_xlfn.XLOOKUP(C31,中转!$U$10:$U$19,中转!$W$10:$W$19)),2),4)</f>
        <v>63.6815</v>
      </c>
      <c r="G31" s="30">
        <v>27</v>
      </c>
      <c r="H31" s="29">
        <f>MIN(INT(_xlfn.XLOOKUP(B31,中转!$O$10:$O$129,中转!$Q$10:$Q$129)*MAX(C31/MIN(_xlfn.XLOOKUP(B31,中转!$O$10:$O$129,中转!$N$10:$N$129),7),_xlfn.XLOOKUP(C31,中转!$A$8:$A$17,中转!$B$8:$B$17))),250)</f>
        <v>14</v>
      </c>
    </row>
    <row r="32" spans="1:8" x14ac:dyDescent="0.15">
      <c r="A32" s="29">
        <v>28</v>
      </c>
      <c r="B32" s="29">
        <f t="shared" si="1"/>
        <v>3</v>
      </c>
      <c r="C32" s="29">
        <f t="shared" si="2"/>
        <v>8</v>
      </c>
      <c r="D32" s="29">
        <v>0</v>
      </c>
      <c r="E32" s="29">
        <f>IFERROR(IF(C32=1,$E$5,ROUNDUP(LOG(_xlfn.XLOOKUP(C32,中转!$U$10:$U$19,中转!$V$10:$V$19)*1.1^(_xlfn.XLOOKUP(B32,中转!$O$10:$O$129,中转!$P$10:$P$129,0)*_xlfn.XLOOKUP(C32,中转!$U$10:$U$19,中转!$W$10:$W$19)),2),4)),1020.5643)</f>
        <v>70.002700000000004</v>
      </c>
      <c r="F32" s="29">
        <f>ROUNDUP(LOG(_xlfn.XLOOKUP(C32,中转!$U$10:$U$19,中转!$V$10:$V$19)*1.1^(_xlfn.XLOOKUP(B32,中转!$O$10:$O$129,中转!$P$10:$P$129,0)*_xlfn.XLOOKUP(C32,中转!$U$10:$U$19,中转!$W$10:$W$19)),2),4)</f>
        <v>70.002700000000004</v>
      </c>
      <c r="G32" s="29">
        <v>28</v>
      </c>
      <c r="H32" s="29">
        <f>MIN(INT(_xlfn.XLOOKUP(B32,中转!$O$10:$O$129,中转!$Q$10:$Q$129)*MAX(C32/MIN(_xlfn.XLOOKUP(B32,中转!$O$10:$O$129,中转!$N$10:$N$129),7),_xlfn.XLOOKUP(C32,中转!$A$8:$A$17,中转!$B$8:$B$17))),250)</f>
        <v>16</v>
      </c>
    </row>
    <row r="33" spans="1:8" x14ac:dyDescent="0.15">
      <c r="A33" s="29">
        <v>29</v>
      </c>
      <c r="B33" s="29">
        <f t="shared" si="1"/>
        <v>3</v>
      </c>
      <c r="C33" s="29">
        <f t="shared" si="2"/>
        <v>9</v>
      </c>
      <c r="D33" s="29">
        <v>0</v>
      </c>
      <c r="E33" s="29">
        <f>IFERROR(IF(C33=1,$E$5,ROUNDUP(LOG(_xlfn.XLOOKUP(C33,中转!$U$10:$U$19,中转!$V$10:$V$19)*1.1^(_xlfn.XLOOKUP(B33,中转!$O$10:$O$129,中转!$P$10:$P$129,0)*_xlfn.XLOOKUP(C33,中转!$U$10:$U$19,中转!$W$10:$W$19)),2),4)),1020.5643)</f>
        <v>76.328100000000006</v>
      </c>
      <c r="F33" s="29">
        <f>ROUNDUP(LOG(_xlfn.XLOOKUP(C33,中转!$U$10:$U$19,中转!$V$10:$V$19)*1.1^(_xlfn.XLOOKUP(B33,中转!$O$10:$O$129,中转!$P$10:$P$129,0)*_xlfn.XLOOKUP(C33,中转!$U$10:$U$19,中转!$W$10:$W$19)),2),4)</f>
        <v>76.328100000000006</v>
      </c>
      <c r="G33" s="30">
        <v>29</v>
      </c>
      <c r="H33" s="29">
        <f>MIN(INT(_xlfn.XLOOKUP(B33,中转!$O$10:$O$129,中转!$Q$10:$Q$129)*MAX(C33/MIN(_xlfn.XLOOKUP(B33,中转!$O$10:$O$129,中转!$N$10:$N$129),7),_xlfn.XLOOKUP(C33,中转!$A$8:$A$17,中转!$B$8:$B$17))),250)</f>
        <v>18</v>
      </c>
    </row>
    <row r="34" spans="1:8" x14ac:dyDescent="0.15">
      <c r="A34" s="29">
        <v>30</v>
      </c>
      <c r="B34" s="29">
        <f t="shared" si="1"/>
        <v>3</v>
      </c>
      <c r="C34" s="29">
        <f t="shared" si="2"/>
        <v>10</v>
      </c>
      <c r="D34" s="29">
        <v>0</v>
      </c>
      <c r="E34" s="29">
        <f>IFERROR(IF(C34=1,$E$5,ROUNDUP(LOG(_xlfn.XLOOKUP(C34,中转!$U$10:$U$19,中转!$V$10:$V$19)*1.1^(_xlfn.XLOOKUP(B34,中转!$O$10:$O$129,中转!$P$10:$P$129,0)*_xlfn.XLOOKUP(C34,中转!$U$10:$U$19,中转!$W$10:$W$19)),2),4)),1020.5643)</f>
        <v>82.645700000000005</v>
      </c>
      <c r="F34" s="29">
        <f>ROUNDUP(LOG(_xlfn.XLOOKUP(C34,中转!$U$10:$U$19,中转!$V$10:$V$19)*1.1^(_xlfn.XLOOKUP(B34,中转!$O$10:$O$129,中转!$P$10:$P$129,0)*_xlfn.XLOOKUP(C34,中转!$U$10:$U$19,中转!$W$10:$W$19)),2),4)</f>
        <v>82.645700000000005</v>
      </c>
      <c r="G34" s="29">
        <v>30</v>
      </c>
      <c r="H34" s="29">
        <f>MIN(INT(_xlfn.XLOOKUP(B34,中转!$O$10:$O$129,中转!$Q$10:$Q$129)*MAX(C34/MIN(_xlfn.XLOOKUP(B34,中转!$O$10:$O$129,中转!$N$10:$N$129),7),_xlfn.XLOOKUP(C34,中转!$A$8:$A$17,中转!$B$8:$B$17))),250)</f>
        <v>20</v>
      </c>
    </row>
    <row r="35" spans="1:8" x14ac:dyDescent="0.15">
      <c r="A35" s="32">
        <v>31</v>
      </c>
      <c r="B35" s="32">
        <f t="shared" si="1"/>
        <v>4</v>
      </c>
      <c r="C35" s="32">
        <f t="shared" si="2"/>
        <v>1</v>
      </c>
      <c r="D35" s="32">
        <v>0</v>
      </c>
      <c r="E35" s="32">
        <f>IFERROR(IF(C35=1,$E$5,ROUNDUP(LOG(_xlfn.XLOOKUP(C35,中转!$U$10:$U$19,中转!$V$10:$V$19)*1.1^(_xlfn.XLOOKUP(B35,中转!$O$10:$O$129,中转!$P$10:$P$129,0)*_xlfn.XLOOKUP(C35,中转!$U$10:$U$19,中转!$W$10:$W$19)),2),4)),1020.5643)</f>
        <v>4.3220000000000001</v>
      </c>
      <c r="F35" s="32">
        <f>ROUNDUP(LOG(_xlfn.XLOOKUP(C35,中转!$U$10:$U$19,中转!$V$10:$V$19)*1.1^(_xlfn.XLOOKUP(B35,中转!$O$10:$O$129,中转!$P$10:$P$129,0)*_xlfn.XLOOKUP(C35,中转!$U$10:$U$19,中转!$W$10:$W$19)),2),4)</f>
        <v>33.044600000000003</v>
      </c>
      <c r="G35" s="33">
        <v>31</v>
      </c>
      <c r="H35" s="34">
        <v>2</v>
      </c>
    </row>
    <row r="36" spans="1:8" x14ac:dyDescent="0.15">
      <c r="A36" s="32">
        <v>32</v>
      </c>
      <c r="B36" s="32">
        <f t="shared" si="1"/>
        <v>4</v>
      </c>
      <c r="C36" s="32">
        <f t="shared" si="2"/>
        <v>2</v>
      </c>
      <c r="D36" s="32">
        <v>0</v>
      </c>
      <c r="E36" s="32">
        <f>IFERROR(IF(C36=1,$E$5,ROUNDUP(LOG(_xlfn.XLOOKUP(C36,中转!$U$10:$U$19,中转!$V$10:$V$19)*1.1^(_xlfn.XLOOKUP(B36,中转!$O$10:$O$129,中转!$P$10:$P$129,0)*_xlfn.XLOOKUP(C36,中转!$U$10:$U$19,中转!$W$10:$W$19)),2),4)),1020.5643)</f>
        <v>35.957700000000003</v>
      </c>
      <c r="F36" s="32">
        <f>ROUNDUP(LOG(_xlfn.XLOOKUP(C36,中转!$U$10:$U$19,中转!$V$10:$V$19)*1.1^(_xlfn.XLOOKUP(B36,中转!$O$10:$O$129,中转!$P$10:$P$129,0)*_xlfn.XLOOKUP(C36,中转!$U$10:$U$19,中转!$W$10:$W$19)),2),4)</f>
        <v>35.957700000000003</v>
      </c>
      <c r="G36" s="32">
        <v>32</v>
      </c>
      <c r="H36" s="34">
        <v>11</v>
      </c>
    </row>
    <row r="37" spans="1:8" x14ac:dyDescent="0.15">
      <c r="A37" s="32">
        <v>33</v>
      </c>
      <c r="B37" s="32">
        <f t="shared" si="1"/>
        <v>4</v>
      </c>
      <c r="C37" s="32">
        <f t="shared" si="2"/>
        <v>3</v>
      </c>
      <c r="D37" s="32">
        <v>0</v>
      </c>
      <c r="E37" s="32">
        <f>IFERROR(IF(C37=1,$E$5,ROUNDUP(LOG(_xlfn.XLOOKUP(C37,中转!$U$10:$U$19,中转!$V$10:$V$19)*1.1^(_xlfn.XLOOKUP(B37,中转!$O$10:$O$129,中转!$P$10:$P$129,0)*_xlfn.XLOOKUP(C37,中转!$U$10:$U$19,中转!$W$10:$W$19)),2),4)),1020.5643)</f>
        <v>44.514600000000002</v>
      </c>
      <c r="F37" s="32">
        <f>ROUNDUP(LOG(_xlfn.XLOOKUP(C37,中转!$U$10:$U$19,中转!$V$10:$V$19)*1.1^(_xlfn.XLOOKUP(B37,中转!$O$10:$O$129,中转!$P$10:$P$129,0)*_xlfn.XLOOKUP(C37,中转!$U$10:$U$19,中转!$W$10:$W$19)),2),4)</f>
        <v>44.514600000000002</v>
      </c>
      <c r="G37" s="33">
        <v>33</v>
      </c>
      <c r="H37" s="34">
        <v>16</v>
      </c>
    </row>
    <row r="38" spans="1:8" x14ac:dyDescent="0.15">
      <c r="A38" s="32">
        <v>34</v>
      </c>
      <c r="B38" s="32">
        <f t="shared" si="1"/>
        <v>4</v>
      </c>
      <c r="C38" s="32">
        <f t="shared" si="2"/>
        <v>4</v>
      </c>
      <c r="D38" s="32">
        <v>0</v>
      </c>
      <c r="E38" s="32">
        <f>IFERROR(IF(C38=1,$E$5,ROUNDUP(LOG(_xlfn.XLOOKUP(C38,中转!$U$10:$U$19,中转!$V$10:$V$19)*1.1^(_xlfn.XLOOKUP(B38,中转!$O$10:$O$129,中转!$P$10:$P$129,0)*_xlfn.XLOOKUP(C38,中转!$U$10:$U$19,中转!$W$10:$W$19)),2),4)),1020.5643)</f>
        <v>50.0715</v>
      </c>
      <c r="F38" s="32">
        <f>ROUNDUP(LOG(_xlfn.XLOOKUP(C38,中转!$U$10:$U$19,中转!$V$10:$V$19)*1.1^(_xlfn.XLOOKUP(B38,中转!$O$10:$O$129,中转!$P$10:$P$129,0)*_xlfn.XLOOKUP(C38,中转!$U$10:$U$19,中转!$W$10:$W$19)),2),4)</f>
        <v>50.0715</v>
      </c>
      <c r="G38" s="32">
        <v>34</v>
      </c>
      <c r="H38" s="34">
        <v>18</v>
      </c>
    </row>
    <row r="39" spans="1:8" x14ac:dyDescent="0.15">
      <c r="A39" s="32">
        <v>35</v>
      </c>
      <c r="B39" s="32">
        <f t="shared" si="1"/>
        <v>4</v>
      </c>
      <c r="C39" s="32">
        <f t="shared" si="2"/>
        <v>5</v>
      </c>
      <c r="D39" s="32">
        <f t="shared" ref="D39:D99" si="3">D29</f>
        <v>0</v>
      </c>
      <c r="E39" s="32">
        <f>IFERROR(IF(C39=1,$E$5,ROUNDUP(LOG(_xlfn.XLOOKUP(C39,中转!$U$10:$U$19,中转!$V$10:$V$19)*1.1^(_xlfn.XLOOKUP(B39,中转!$O$10:$O$129,中转!$P$10:$P$129,0)*_xlfn.XLOOKUP(C39,中转!$U$10:$U$19,中转!$W$10:$W$19)),2),4)),1020.5643)</f>
        <v>57.627300000000005</v>
      </c>
      <c r="F39" s="32">
        <f>ROUNDUP(LOG(_xlfn.XLOOKUP(C39,中转!$U$10:$U$19,中转!$V$10:$V$19)*1.1^(_xlfn.XLOOKUP(B39,中转!$O$10:$O$129,中转!$P$10:$P$129,0)*_xlfn.XLOOKUP(C39,中转!$U$10:$U$19,中转!$W$10:$W$19)),2),4)</f>
        <v>57.627300000000005</v>
      </c>
      <c r="G39" s="32">
        <v>35</v>
      </c>
      <c r="H39" s="34">
        <v>15</v>
      </c>
    </row>
    <row r="40" spans="1:8" x14ac:dyDescent="0.15">
      <c r="A40" s="29">
        <v>36</v>
      </c>
      <c r="B40" s="29">
        <f t="shared" si="1"/>
        <v>4</v>
      </c>
      <c r="C40" s="29">
        <f t="shared" si="2"/>
        <v>6</v>
      </c>
      <c r="D40" s="29">
        <f t="shared" si="3"/>
        <v>0</v>
      </c>
      <c r="E40" s="29">
        <f>IFERROR(IF(C40=1,$E$5,ROUNDUP(LOG(_xlfn.XLOOKUP(C40,中转!$U$10:$U$19,中转!$V$10:$V$19)*1.1^(_xlfn.XLOOKUP(B40,中转!$O$10:$O$129,中转!$P$10:$P$129,0)*_xlfn.XLOOKUP(C40,中转!$U$10:$U$19,中转!$W$10:$W$19)),2),4)),1020.5643)</f>
        <v>63.539800000000007</v>
      </c>
      <c r="F40" s="29">
        <f>ROUNDUP(LOG(_xlfn.XLOOKUP(C40,中转!$U$10:$U$19,中转!$V$10:$V$19)*1.1^(_xlfn.XLOOKUP(B40,中转!$O$10:$O$129,中转!$P$10:$P$129,0)*_xlfn.XLOOKUP(C40,中转!$U$10:$U$19,中转!$W$10:$W$19)),2),4)</f>
        <v>63.5398</v>
      </c>
      <c r="G40" s="29">
        <v>36</v>
      </c>
      <c r="H40" s="29">
        <f>MIN(INT(_xlfn.XLOOKUP(B40,中转!$O$10:$O$129,中转!$Q$10:$Q$129)*MAX(C40/MIN(_xlfn.XLOOKUP(B40,中转!$O$10:$O$129,中转!$N$10:$N$129),7),_xlfn.XLOOKUP(C40,中转!$A$8:$A$17,中转!$B$8:$B$17))),250)</f>
        <v>30</v>
      </c>
    </row>
    <row r="41" spans="1:8" x14ac:dyDescent="0.15">
      <c r="A41" s="29">
        <v>37</v>
      </c>
      <c r="B41" s="29">
        <f t="shared" si="1"/>
        <v>4</v>
      </c>
      <c r="C41" s="29">
        <f t="shared" si="2"/>
        <v>7</v>
      </c>
      <c r="D41" s="29">
        <f t="shared" si="3"/>
        <v>0</v>
      </c>
      <c r="E41" s="29">
        <f>IFERROR(IF(C41=1,$E$5,ROUNDUP(LOG(_xlfn.XLOOKUP(C41,中转!$U$10:$U$19,中转!$V$10:$V$19)*1.1^(_xlfn.XLOOKUP(B41,中转!$O$10:$O$129,中转!$P$10:$P$129,0)*_xlfn.XLOOKUP(C41,中转!$U$10:$U$19,中转!$W$10:$W$19)),2),4)),1020.5643)</f>
        <v>71.931700000000006</v>
      </c>
      <c r="F41" s="29">
        <f>ROUNDUP(LOG(_xlfn.XLOOKUP(C41,中转!$U$10:$U$19,中转!$V$10:$V$19)*1.1^(_xlfn.XLOOKUP(B41,中转!$O$10:$O$129,中转!$P$10:$P$129,0)*_xlfn.XLOOKUP(C41,中转!$U$10:$U$19,中转!$W$10:$W$19)),2),4)</f>
        <v>71.931700000000006</v>
      </c>
      <c r="G41" s="30">
        <v>37</v>
      </c>
      <c r="H41" s="29">
        <f>MIN(INT(_xlfn.XLOOKUP(B41,中转!$O$10:$O$129,中转!$Q$10:$Q$129)*MAX(C41/MIN(_xlfn.XLOOKUP(B41,中转!$O$10:$O$129,中转!$N$10:$N$129),7),_xlfn.XLOOKUP(C41,中转!$A$8:$A$17,中转!$B$8:$B$17))),250)</f>
        <v>35</v>
      </c>
    </row>
    <row r="42" spans="1:8" x14ac:dyDescent="0.15">
      <c r="A42" s="29">
        <v>38</v>
      </c>
      <c r="B42" s="29">
        <f t="shared" si="1"/>
        <v>4</v>
      </c>
      <c r="C42" s="29">
        <f t="shared" si="2"/>
        <v>8</v>
      </c>
      <c r="D42" s="29">
        <f t="shared" si="3"/>
        <v>0</v>
      </c>
      <c r="E42" s="29">
        <f>IFERROR(IF(C42=1,$E$5,ROUNDUP(LOG(_xlfn.XLOOKUP(C42,中转!$U$10:$U$19,中转!$V$10:$V$19)*1.1^(_xlfn.XLOOKUP(B42,中转!$O$10:$O$129,中转!$P$10:$P$129,0)*_xlfn.XLOOKUP(C42,中转!$U$10:$U$19,中转!$W$10:$W$19)),2),4)),1020.5643)</f>
        <v>78.252899999999997</v>
      </c>
      <c r="F42" s="29">
        <f>ROUNDUP(LOG(_xlfn.XLOOKUP(C42,中转!$U$10:$U$19,中转!$V$10:$V$19)*1.1^(_xlfn.XLOOKUP(B42,中转!$O$10:$O$129,中转!$P$10:$P$129,0)*_xlfn.XLOOKUP(C42,中转!$U$10:$U$19,中转!$W$10:$W$19)),2),4)</f>
        <v>78.252899999999997</v>
      </c>
      <c r="G42" s="29">
        <v>38</v>
      </c>
      <c r="H42" s="29">
        <f>MIN(INT(_xlfn.XLOOKUP(B42,中转!$O$10:$O$129,中转!$Q$10:$Q$129)*MAX(C42/MIN(_xlfn.XLOOKUP(B42,中转!$O$10:$O$129,中转!$N$10:$N$129),7),_xlfn.XLOOKUP(C42,中转!$A$8:$A$17,中转!$B$8:$B$17))),250)</f>
        <v>40</v>
      </c>
    </row>
    <row r="43" spans="1:8" x14ac:dyDescent="0.15">
      <c r="A43" s="29">
        <v>39</v>
      </c>
      <c r="B43" s="29">
        <f t="shared" si="1"/>
        <v>4</v>
      </c>
      <c r="C43" s="29">
        <f t="shared" si="2"/>
        <v>9</v>
      </c>
      <c r="D43" s="29">
        <f t="shared" si="3"/>
        <v>0</v>
      </c>
      <c r="E43" s="29">
        <f>IFERROR(IF(C43=1,$E$5,ROUNDUP(LOG(_xlfn.XLOOKUP(C43,中转!$U$10:$U$19,中转!$V$10:$V$19)*1.1^(_xlfn.XLOOKUP(B43,中转!$O$10:$O$129,中转!$P$10:$P$129,0)*_xlfn.XLOOKUP(C43,中转!$U$10:$U$19,中转!$W$10:$W$19)),2),4)),1020.5643)</f>
        <v>84.578299999999999</v>
      </c>
      <c r="F43" s="29">
        <f>ROUNDUP(LOG(_xlfn.XLOOKUP(C43,中转!$U$10:$U$19,中转!$V$10:$V$19)*1.1^(_xlfn.XLOOKUP(B43,中转!$O$10:$O$129,中转!$P$10:$P$129,0)*_xlfn.XLOOKUP(C43,中转!$U$10:$U$19,中转!$W$10:$W$19)),2),4)</f>
        <v>84.578299999999999</v>
      </c>
      <c r="G43" s="30">
        <v>39</v>
      </c>
      <c r="H43" s="29">
        <f>MIN(INT(_xlfn.XLOOKUP(B43,中转!$O$10:$O$129,中转!$Q$10:$Q$129)*MAX(C43/MIN(_xlfn.XLOOKUP(B43,中转!$O$10:$O$129,中转!$N$10:$N$129),7),_xlfn.XLOOKUP(C43,中转!$A$8:$A$17,中转!$B$8:$B$17))),250)</f>
        <v>45</v>
      </c>
    </row>
    <row r="44" spans="1:8" x14ac:dyDescent="0.15">
      <c r="A44" s="29">
        <v>40</v>
      </c>
      <c r="B44" s="29">
        <f t="shared" si="1"/>
        <v>4</v>
      </c>
      <c r="C44" s="29">
        <f t="shared" si="2"/>
        <v>10</v>
      </c>
      <c r="D44" s="29">
        <f t="shared" si="3"/>
        <v>0</v>
      </c>
      <c r="E44" s="29">
        <f>IFERROR(IF(C44=1,$E$5,ROUNDUP(LOG(_xlfn.XLOOKUP(C44,中转!$U$10:$U$19,中转!$V$10:$V$19)*1.1^(_xlfn.XLOOKUP(B44,中转!$O$10:$O$129,中转!$P$10:$P$129,0)*_xlfn.XLOOKUP(C44,中转!$U$10:$U$19,中转!$W$10:$W$19)),2),4)),1020.5643)</f>
        <v>90.895899999999997</v>
      </c>
      <c r="F44" s="29">
        <f>ROUNDUP(LOG(_xlfn.XLOOKUP(C44,中转!$U$10:$U$19,中转!$V$10:$V$19)*1.1^(_xlfn.XLOOKUP(B44,中转!$O$10:$O$129,中转!$P$10:$P$129,0)*_xlfn.XLOOKUP(C44,中转!$U$10:$U$19,中转!$W$10:$W$19)),2),4)</f>
        <v>90.895899999999997</v>
      </c>
      <c r="G44" s="29">
        <v>40</v>
      </c>
      <c r="H44" s="29">
        <f>MIN(INT(_xlfn.XLOOKUP(B44,中转!$O$10:$O$129,中转!$Q$10:$Q$129)*MAX(C44/MIN(_xlfn.XLOOKUP(B44,中转!$O$10:$O$129,中转!$N$10:$N$129),7),_xlfn.XLOOKUP(C44,中转!$A$8:$A$17,中转!$B$8:$B$17))),250)</f>
        <v>50</v>
      </c>
    </row>
    <row r="45" spans="1:8" x14ac:dyDescent="0.15">
      <c r="A45" s="26">
        <v>41</v>
      </c>
      <c r="B45" s="26">
        <f t="shared" si="1"/>
        <v>5</v>
      </c>
      <c r="C45" s="26">
        <f t="shared" si="2"/>
        <v>1</v>
      </c>
      <c r="D45" s="26">
        <f t="shared" si="3"/>
        <v>0</v>
      </c>
      <c r="E45" s="26">
        <f>IFERROR(IF(C45=1,$E$5,ROUNDUP(LOG(_xlfn.XLOOKUP(C45,中转!$U$10:$U$19,中转!$V$10:$V$19)*1.1^(_xlfn.XLOOKUP(B45,中转!$O$10:$O$129,中转!$P$10:$P$129,0)*_xlfn.XLOOKUP(C45,中转!$U$10:$U$19,中转!$W$10:$W$19)),2),4)),1020.5643)</f>
        <v>4.3220000000000001</v>
      </c>
      <c r="F45" s="26">
        <f>ROUNDUP(LOG(_xlfn.XLOOKUP(C45,中转!$U$10:$U$19,中转!$V$10:$V$19)*1.1^(_xlfn.XLOOKUP(B45,中转!$O$10:$O$129,中转!$P$10:$P$129,0)*_xlfn.XLOOKUP(C45,中转!$U$10:$U$19,中转!$W$10:$W$19)),2),4)</f>
        <v>36.344700000000003</v>
      </c>
      <c r="G45" s="27">
        <v>41</v>
      </c>
      <c r="H45" s="28">
        <v>20</v>
      </c>
    </row>
    <row r="46" spans="1:8" x14ac:dyDescent="0.15">
      <c r="A46" s="26">
        <v>42</v>
      </c>
      <c r="B46" s="26">
        <f t="shared" si="1"/>
        <v>5</v>
      </c>
      <c r="C46" s="26">
        <f t="shared" si="2"/>
        <v>2</v>
      </c>
      <c r="D46" s="26">
        <f t="shared" si="3"/>
        <v>0</v>
      </c>
      <c r="E46" s="26">
        <f>IFERROR(IF(C46=1,$E$5,ROUNDUP(LOG(_xlfn.XLOOKUP(C46,中转!$U$10:$U$19,中转!$V$10:$V$19)*1.1^(_xlfn.XLOOKUP(B46,中转!$O$10:$O$129,中转!$P$10:$P$129,0)*_xlfn.XLOOKUP(C46,中转!$U$10:$U$19,中转!$W$10:$W$19)),2),4)),1020.5643)</f>
        <v>39.464000000000006</v>
      </c>
      <c r="F46" s="26">
        <f>ROUNDUP(LOG(_xlfn.XLOOKUP(C46,中转!$U$10:$U$19,中转!$V$10:$V$19)*1.1^(_xlfn.XLOOKUP(B46,中转!$O$10:$O$129,中转!$P$10:$P$129,0)*_xlfn.XLOOKUP(C46,中转!$U$10:$U$19,中转!$W$10:$W$19)),2),4)</f>
        <v>39.463999999999999</v>
      </c>
      <c r="G46" s="26">
        <v>42</v>
      </c>
      <c r="H46" s="28">
        <v>23</v>
      </c>
    </row>
    <row r="47" spans="1:8" x14ac:dyDescent="0.15">
      <c r="A47" s="26">
        <v>43</v>
      </c>
      <c r="B47" s="26">
        <f t="shared" si="1"/>
        <v>5</v>
      </c>
      <c r="C47" s="26">
        <f t="shared" si="2"/>
        <v>3</v>
      </c>
      <c r="D47" s="26">
        <f t="shared" si="3"/>
        <v>0</v>
      </c>
      <c r="E47" s="26">
        <f>IFERROR(IF(C47=1,$E$5,ROUNDUP(LOG(_xlfn.XLOOKUP(C47,中转!$U$10:$U$19,中转!$V$10:$V$19)*1.1^(_xlfn.XLOOKUP(B47,中转!$O$10:$O$129,中转!$P$10:$P$129,0)*_xlfn.XLOOKUP(C47,中转!$U$10:$U$19,中转!$W$10:$W$19)),2),4)),1020.5643)</f>
        <v>48.227200000000003</v>
      </c>
      <c r="F47" s="26">
        <f>ROUNDUP(LOG(_xlfn.XLOOKUP(C47,中转!$U$10:$U$19,中转!$V$10:$V$19)*1.1^(_xlfn.XLOOKUP(B47,中转!$O$10:$O$129,中转!$P$10:$P$129,0)*_xlfn.XLOOKUP(C47,中转!$U$10:$U$19,中转!$W$10:$W$19)),2),4)</f>
        <v>48.227200000000003</v>
      </c>
      <c r="G47" s="27">
        <v>43</v>
      </c>
      <c r="H47" s="28">
        <v>24</v>
      </c>
    </row>
    <row r="48" spans="1:8" x14ac:dyDescent="0.15">
      <c r="A48" s="26">
        <v>44</v>
      </c>
      <c r="B48" s="26">
        <f t="shared" si="1"/>
        <v>5</v>
      </c>
      <c r="C48" s="26">
        <f t="shared" si="2"/>
        <v>4</v>
      </c>
      <c r="D48" s="26">
        <f t="shared" si="3"/>
        <v>0</v>
      </c>
      <c r="E48" s="26">
        <f>IFERROR(IF(C48=1,$E$5,ROUNDUP(LOG(_xlfn.XLOOKUP(C48,中转!$U$10:$U$19,中转!$V$10:$V$19)*1.1^(_xlfn.XLOOKUP(B48,中转!$O$10:$O$129,中转!$P$10:$P$129,0)*_xlfn.XLOOKUP(C48,中转!$U$10:$U$19,中转!$W$10:$W$19)),2),4)),1020.5643)</f>
        <v>53.990400000000001</v>
      </c>
      <c r="F48" s="26">
        <f>ROUNDUP(LOG(_xlfn.XLOOKUP(C48,中转!$U$10:$U$19,中转!$V$10:$V$19)*1.1^(_xlfn.XLOOKUP(B48,中转!$O$10:$O$129,中转!$P$10:$P$129,0)*_xlfn.XLOOKUP(C48,中转!$U$10:$U$19,中转!$W$10:$W$19)),2),4)</f>
        <v>53.990400000000001</v>
      </c>
      <c r="G48" s="26">
        <v>44</v>
      </c>
      <c r="H48" s="28">
        <v>25</v>
      </c>
    </row>
    <row r="49" spans="1:8" x14ac:dyDescent="0.15">
      <c r="A49" s="26">
        <v>45</v>
      </c>
      <c r="B49" s="26">
        <f t="shared" si="1"/>
        <v>5</v>
      </c>
      <c r="C49" s="26">
        <f t="shared" si="2"/>
        <v>5</v>
      </c>
      <c r="D49" s="26">
        <f t="shared" si="3"/>
        <v>0</v>
      </c>
      <c r="E49" s="26">
        <f>IFERROR(IF(C49=1,$E$5,ROUNDUP(LOG(_xlfn.XLOOKUP(C49,中转!$U$10:$U$19,中转!$V$10:$V$19)*1.1^(_xlfn.XLOOKUP(B49,中转!$O$10:$O$129,中转!$P$10:$P$129,0)*_xlfn.XLOOKUP(C49,中转!$U$10:$U$19,中转!$W$10:$W$19)),2),4)),1020.5643)</f>
        <v>61.752500000000005</v>
      </c>
      <c r="F49" s="26">
        <f>ROUNDUP(LOG(_xlfn.XLOOKUP(C49,中转!$U$10:$U$19,中转!$V$10:$V$19)*1.1^(_xlfn.XLOOKUP(B49,中转!$O$10:$O$129,中转!$P$10:$P$129,0)*_xlfn.XLOOKUP(C49,中转!$U$10:$U$19,中转!$W$10:$W$19)),2),4)</f>
        <v>61.752500000000005</v>
      </c>
      <c r="G49" s="27">
        <v>45</v>
      </c>
      <c r="H49" s="28">
        <v>28</v>
      </c>
    </row>
    <row r="50" spans="1:8" x14ac:dyDescent="0.15">
      <c r="A50" s="29">
        <v>46</v>
      </c>
      <c r="B50" s="29">
        <f t="shared" si="1"/>
        <v>5</v>
      </c>
      <c r="C50" s="29">
        <f t="shared" si="2"/>
        <v>6</v>
      </c>
      <c r="D50" s="29">
        <f t="shared" si="3"/>
        <v>0</v>
      </c>
      <c r="E50" s="29">
        <f>IFERROR(IF(C50=1,$E$5,ROUNDUP(LOG(_xlfn.XLOOKUP(C50,中转!$U$10:$U$19,中转!$V$10:$V$19)*1.1^(_xlfn.XLOOKUP(B50,中转!$O$10:$O$129,中转!$P$10:$P$129,0)*_xlfn.XLOOKUP(C50,中转!$U$10:$U$19,中转!$W$10:$W$19)),2),4)),1020.5643)</f>
        <v>67.664900000000003</v>
      </c>
      <c r="F50" s="29">
        <f>ROUNDUP(LOG(_xlfn.XLOOKUP(C50,中转!$U$10:$U$19,中转!$V$10:$V$19)*1.1^(_xlfn.XLOOKUP(B50,中转!$O$10:$O$129,中转!$P$10:$P$129,0)*_xlfn.XLOOKUP(C50,中转!$U$10:$U$19,中转!$W$10:$W$19)),2),4)</f>
        <v>67.664900000000003</v>
      </c>
      <c r="G50" s="29">
        <v>46</v>
      </c>
      <c r="H50" s="29">
        <f>MIN(INT(_xlfn.XLOOKUP(B50,中转!$O$10:$O$129,中转!$Q$10:$Q$129)*MAX(C50/MIN(_xlfn.XLOOKUP(B50,中转!$O$10:$O$129,中转!$N$10:$N$129),7),_xlfn.XLOOKUP(C50,中转!$A$8:$A$17,中转!$B$8:$B$17))),250)</f>
        <v>36</v>
      </c>
    </row>
    <row r="51" spans="1:8" x14ac:dyDescent="0.15">
      <c r="A51" s="29">
        <v>47</v>
      </c>
      <c r="B51" s="29">
        <f t="shared" si="1"/>
        <v>5</v>
      </c>
      <c r="C51" s="29">
        <f t="shared" si="2"/>
        <v>7</v>
      </c>
      <c r="D51" s="29">
        <f t="shared" si="3"/>
        <v>0</v>
      </c>
      <c r="E51" s="29">
        <f>IFERROR(IF(C51=1,$E$5,ROUNDUP(LOG(_xlfn.XLOOKUP(C51,中转!$U$10:$U$19,中转!$V$10:$V$19)*1.1^(_xlfn.XLOOKUP(B51,中转!$O$10:$O$129,中转!$P$10:$P$129,0)*_xlfn.XLOOKUP(C51,中转!$U$10:$U$19,中转!$W$10:$W$19)),2),4)),1020.5643)</f>
        <v>76.05680000000001</v>
      </c>
      <c r="F51" s="29">
        <f>ROUNDUP(LOG(_xlfn.XLOOKUP(C51,中转!$U$10:$U$19,中转!$V$10:$V$19)*1.1^(_xlfn.XLOOKUP(B51,中转!$O$10:$O$129,中转!$P$10:$P$129,0)*_xlfn.XLOOKUP(C51,中转!$U$10:$U$19,中转!$W$10:$W$19)),2),4)</f>
        <v>76.056799999999996</v>
      </c>
      <c r="G51" s="30">
        <v>47</v>
      </c>
      <c r="H51" s="29">
        <f>MIN(INT(_xlfn.XLOOKUP(B51,中转!$O$10:$O$129,中转!$Q$10:$Q$129)*MAX(C51/MIN(_xlfn.XLOOKUP(B51,中转!$O$10:$O$129,中转!$N$10:$N$129),7),_xlfn.XLOOKUP(C51,中转!$A$8:$A$17,中转!$B$8:$B$17))),250)</f>
        <v>42</v>
      </c>
    </row>
    <row r="52" spans="1:8" x14ac:dyDescent="0.15">
      <c r="A52" s="29">
        <v>48</v>
      </c>
      <c r="B52" s="29">
        <f t="shared" si="1"/>
        <v>5</v>
      </c>
      <c r="C52" s="29">
        <f t="shared" si="2"/>
        <v>8</v>
      </c>
      <c r="D52" s="29">
        <f t="shared" si="3"/>
        <v>0</v>
      </c>
      <c r="E52" s="29">
        <f>IFERROR(IF(C52=1,$E$5,ROUNDUP(LOG(_xlfn.XLOOKUP(C52,中转!$U$10:$U$19,中转!$V$10:$V$19)*1.1^(_xlfn.XLOOKUP(B52,中转!$O$10:$O$129,中转!$P$10:$P$129,0)*_xlfn.XLOOKUP(C52,中转!$U$10:$U$19,中转!$W$10:$W$19)),2),4)),1020.5643)</f>
        <v>82.378</v>
      </c>
      <c r="F52" s="29">
        <f>ROUNDUP(LOG(_xlfn.XLOOKUP(C52,中转!$U$10:$U$19,中转!$V$10:$V$19)*1.1^(_xlfn.XLOOKUP(B52,中转!$O$10:$O$129,中转!$P$10:$P$129,0)*_xlfn.XLOOKUP(C52,中转!$U$10:$U$19,中转!$W$10:$W$19)),2),4)</f>
        <v>82.378</v>
      </c>
      <c r="G52" s="29">
        <v>48</v>
      </c>
      <c r="H52" s="29">
        <f>MIN(INT(_xlfn.XLOOKUP(B52,中转!$O$10:$O$129,中转!$Q$10:$Q$129)*MAX(C52/MIN(_xlfn.XLOOKUP(B52,中转!$O$10:$O$129,中转!$N$10:$N$129),7),_xlfn.XLOOKUP(C52,中转!$A$8:$A$17,中转!$B$8:$B$17))),250)</f>
        <v>48</v>
      </c>
    </row>
    <row r="53" spans="1:8" x14ac:dyDescent="0.15">
      <c r="A53" s="29">
        <v>49</v>
      </c>
      <c r="B53" s="29">
        <f t="shared" si="1"/>
        <v>5</v>
      </c>
      <c r="C53" s="29">
        <f t="shared" si="2"/>
        <v>9</v>
      </c>
      <c r="D53" s="29">
        <f t="shared" si="3"/>
        <v>0</v>
      </c>
      <c r="E53" s="29">
        <f>IFERROR(IF(C53=1,$E$5,ROUNDUP(LOG(_xlfn.XLOOKUP(C53,中转!$U$10:$U$19,中转!$V$10:$V$19)*1.1^(_xlfn.XLOOKUP(B53,中转!$O$10:$O$129,中转!$P$10:$P$129,0)*_xlfn.XLOOKUP(C53,中转!$U$10:$U$19,中转!$W$10:$W$19)),2),4)),1020.5643)</f>
        <v>88.703400000000002</v>
      </c>
      <c r="F53" s="29">
        <f>ROUNDUP(LOG(_xlfn.XLOOKUP(C53,中转!$U$10:$U$19,中转!$V$10:$V$19)*1.1^(_xlfn.XLOOKUP(B53,中转!$O$10:$O$129,中转!$P$10:$P$129,0)*_xlfn.XLOOKUP(C53,中转!$U$10:$U$19,中转!$W$10:$W$19)),2),4)</f>
        <v>88.703400000000002</v>
      </c>
      <c r="G53" s="30">
        <v>49</v>
      </c>
      <c r="H53" s="29">
        <f>MIN(INT(_xlfn.XLOOKUP(B53,中转!$O$10:$O$129,中转!$Q$10:$Q$129)*MAX(C53/MIN(_xlfn.XLOOKUP(B53,中转!$O$10:$O$129,中转!$N$10:$N$129),7),_xlfn.XLOOKUP(C53,中转!$A$8:$A$17,中转!$B$8:$B$17))),250)</f>
        <v>54</v>
      </c>
    </row>
    <row r="54" spans="1:8" x14ac:dyDescent="0.15">
      <c r="A54" s="29">
        <v>50</v>
      </c>
      <c r="B54" s="29">
        <f t="shared" si="1"/>
        <v>5</v>
      </c>
      <c r="C54" s="29">
        <f t="shared" si="2"/>
        <v>10</v>
      </c>
      <c r="D54" s="29">
        <f t="shared" si="3"/>
        <v>0</v>
      </c>
      <c r="E54" s="29">
        <f>IFERROR(IF(C54=1,$E$5,ROUNDUP(LOG(_xlfn.XLOOKUP(C54,中转!$U$10:$U$19,中转!$V$10:$V$19)*1.1^(_xlfn.XLOOKUP(B54,中转!$O$10:$O$129,中转!$P$10:$P$129,0)*_xlfn.XLOOKUP(C54,中转!$U$10:$U$19,中转!$W$10:$W$19)),2),4)),1020.5643)</f>
        <v>95.021000000000001</v>
      </c>
      <c r="F54" s="29">
        <f>ROUNDUP(LOG(_xlfn.XLOOKUP(C54,中转!$U$10:$U$19,中转!$V$10:$V$19)*1.1^(_xlfn.XLOOKUP(B54,中转!$O$10:$O$129,中转!$P$10:$P$129,0)*_xlfn.XLOOKUP(C54,中转!$U$10:$U$19,中转!$W$10:$W$19)),2),4)</f>
        <v>95.021000000000001</v>
      </c>
      <c r="G54" s="29">
        <v>50</v>
      </c>
      <c r="H54" s="29">
        <f>MIN(INT(_xlfn.XLOOKUP(B54,中转!$O$10:$O$129,中转!$Q$10:$Q$129)*MAX(C54/MIN(_xlfn.XLOOKUP(B54,中转!$O$10:$O$129,中转!$N$10:$N$129),7),_xlfn.XLOOKUP(C54,中转!$A$8:$A$17,中转!$B$8:$B$17))),250)</f>
        <v>60</v>
      </c>
    </row>
    <row r="55" spans="1:8" x14ac:dyDescent="0.15">
      <c r="A55" s="32">
        <v>51</v>
      </c>
      <c r="B55" s="32">
        <f t="shared" si="1"/>
        <v>6</v>
      </c>
      <c r="C55" s="32">
        <f t="shared" si="2"/>
        <v>1</v>
      </c>
      <c r="D55" s="32">
        <f t="shared" si="3"/>
        <v>0</v>
      </c>
      <c r="E55" s="32">
        <f>IFERROR(IF(C55=1,$E$5,ROUNDUP(LOG(_xlfn.XLOOKUP(C55,中转!$U$10:$U$19,中转!$V$10:$V$19)*1.1^(_xlfn.XLOOKUP(B55,中转!$O$10:$O$129,中转!$P$10:$P$129,0)*_xlfn.XLOOKUP(C55,中转!$U$10:$U$19,中转!$W$10:$W$19)),2),4)),1020.5643)</f>
        <v>4.3220000000000001</v>
      </c>
      <c r="F55" s="32">
        <f>ROUNDUP(LOG(_xlfn.XLOOKUP(C55,中转!$U$10:$U$19,中转!$V$10:$V$19)*1.1^(_xlfn.XLOOKUP(B55,中转!$O$10:$O$129,中转!$P$10:$P$129,0)*_xlfn.XLOOKUP(C55,中转!$U$10:$U$19,中转!$W$10:$W$19)),2),4)</f>
        <v>46.244900000000001</v>
      </c>
      <c r="G55" s="33">
        <v>51</v>
      </c>
      <c r="H55" s="32">
        <f>MIN(INT(_xlfn.XLOOKUP(B55,中转!$O$10:$O$129,中转!$Q$10:$Q$129)*MAX(C55/MIN(_xlfn.XLOOKUP(B55,中转!$O$10:$O$129,中转!$N$10:$N$129),7),_xlfn.XLOOKUP(C55,中转!$A$8:$A$17,中转!$B$8:$B$17))),250)</f>
        <v>28</v>
      </c>
    </row>
    <row r="56" spans="1:8" x14ac:dyDescent="0.15">
      <c r="A56" s="32">
        <v>52</v>
      </c>
      <c r="B56" s="32">
        <f t="shared" si="1"/>
        <v>6</v>
      </c>
      <c r="C56" s="32">
        <f t="shared" si="2"/>
        <v>2</v>
      </c>
      <c r="D56" s="32">
        <f t="shared" si="3"/>
        <v>0</v>
      </c>
      <c r="E56" s="32">
        <f>IFERROR(IF(C56=1,$E$5,ROUNDUP(LOG(_xlfn.XLOOKUP(C56,中转!$U$10:$U$19,中转!$V$10:$V$19)*1.1^(_xlfn.XLOOKUP(B56,中转!$O$10:$O$129,中转!$P$10:$P$129,0)*_xlfn.XLOOKUP(C56,中转!$U$10:$U$19,中转!$W$10:$W$19)),2),4)),1020.5643)</f>
        <v>49.983000000000004</v>
      </c>
      <c r="F56" s="32">
        <f>ROUNDUP(LOG(_xlfn.XLOOKUP(C56,中转!$U$10:$U$19,中转!$V$10:$V$19)*1.1^(_xlfn.XLOOKUP(B56,中转!$O$10:$O$129,中转!$P$10:$P$129,0)*_xlfn.XLOOKUP(C56,中转!$U$10:$U$19,中转!$W$10:$W$19)),2),4)</f>
        <v>49.982999999999997</v>
      </c>
      <c r="G56" s="32">
        <v>52</v>
      </c>
      <c r="H56" s="32">
        <f>MIN(INT(_xlfn.XLOOKUP(B56,中转!$O$10:$O$129,中转!$Q$10:$Q$129)*MAX(C56/MIN(_xlfn.XLOOKUP(B56,中转!$O$10:$O$129,中转!$N$10:$N$129),7),_xlfn.XLOOKUP(C56,中转!$A$8:$A$17,中转!$B$8:$B$17))),250)</f>
        <v>30</v>
      </c>
    </row>
    <row r="57" spans="1:8" x14ac:dyDescent="0.15">
      <c r="A57" s="32">
        <v>53</v>
      </c>
      <c r="B57" s="32">
        <f t="shared" si="1"/>
        <v>6</v>
      </c>
      <c r="C57" s="32">
        <f t="shared" si="2"/>
        <v>3</v>
      </c>
      <c r="D57" s="32">
        <f t="shared" si="3"/>
        <v>0</v>
      </c>
      <c r="E57" s="32">
        <f>IFERROR(IF(C57=1,$E$5,ROUNDUP(LOG(_xlfn.XLOOKUP(C57,中转!$U$10:$U$19,中转!$V$10:$V$19)*1.1^(_xlfn.XLOOKUP(B57,中转!$O$10:$O$129,中转!$P$10:$P$129,0)*_xlfn.XLOOKUP(C57,中转!$U$10:$U$19,中转!$W$10:$W$19)),2),4)),1020.5643)</f>
        <v>59.365000000000002</v>
      </c>
      <c r="F57" s="32">
        <f>ROUNDUP(LOG(_xlfn.XLOOKUP(C57,中转!$U$10:$U$19,中转!$V$10:$V$19)*1.1^(_xlfn.XLOOKUP(B57,中转!$O$10:$O$129,中转!$P$10:$P$129,0)*_xlfn.XLOOKUP(C57,中转!$U$10:$U$19,中转!$W$10:$W$19)),2),4)</f>
        <v>59.365000000000002</v>
      </c>
      <c r="G57" s="33">
        <v>53</v>
      </c>
      <c r="H57" s="32">
        <f>MIN(INT(_xlfn.XLOOKUP(B57,中转!$O$10:$O$129,中转!$Q$10:$Q$129)*MAX(C57/MIN(_xlfn.XLOOKUP(B57,中转!$O$10:$O$129,中转!$N$10:$N$129),7),_xlfn.XLOOKUP(C57,中转!$A$8:$A$17,中转!$B$8:$B$17))),250)</f>
        <v>32</v>
      </c>
    </row>
    <row r="58" spans="1:8" x14ac:dyDescent="0.15">
      <c r="A58" s="32">
        <v>54</v>
      </c>
      <c r="B58" s="32">
        <f t="shared" si="1"/>
        <v>6</v>
      </c>
      <c r="C58" s="32">
        <f t="shared" si="2"/>
        <v>4</v>
      </c>
      <c r="D58" s="32">
        <f t="shared" si="3"/>
        <v>0</v>
      </c>
      <c r="E58" s="32">
        <f>IFERROR(IF(C58=1,$E$5,ROUNDUP(LOG(_xlfn.XLOOKUP(C58,中转!$U$10:$U$19,中转!$V$10:$V$19)*1.1^(_xlfn.XLOOKUP(B58,中转!$O$10:$O$129,中转!$P$10:$P$129,0)*_xlfn.XLOOKUP(C58,中转!$U$10:$U$19,中转!$W$10:$W$19)),2),4)),1020.5643)</f>
        <v>65.746899999999997</v>
      </c>
      <c r="F58" s="32">
        <f>ROUNDUP(LOG(_xlfn.XLOOKUP(C58,中转!$U$10:$U$19,中转!$V$10:$V$19)*1.1^(_xlfn.XLOOKUP(B58,中转!$O$10:$O$129,中转!$P$10:$P$129,0)*_xlfn.XLOOKUP(C58,中转!$U$10:$U$19,中转!$W$10:$W$19)),2),4)</f>
        <v>65.746899999999997</v>
      </c>
      <c r="G58" s="32">
        <v>54</v>
      </c>
      <c r="H58" s="32">
        <f>MIN(INT(_xlfn.XLOOKUP(B58,中转!$O$10:$O$129,中转!$Q$10:$Q$129)*MAX(C58/MIN(_xlfn.XLOOKUP(B58,中转!$O$10:$O$129,中转!$N$10:$N$129),7),_xlfn.XLOOKUP(C58,中转!$A$8:$A$17,中转!$B$8:$B$17))),250)</f>
        <v>34</v>
      </c>
    </row>
    <row r="59" spans="1:8" x14ac:dyDescent="0.15">
      <c r="A59" s="32">
        <v>55</v>
      </c>
      <c r="B59" s="32">
        <f t="shared" si="1"/>
        <v>6</v>
      </c>
      <c r="C59" s="32">
        <f t="shared" si="2"/>
        <v>5</v>
      </c>
      <c r="D59" s="32">
        <f t="shared" si="3"/>
        <v>0</v>
      </c>
      <c r="E59" s="32">
        <f>IFERROR(IF(C59=1,$E$5,ROUNDUP(LOG(_xlfn.XLOOKUP(C59,中转!$U$10:$U$19,中转!$V$10:$V$19)*1.1^(_xlfn.XLOOKUP(B59,中转!$O$10:$O$129,中转!$P$10:$P$129,0)*_xlfn.XLOOKUP(C59,中转!$U$10:$U$19,中转!$W$10:$W$19)),2),4)),1020.5643)</f>
        <v>74.127800000000008</v>
      </c>
      <c r="F59" s="32">
        <f>ROUNDUP(LOG(_xlfn.XLOOKUP(C59,中转!$U$10:$U$19,中转!$V$10:$V$19)*1.1^(_xlfn.XLOOKUP(B59,中转!$O$10:$O$129,中转!$P$10:$P$129,0)*_xlfn.XLOOKUP(C59,中转!$U$10:$U$19,中转!$W$10:$W$19)),2),4)</f>
        <v>74.127800000000008</v>
      </c>
      <c r="G59" s="33">
        <v>55</v>
      </c>
      <c r="H59" s="32">
        <f>MIN(INT(_xlfn.XLOOKUP(B59,中转!$O$10:$O$129,中转!$Q$10:$Q$129)*MAX(C59/MIN(_xlfn.XLOOKUP(B59,中转!$O$10:$O$129,中转!$N$10:$N$129),7),_xlfn.XLOOKUP(C59,中转!$A$8:$A$17,中转!$B$8:$B$17))),250)</f>
        <v>36</v>
      </c>
    </row>
    <row r="60" spans="1:8" x14ac:dyDescent="0.15">
      <c r="A60" s="32">
        <v>56</v>
      </c>
      <c r="B60" s="32">
        <f t="shared" si="1"/>
        <v>6</v>
      </c>
      <c r="C60" s="32">
        <f t="shared" si="2"/>
        <v>6</v>
      </c>
      <c r="D60" s="32">
        <f t="shared" si="3"/>
        <v>0</v>
      </c>
      <c r="E60" s="32">
        <f>IFERROR(IF(C60=1,$E$5,ROUNDUP(LOG(_xlfn.XLOOKUP(C60,中转!$U$10:$U$19,中转!$V$10:$V$19)*1.1^(_xlfn.XLOOKUP(B60,中转!$O$10:$O$129,中转!$P$10:$P$129,0)*_xlfn.XLOOKUP(C60,中转!$U$10:$U$19,中转!$W$10:$W$19)),2),4)),1020.5643)</f>
        <v>80.040199999999999</v>
      </c>
      <c r="F60" s="32">
        <f>ROUNDUP(LOG(_xlfn.XLOOKUP(C60,中转!$U$10:$U$19,中转!$V$10:$V$19)*1.1^(_xlfn.XLOOKUP(B60,中转!$O$10:$O$129,中转!$P$10:$P$129,0)*_xlfn.XLOOKUP(C60,中转!$U$10:$U$19,中转!$W$10:$W$19)),2),4)</f>
        <v>80.040199999999999</v>
      </c>
      <c r="G60" s="32">
        <v>56</v>
      </c>
      <c r="H60" s="32">
        <f>MIN(INT(_xlfn.XLOOKUP(B60,中转!$O$10:$O$129,中转!$Q$10:$Q$129)*MAX(C60/MIN(_xlfn.XLOOKUP(B60,中转!$O$10:$O$129,中转!$N$10:$N$129),7),_xlfn.XLOOKUP(C60,中转!$A$8:$A$17,中转!$B$8:$B$17))),250)</f>
        <v>40</v>
      </c>
    </row>
    <row r="61" spans="1:8" x14ac:dyDescent="0.15">
      <c r="A61" s="29">
        <v>57</v>
      </c>
      <c r="B61" s="29">
        <f t="shared" si="1"/>
        <v>6</v>
      </c>
      <c r="C61" s="29">
        <f t="shared" si="2"/>
        <v>7</v>
      </c>
      <c r="D61" s="29">
        <f t="shared" si="3"/>
        <v>0</v>
      </c>
      <c r="E61" s="29">
        <f>IFERROR(IF(C61=1,$E$5,ROUNDUP(LOG(_xlfn.XLOOKUP(C61,中转!$U$10:$U$19,中转!$V$10:$V$19)*1.1^(_xlfn.XLOOKUP(B61,中转!$O$10:$O$129,中转!$P$10:$P$129,0)*_xlfn.XLOOKUP(C61,中转!$U$10:$U$19,中转!$W$10:$W$19)),2),4)),1020.5643)</f>
        <v>88.432100000000005</v>
      </c>
      <c r="F61" s="29">
        <f>ROUNDUP(LOG(_xlfn.XLOOKUP(C61,中转!$U$10:$U$19,中转!$V$10:$V$19)*1.1^(_xlfn.XLOOKUP(B61,中转!$O$10:$O$129,中转!$P$10:$P$129,0)*_xlfn.XLOOKUP(C61,中转!$U$10:$U$19,中转!$W$10:$W$19)),2),4)</f>
        <v>88.432100000000005</v>
      </c>
      <c r="G61" s="30">
        <v>57</v>
      </c>
      <c r="H61" s="29">
        <f>MIN(INT(_xlfn.XLOOKUP(B61,中转!$O$10:$O$129,中转!$Q$10:$Q$129)*MAX(C61/MIN(_xlfn.XLOOKUP(B61,中转!$O$10:$O$129,中转!$N$10:$N$129),7),_xlfn.XLOOKUP(C61,中转!$A$8:$A$17,中转!$B$8:$B$17))),250)</f>
        <v>46</v>
      </c>
    </row>
    <row r="62" spans="1:8" x14ac:dyDescent="0.15">
      <c r="A62" s="29">
        <v>58</v>
      </c>
      <c r="B62" s="29">
        <f t="shared" si="1"/>
        <v>6</v>
      </c>
      <c r="C62" s="29">
        <f t="shared" si="2"/>
        <v>8</v>
      </c>
      <c r="D62" s="29">
        <f t="shared" si="3"/>
        <v>0</v>
      </c>
      <c r="E62" s="29">
        <f>IFERROR(IF(C62=1,$E$5,ROUNDUP(LOG(_xlfn.XLOOKUP(C62,中转!$U$10:$U$19,中转!$V$10:$V$19)*1.1^(_xlfn.XLOOKUP(B62,中转!$O$10:$O$129,中转!$P$10:$P$129,0)*_xlfn.XLOOKUP(C62,中转!$U$10:$U$19,中转!$W$10:$W$19)),2),4)),1020.5643)</f>
        <v>94.75330000000001</v>
      </c>
      <c r="F62" s="29">
        <f>ROUNDUP(LOG(_xlfn.XLOOKUP(C62,中转!$U$10:$U$19,中转!$V$10:$V$19)*1.1^(_xlfn.XLOOKUP(B62,中转!$O$10:$O$129,中转!$P$10:$P$129,0)*_xlfn.XLOOKUP(C62,中转!$U$10:$U$19,中转!$W$10:$W$19)),2),4)</f>
        <v>94.753299999999996</v>
      </c>
      <c r="G62" s="29">
        <v>58</v>
      </c>
      <c r="H62" s="29">
        <f>MIN(INT(_xlfn.XLOOKUP(B62,中转!$O$10:$O$129,中转!$Q$10:$Q$129)*MAX(C62/MIN(_xlfn.XLOOKUP(B62,中转!$O$10:$O$129,中转!$N$10:$N$129),7),_xlfn.XLOOKUP(C62,中转!$A$8:$A$17,中转!$B$8:$B$17))),250)</f>
        <v>53</v>
      </c>
    </row>
    <row r="63" spans="1:8" x14ac:dyDescent="0.15">
      <c r="A63" s="29">
        <v>59</v>
      </c>
      <c r="B63" s="29">
        <f t="shared" si="1"/>
        <v>6</v>
      </c>
      <c r="C63" s="29">
        <f t="shared" si="2"/>
        <v>9</v>
      </c>
      <c r="D63" s="29">
        <f t="shared" si="3"/>
        <v>0</v>
      </c>
      <c r="E63" s="29">
        <f>IFERROR(IF(C63=1,$E$5,ROUNDUP(LOG(_xlfn.XLOOKUP(C63,中转!$U$10:$U$19,中转!$V$10:$V$19)*1.1^(_xlfn.XLOOKUP(B63,中转!$O$10:$O$129,中转!$P$10:$P$129,0)*_xlfn.XLOOKUP(C63,中转!$U$10:$U$19,中转!$W$10:$W$19)),2),4)),1020.5643)</f>
        <v>101.0787</v>
      </c>
      <c r="F63" s="29">
        <f>ROUNDUP(LOG(_xlfn.XLOOKUP(C63,中转!$U$10:$U$19,中转!$V$10:$V$19)*1.1^(_xlfn.XLOOKUP(B63,中转!$O$10:$O$129,中转!$P$10:$P$129,0)*_xlfn.XLOOKUP(C63,中转!$U$10:$U$19,中转!$W$10:$W$19)),2),4)</f>
        <v>101.0787</v>
      </c>
      <c r="G63" s="30">
        <v>59</v>
      </c>
      <c r="H63" s="29">
        <f>MIN(INT(_xlfn.XLOOKUP(B63,中转!$O$10:$O$129,中转!$Q$10:$Q$129)*MAX(C63/MIN(_xlfn.XLOOKUP(B63,中转!$O$10:$O$129,中转!$N$10:$N$129),7),_xlfn.XLOOKUP(C63,中转!$A$8:$A$17,中转!$B$8:$B$17))),250)</f>
        <v>60</v>
      </c>
    </row>
    <row r="64" spans="1:8" x14ac:dyDescent="0.15">
      <c r="A64" s="29">
        <v>60</v>
      </c>
      <c r="B64" s="29">
        <f t="shared" si="1"/>
        <v>6</v>
      </c>
      <c r="C64" s="29">
        <f t="shared" si="2"/>
        <v>10</v>
      </c>
      <c r="D64" s="29">
        <f t="shared" si="3"/>
        <v>0</v>
      </c>
      <c r="E64" s="29">
        <f>IFERROR(IF(C64=1,$E$5,ROUNDUP(LOG(_xlfn.XLOOKUP(C64,中转!$U$10:$U$19,中转!$V$10:$V$19)*1.1^(_xlfn.XLOOKUP(B64,中转!$O$10:$O$129,中转!$P$10:$P$129,0)*_xlfn.XLOOKUP(C64,中转!$U$10:$U$19,中转!$W$10:$W$19)),2),4)),1020.5643)</f>
        <v>107.3963</v>
      </c>
      <c r="F64" s="29">
        <f>ROUNDUP(LOG(_xlfn.XLOOKUP(C64,中转!$U$10:$U$19,中转!$V$10:$V$19)*1.1^(_xlfn.XLOOKUP(B64,中转!$O$10:$O$129,中转!$P$10:$P$129,0)*_xlfn.XLOOKUP(C64,中转!$U$10:$U$19,中转!$W$10:$W$19)),2),4)</f>
        <v>107.3963</v>
      </c>
      <c r="G64" s="29">
        <v>60</v>
      </c>
      <c r="H64" s="29">
        <f>MIN(INT(_xlfn.XLOOKUP(B64,中转!$O$10:$O$129,中转!$Q$10:$Q$129)*MAX(C64/MIN(_xlfn.XLOOKUP(B64,中转!$O$10:$O$129,中转!$N$10:$N$129),7),_xlfn.XLOOKUP(C64,中转!$A$8:$A$17,中转!$B$8:$B$17))),250)</f>
        <v>66</v>
      </c>
    </row>
    <row r="65" spans="1:8" x14ac:dyDescent="0.15">
      <c r="A65" s="26">
        <v>61</v>
      </c>
      <c r="B65" s="26">
        <f t="shared" si="1"/>
        <v>7</v>
      </c>
      <c r="C65" s="26">
        <f t="shared" si="2"/>
        <v>1</v>
      </c>
      <c r="D65" s="26">
        <f t="shared" si="3"/>
        <v>0</v>
      </c>
      <c r="E65" s="26">
        <f>IFERROR(IF(C65=1,$E$5,ROUNDUP(LOG(_xlfn.XLOOKUP(C65,中转!$U$10:$U$19,中转!$V$10:$V$19)*1.1^(_xlfn.XLOOKUP(B65,中转!$O$10:$O$129,中转!$P$10:$P$129,0)*_xlfn.XLOOKUP(C65,中转!$U$10:$U$19,中转!$W$10:$W$19)),2),4)),1020.5643)</f>
        <v>4.3220000000000001</v>
      </c>
      <c r="F65" s="26">
        <f>ROUNDUP(LOG(_xlfn.XLOOKUP(C65,中转!$U$10:$U$19,中转!$V$10:$V$19)*1.1^(_xlfn.XLOOKUP(B65,中转!$O$10:$O$129,中转!$P$10:$P$129,0)*_xlfn.XLOOKUP(C65,中转!$U$10:$U$19,中转!$W$10:$W$19)),2),4)</f>
        <v>56.145200000000003</v>
      </c>
      <c r="G65" s="27">
        <v>61</v>
      </c>
      <c r="H65" s="26">
        <f>MIN(INT(_xlfn.XLOOKUP(B65,中转!$O$10:$O$129,中转!$Q$10:$Q$129)*MAX(C65/MIN(_xlfn.XLOOKUP(B65,中转!$O$10:$O$129,中转!$N$10:$N$129),7),_xlfn.XLOOKUP(C65,中转!$A$8:$A$17,中转!$B$8:$B$17))),250)</f>
        <v>35</v>
      </c>
    </row>
    <row r="66" spans="1:8" x14ac:dyDescent="0.15">
      <c r="A66" s="26">
        <v>62</v>
      </c>
      <c r="B66" s="26">
        <f t="shared" si="1"/>
        <v>7</v>
      </c>
      <c r="C66" s="26">
        <f t="shared" si="2"/>
        <v>2</v>
      </c>
      <c r="D66" s="26">
        <f t="shared" si="3"/>
        <v>0</v>
      </c>
      <c r="E66" s="26">
        <f>IFERROR(IF(C66=1,$E$5,ROUNDUP(LOG(_xlfn.XLOOKUP(C66,中转!$U$10:$U$19,中转!$V$10:$V$19)*1.1^(_xlfn.XLOOKUP(B66,中转!$O$10:$O$129,中转!$P$10:$P$129,0)*_xlfn.XLOOKUP(C66,中转!$U$10:$U$19,中转!$W$10:$W$19)),2),4)),1020.5643)</f>
        <v>60.502000000000002</v>
      </c>
      <c r="F66" s="26">
        <f>ROUNDUP(LOG(_xlfn.XLOOKUP(C66,中转!$U$10:$U$19,中转!$V$10:$V$19)*1.1^(_xlfn.XLOOKUP(B66,中转!$O$10:$O$129,中转!$P$10:$P$129,0)*_xlfn.XLOOKUP(C66,中转!$U$10:$U$19,中转!$W$10:$W$19)),2),4)</f>
        <v>60.502000000000002</v>
      </c>
      <c r="G66" s="26">
        <v>62</v>
      </c>
      <c r="H66" s="26">
        <f>MIN(INT(_xlfn.XLOOKUP(B66,中转!$O$10:$O$129,中转!$Q$10:$Q$129)*MAX(C66/MIN(_xlfn.XLOOKUP(B66,中转!$O$10:$O$129,中转!$N$10:$N$129),7),_xlfn.XLOOKUP(C66,中转!$A$8:$A$17,中转!$B$8:$B$17))),250)</f>
        <v>37</v>
      </c>
    </row>
    <row r="67" spans="1:8" x14ac:dyDescent="0.15">
      <c r="A67" s="26">
        <v>63</v>
      </c>
      <c r="B67" s="26">
        <f t="shared" si="1"/>
        <v>7</v>
      </c>
      <c r="C67" s="26">
        <f t="shared" si="2"/>
        <v>3</v>
      </c>
      <c r="D67" s="26">
        <f t="shared" si="3"/>
        <v>0</v>
      </c>
      <c r="E67" s="26">
        <f>IFERROR(IF(C67=1,$E$5,ROUNDUP(LOG(_xlfn.XLOOKUP(C67,中转!$U$10:$U$19,中转!$V$10:$V$19)*1.1^(_xlfn.XLOOKUP(B67,中转!$O$10:$O$129,中转!$P$10:$P$129,0)*_xlfn.XLOOKUP(C67,中转!$U$10:$U$19,中转!$W$10:$W$19)),2),4)),1020.5643)</f>
        <v>70.502800000000008</v>
      </c>
      <c r="F67" s="26">
        <f>ROUNDUP(LOG(_xlfn.XLOOKUP(C67,中转!$U$10:$U$19,中转!$V$10:$V$19)*1.1^(_xlfn.XLOOKUP(B67,中转!$O$10:$O$129,中转!$P$10:$P$129,0)*_xlfn.XLOOKUP(C67,中转!$U$10:$U$19,中转!$W$10:$W$19)),2),4)</f>
        <v>70.502799999999993</v>
      </c>
      <c r="G67" s="27">
        <v>63</v>
      </c>
      <c r="H67" s="26">
        <f>MIN(INT(_xlfn.XLOOKUP(B67,中转!$O$10:$O$129,中转!$Q$10:$Q$129)*MAX(C67/MIN(_xlfn.XLOOKUP(B67,中转!$O$10:$O$129,中转!$N$10:$N$129),7),_xlfn.XLOOKUP(C67,中转!$A$8:$A$17,中转!$B$8:$B$17))),250)</f>
        <v>40</v>
      </c>
    </row>
    <row r="68" spans="1:8" x14ac:dyDescent="0.15">
      <c r="A68" s="26">
        <v>64</v>
      </c>
      <c r="B68" s="26">
        <f t="shared" si="1"/>
        <v>7</v>
      </c>
      <c r="C68" s="26">
        <f t="shared" si="2"/>
        <v>4</v>
      </c>
      <c r="D68" s="26">
        <f t="shared" si="3"/>
        <v>0</v>
      </c>
      <c r="E68" s="26">
        <f>IFERROR(IF(C68=1,$E$5,ROUNDUP(LOG(_xlfn.XLOOKUP(C68,中转!$U$10:$U$19,中转!$V$10:$V$19)*1.1^(_xlfn.XLOOKUP(B68,中转!$O$10:$O$129,中转!$P$10:$P$129,0)*_xlfn.XLOOKUP(C68,中转!$U$10:$U$19,中转!$W$10:$W$19)),2),4)),1020.5643)</f>
        <v>77.503500000000003</v>
      </c>
      <c r="F68" s="26">
        <f>ROUNDUP(LOG(_xlfn.XLOOKUP(C68,中转!$U$10:$U$19,中转!$V$10:$V$19)*1.1^(_xlfn.XLOOKUP(B68,中转!$O$10:$O$129,中转!$P$10:$P$129,0)*_xlfn.XLOOKUP(C68,中转!$U$10:$U$19,中转!$W$10:$W$19)),2),4)</f>
        <v>77.503500000000003</v>
      </c>
      <c r="G68" s="26">
        <v>64</v>
      </c>
      <c r="H68" s="26">
        <f>MIN(INT(_xlfn.XLOOKUP(B68,中转!$O$10:$O$129,中转!$Q$10:$Q$129)*MAX(C68/MIN(_xlfn.XLOOKUP(B68,中转!$O$10:$O$129,中转!$N$10:$N$129),7),_xlfn.XLOOKUP(C68,中转!$A$8:$A$17,中转!$B$8:$B$17))),250)</f>
        <v>42</v>
      </c>
    </row>
    <row r="69" spans="1:8" x14ac:dyDescent="0.15">
      <c r="A69" s="26">
        <v>65</v>
      </c>
      <c r="B69" s="26">
        <f t="shared" si="1"/>
        <v>7</v>
      </c>
      <c r="C69" s="26">
        <f t="shared" si="2"/>
        <v>5</v>
      </c>
      <c r="D69" s="26">
        <f t="shared" si="3"/>
        <v>0</v>
      </c>
      <c r="E69" s="26">
        <f>IFERROR(IF(C69=1,$E$5,ROUNDUP(LOG(_xlfn.XLOOKUP(C69,中转!$U$10:$U$19,中转!$V$10:$V$19)*1.1^(_xlfn.XLOOKUP(B69,中转!$O$10:$O$129,中转!$P$10:$P$129,0)*_xlfn.XLOOKUP(C69,中转!$U$10:$U$19,中转!$W$10:$W$19)),2),4)),1020.5643)</f>
        <v>86.503100000000003</v>
      </c>
      <c r="F69" s="26">
        <f>ROUNDUP(LOG(_xlfn.XLOOKUP(C69,中转!$U$10:$U$19,中转!$V$10:$V$19)*1.1^(_xlfn.XLOOKUP(B69,中转!$O$10:$O$129,中转!$P$10:$P$129,0)*_xlfn.XLOOKUP(C69,中转!$U$10:$U$19,中转!$W$10:$W$19)),2),4)</f>
        <v>86.503100000000003</v>
      </c>
      <c r="G69" s="27">
        <v>65</v>
      </c>
      <c r="H69" s="26">
        <f>MIN(INT(_xlfn.XLOOKUP(B69,中转!$O$10:$O$129,中转!$Q$10:$Q$129)*MAX(C69/MIN(_xlfn.XLOOKUP(B69,中转!$O$10:$O$129,中转!$N$10:$N$129),7),_xlfn.XLOOKUP(C69,中转!$A$8:$A$17,中转!$B$8:$B$17))),250)</f>
        <v>45</v>
      </c>
    </row>
    <row r="70" spans="1:8" x14ac:dyDescent="0.15">
      <c r="A70" s="26">
        <v>66</v>
      </c>
      <c r="B70" s="26">
        <f t="shared" si="1"/>
        <v>7</v>
      </c>
      <c r="C70" s="26">
        <f t="shared" si="2"/>
        <v>6</v>
      </c>
      <c r="D70" s="26">
        <f t="shared" si="3"/>
        <v>0</v>
      </c>
      <c r="E70" s="26">
        <f>IFERROR(IF(C70=1,$E$5,ROUNDUP(LOG(_xlfn.XLOOKUP(C70,中转!$U$10:$U$19,中转!$V$10:$V$19)*1.1^(_xlfn.XLOOKUP(B70,中转!$O$10:$O$129,中转!$P$10:$P$129,0)*_xlfn.XLOOKUP(C70,中转!$U$10:$U$19,中转!$W$10:$W$19)),2),4)),1020.5643)</f>
        <v>92.415500000000009</v>
      </c>
      <c r="F70" s="26">
        <f>ROUNDUP(LOG(_xlfn.XLOOKUP(C70,中转!$U$10:$U$19,中转!$V$10:$V$19)*1.1^(_xlfn.XLOOKUP(B70,中转!$O$10:$O$129,中转!$P$10:$P$129,0)*_xlfn.XLOOKUP(C70,中转!$U$10:$U$19,中转!$W$10:$W$19)),2),4)</f>
        <v>92.415499999999994</v>
      </c>
      <c r="G70" s="26">
        <v>66</v>
      </c>
      <c r="H70" s="26">
        <f>MIN(INT(_xlfn.XLOOKUP(B70,中转!$O$10:$O$129,中转!$Q$10:$Q$129)*MAX(C70/MIN(_xlfn.XLOOKUP(B70,中转!$O$10:$O$129,中转!$N$10:$N$129),7),_xlfn.XLOOKUP(C70,中转!$A$8:$A$17,中转!$B$8:$B$17))),250)</f>
        <v>47</v>
      </c>
    </row>
    <row r="71" spans="1:8" x14ac:dyDescent="0.15">
      <c r="A71" s="26">
        <v>67</v>
      </c>
      <c r="B71" s="26">
        <f t="shared" si="1"/>
        <v>7</v>
      </c>
      <c r="C71" s="26">
        <f t="shared" si="2"/>
        <v>7</v>
      </c>
      <c r="D71" s="26">
        <f t="shared" si="3"/>
        <v>0</v>
      </c>
      <c r="E71" s="26">
        <f>IFERROR(IF(C71=1,$E$5,ROUNDUP(LOG(_xlfn.XLOOKUP(C71,中转!$U$10:$U$19,中转!$V$10:$V$19)*1.1^(_xlfn.XLOOKUP(B71,中转!$O$10:$O$129,中转!$P$10:$P$129,0)*_xlfn.XLOOKUP(C71,中转!$U$10:$U$19,中转!$W$10:$W$19)),2),4)),1020.5643)</f>
        <v>100.8074</v>
      </c>
      <c r="F71" s="26">
        <f>ROUNDUP(LOG(_xlfn.XLOOKUP(C71,中转!$U$10:$U$19,中转!$V$10:$V$19)*1.1^(_xlfn.XLOOKUP(B71,中转!$O$10:$O$129,中转!$P$10:$P$129,0)*_xlfn.XLOOKUP(C71,中转!$U$10:$U$19,中转!$W$10:$W$19)),2),4)</f>
        <v>100.8074</v>
      </c>
      <c r="G71" s="27">
        <v>67</v>
      </c>
      <c r="H71" s="26">
        <f>MIN(INT(_xlfn.XLOOKUP(B71,中转!$O$10:$O$129,中转!$Q$10:$Q$129)*MAX(C71/MIN(_xlfn.XLOOKUP(B71,中转!$O$10:$O$129,中转!$N$10:$N$129),7),_xlfn.XLOOKUP(C71,中转!$A$8:$A$17,中转!$B$8:$B$17))),250)</f>
        <v>50</v>
      </c>
    </row>
    <row r="72" spans="1:8" x14ac:dyDescent="0.15">
      <c r="A72" s="29">
        <v>68</v>
      </c>
      <c r="B72" s="29">
        <f t="shared" si="1"/>
        <v>7</v>
      </c>
      <c r="C72" s="29">
        <f t="shared" si="2"/>
        <v>8</v>
      </c>
      <c r="D72" s="29">
        <f t="shared" si="3"/>
        <v>0</v>
      </c>
      <c r="E72" s="29">
        <f>IFERROR(IF(C72=1,$E$5,ROUNDUP(LOG(_xlfn.XLOOKUP(C72,中转!$U$10:$U$19,中转!$V$10:$V$19)*1.1^(_xlfn.XLOOKUP(B72,中转!$O$10:$O$129,中转!$P$10:$P$129,0)*_xlfn.XLOOKUP(C72,中转!$U$10:$U$19,中转!$W$10:$W$19)),2),4)),1020.5643)</f>
        <v>107.12870000000001</v>
      </c>
      <c r="F72" s="29">
        <f>ROUNDUP(LOG(_xlfn.XLOOKUP(C72,中转!$U$10:$U$19,中转!$V$10:$V$19)*1.1^(_xlfn.XLOOKUP(B72,中转!$O$10:$O$129,中转!$P$10:$P$129,0)*_xlfn.XLOOKUP(C72,中转!$U$10:$U$19,中转!$W$10:$W$19)),2),4)</f>
        <v>107.12869999999999</v>
      </c>
      <c r="G72" s="29">
        <v>68</v>
      </c>
      <c r="H72" s="29">
        <f>MIN(INT(_xlfn.XLOOKUP(B72,中转!$O$10:$O$129,中转!$Q$10:$Q$129)*MAX(C72/MIN(_xlfn.XLOOKUP(B72,中转!$O$10:$O$129,中转!$N$10:$N$129),7),_xlfn.XLOOKUP(C72,中转!$A$8:$A$17,中转!$B$8:$B$17))),250)</f>
        <v>57</v>
      </c>
    </row>
    <row r="73" spans="1:8" x14ac:dyDescent="0.15">
      <c r="A73" s="29">
        <v>69</v>
      </c>
      <c r="B73" s="29">
        <f t="shared" si="1"/>
        <v>7</v>
      </c>
      <c r="C73" s="29">
        <f t="shared" si="2"/>
        <v>9</v>
      </c>
      <c r="D73" s="29">
        <f t="shared" si="3"/>
        <v>0</v>
      </c>
      <c r="E73" s="29">
        <f>IFERROR(IF(C73=1,$E$5,ROUNDUP(LOG(_xlfn.XLOOKUP(C73,中转!$U$10:$U$19,中转!$V$10:$V$19)*1.1^(_xlfn.XLOOKUP(B73,中转!$O$10:$O$129,中转!$P$10:$P$129,0)*_xlfn.XLOOKUP(C73,中转!$U$10:$U$19,中转!$W$10:$W$19)),2),4)),1020.5643)</f>
        <v>113.45400000000001</v>
      </c>
      <c r="F73" s="29">
        <f>ROUNDUP(LOG(_xlfn.XLOOKUP(C73,中转!$U$10:$U$19,中转!$V$10:$V$19)*1.1^(_xlfn.XLOOKUP(B73,中转!$O$10:$O$129,中转!$P$10:$P$129,0)*_xlfn.XLOOKUP(C73,中转!$U$10:$U$19,中转!$W$10:$W$19)),2),4)</f>
        <v>113.45399999999999</v>
      </c>
      <c r="G73" s="30">
        <v>69</v>
      </c>
      <c r="H73" s="29">
        <f>MIN(INT(_xlfn.XLOOKUP(B73,中转!$O$10:$O$129,中转!$Q$10:$Q$129)*MAX(C73/MIN(_xlfn.XLOOKUP(B73,中转!$O$10:$O$129,中转!$N$10:$N$129),7),_xlfn.XLOOKUP(C73,中转!$A$8:$A$17,中转!$B$8:$B$17))),250)</f>
        <v>64</v>
      </c>
    </row>
    <row r="74" spans="1:8" x14ac:dyDescent="0.15">
      <c r="A74" s="29">
        <v>70</v>
      </c>
      <c r="B74" s="29">
        <f t="shared" si="1"/>
        <v>7</v>
      </c>
      <c r="C74" s="29">
        <f t="shared" si="2"/>
        <v>10</v>
      </c>
      <c r="D74" s="29">
        <f t="shared" si="3"/>
        <v>0</v>
      </c>
      <c r="E74" s="29">
        <f>IFERROR(IF(C74=1,$E$5,ROUNDUP(LOG(_xlfn.XLOOKUP(C74,中转!$U$10:$U$19,中转!$V$10:$V$19)*1.1^(_xlfn.XLOOKUP(B74,中转!$O$10:$O$129,中转!$P$10:$P$129,0)*_xlfn.XLOOKUP(C74,中转!$U$10:$U$19,中转!$W$10:$W$19)),2),4)),1020.5643)</f>
        <v>119.77160000000001</v>
      </c>
      <c r="F74" s="29">
        <f>ROUNDUP(LOG(_xlfn.XLOOKUP(C74,中转!$U$10:$U$19,中转!$V$10:$V$19)*1.1^(_xlfn.XLOOKUP(B74,中转!$O$10:$O$129,中转!$P$10:$P$129,0)*_xlfn.XLOOKUP(C74,中转!$U$10:$U$19,中转!$W$10:$W$19)),2),4)</f>
        <v>119.77160000000001</v>
      </c>
      <c r="G74" s="29">
        <v>70</v>
      </c>
      <c r="H74" s="29">
        <f>MIN(INT(_xlfn.XLOOKUP(B74,中转!$O$10:$O$129,中转!$Q$10:$Q$129)*MAX(C74/MIN(_xlfn.XLOOKUP(B74,中转!$O$10:$O$129,中转!$N$10:$N$129),7),_xlfn.XLOOKUP(C74,中转!$A$8:$A$17,中转!$B$8:$B$17))),250)</f>
        <v>71</v>
      </c>
    </row>
    <row r="75" spans="1:8" x14ac:dyDescent="0.15">
      <c r="A75" s="32">
        <v>71</v>
      </c>
      <c r="B75" s="32">
        <f t="shared" si="1"/>
        <v>8</v>
      </c>
      <c r="C75" s="32">
        <f t="shared" si="2"/>
        <v>1</v>
      </c>
      <c r="D75" s="32">
        <f t="shared" si="3"/>
        <v>0</v>
      </c>
      <c r="E75" s="32">
        <f>IFERROR(IF(C75=1,$E$5,ROUNDUP(LOG(_xlfn.XLOOKUP(C75,中转!$U$10:$U$19,中转!$V$10:$V$19)*1.1^(_xlfn.XLOOKUP(B75,中转!$O$10:$O$129,中转!$P$10:$P$129,0)*_xlfn.XLOOKUP(C75,中转!$U$10:$U$19,中转!$W$10:$W$19)),2),4)),1020.5643)</f>
        <v>4.3220000000000001</v>
      </c>
      <c r="F75" s="32">
        <f>ROUNDUP(LOG(_xlfn.XLOOKUP(C75,中转!$U$10:$U$19,中转!$V$10:$V$19)*1.1^(_xlfn.XLOOKUP(B75,中转!$O$10:$O$129,中转!$P$10:$P$129,0)*_xlfn.XLOOKUP(C75,中转!$U$10:$U$19,中转!$W$10:$W$19)),2),4)</f>
        <v>66.045400000000001</v>
      </c>
      <c r="G75" s="33">
        <v>71</v>
      </c>
      <c r="H75" s="32">
        <f>MIN(INT(_xlfn.XLOOKUP(B75,中转!$O$10:$O$129,中转!$Q$10:$Q$129)*MAX(C75/MIN(_xlfn.XLOOKUP(B75,中转!$O$10:$O$129,中转!$N$10:$N$129),7),_xlfn.XLOOKUP(C75,中转!$A$8:$A$17,中转!$B$8:$B$17))),250)</f>
        <v>42</v>
      </c>
    </row>
    <row r="76" spans="1:8" x14ac:dyDescent="0.15">
      <c r="A76" s="32">
        <v>72</v>
      </c>
      <c r="B76" s="32">
        <f t="shared" si="1"/>
        <v>8</v>
      </c>
      <c r="C76" s="32">
        <f t="shared" si="2"/>
        <v>2</v>
      </c>
      <c r="D76" s="32">
        <f t="shared" si="3"/>
        <v>0</v>
      </c>
      <c r="E76" s="32">
        <f>IFERROR(IF(C76=1,$E$5,ROUNDUP(LOG(_xlfn.XLOOKUP(C76,中转!$U$10:$U$19,中转!$V$10:$V$19)*1.1^(_xlfn.XLOOKUP(B76,中转!$O$10:$O$129,中转!$P$10:$P$129,0)*_xlfn.XLOOKUP(C76,中转!$U$10:$U$19,中转!$W$10:$W$19)),2),4)),1020.5643)</f>
        <v>71.021100000000004</v>
      </c>
      <c r="F76" s="32">
        <f>ROUNDUP(LOG(_xlfn.XLOOKUP(C76,中转!$U$10:$U$19,中转!$V$10:$V$19)*1.1^(_xlfn.XLOOKUP(B76,中转!$O$10:$O$129,中转!$P$10:$P$129,0)*_xlfn.XLOOKUP(C76,中转!$U$10:$U$19,中转!$W$10:$W$19)),2),4)</f>
        <v>71.021100000000004</v>
      </c>
      <c r="G76" s="32">
        <v>72</v>
      </c>
      <c r="H76" s="32">
        <f>MIN(INT(_xlfn.XLOOKUP(B76,中转!$O$10:$O$129,中转!$Q$10:$Q$129)*MAX(C76/MIN(_xlfn.XLOOKUP(B76,中转!$O$10:$O$129,中转!$N$10:$N$129),7),_xlfn.XLOOKUP(C76,中转!$A$8:$A$17,中转!$B$8:$B$17))),250)</f>
        <v>45</v>
      </c>
    </row>
    <row r="77" spans="1:8" x14ac:dyDescent="0.15">
      <c r="A77" s="32">
        <v>73</v>
      </c>
      <c r="B77" s="32">
        <f t="shared" si="1"/>
        <v>8</v>
      </c>
      <c r="C77" s="32">
        <f t="shared" si="2"/>
        <v>3</v>
      </c>
      <c r="D77" s="32">
        <f t="shared" si="3"/>
        <v>0</v>
      </c>
      <c r="E77" s="32">
        <f>IFERROR(IF(C77=1,$E$5,ROUNDUP(LOG(_xlfn.XLOOKUP(C77,中转!$U$10:$U$19,中转!$V$10:$V$19)*1.1^(_xlfn.XLOOKUP(B77,中转!$O$10:$O$129,中转!$P$10:$P$129,0)*_xlfn.XLOOKUP(C77,中转!$U$10:$U$19,中转!$W$10:$W$19)),2),4)),1020.5643)</f>
        <v>81.640500000000003</v>
      </c>
      <c r="F77" s="32">
        <f>ROUNDUP(LOG(_xlfn.XLOOKUP(C77,中转!$U$10:$U$19,中转!$V$10:$V$19)*1.1^(_xlfn.XLOOKUP(B77,中转!$O$10:$O$129,中转!$P$10:$P$129,0)*_xlfn.XLOOKUP(C77,中转!$U$10:$U$19,中转!$W$10:$W$19)),2),4)</f>
        <v>81.640500000000003</v>
      </c>
      <c r="G77" s="33">
        <v>73</v>
      </c>
      <c r="H77" s="32">
        <f>MIN(INT(_xlfn.XLOOKUP(B77,中转!$O$10:$O$129,中转!$Q$10:$Q$129)*MAX(C77/MIN(_xlfn.XLOOKUP(B77,中转!$O$10:$O$129,中转!$N$10:$N$129),7),_xlfn.XLOOKUP(C77,中转!$A$8:$A$17,中转!$B$8:$B$17))),250)</f>
        <v>48</v>
      </c>
    </row>
    <row r="78" spans="1:8" x14ac:dyDescent="0.15">
      <c r="A78" s="32">
        <v>74</v>
      </c>
      <c r="B78" s="32">
        <f t="shared" si="1"/>
        <v>8</v>
      </c>
      <c r="C78" s="32">
        <f t="shared" si="2"/>
        <v>4</v>
      </c>
      <c r="D78" s="32">
        <f t="shared" si="3"/>
        <v>0</v>
      </c>
      <c r="E78" s="32">
        <f>IFERROR(IF(C78=1,$E$5,ROUNDUP(LOG(_xlfn.XLOOKUP(C78,中转!$U$10:$U$19,中转!$V$10:$V$19)*1.1^(_xlfn.XLOOKUP(B78,中转!$O$10:$O$129,中转!$P$10:$P$129,0)*_xlfn.XLOOKUP(C78,中转!$U$10:$U$19,中转!$W$10:$W$19)),2),4)),1020.5643)</f>
        <v>89.26</v>
      </c>
      <c r="F78" s="32">
        <f>ROUNDUP(LOG(_xlfn.XLOOKUP(C78,中转!$U$10:$U$19,中转!$V$10:$V$19)*1.1^(_xlfn.XLOOKUP(B78,中转!$O$10:$O$129,中转!$P$10:$P$129,0)*_xlfn.XLOOKUP(C78,中转!$U$10:$U$19,中转!$W$10:$W$19)),2),4)</f>
        <v>89.26</v>
      </c>
      <c r="G78" s="32">
        <v>74</v>
      </c>
      <c r="H78" s="32">
        <f>MIN(INT(_xlfn.XLOOKUP(B78,中转!$O$10:$O$129,中转!$Q$10:$Q$129)*MAX(C78/MIN(_xlfn.XLOOKUP(B78,中转!$O$10:$O$129,中转!$N$10:$N$129),7),_xlfn.XLOOKUP(C78,中转!$A$8:$A$17,中转!$B$8:$B$17))),250)</f>
        <v>51</v>
      </c>
    </row>
    <row r="79" spans="1:8" x14ac:dyDescent="0.15">
      <c r="A79" s="32">
        <v>75</v>
      </c>
      <c r="B79" s="32">
        <f t="shared" si="1"/>
        <v>8</v>
      </c>
      <c r="C79" s="32">
        <f t="shared" si="2"/>
        <v>5</v>
      </c>
      <c r="D79" s="32">
        <f t="shared" si="3"/>
        <v>0</v>
      </c>
      <c r="E79" s="32">
        <f>IFERROR(IF(C79=1,$E$5,ROUNDUP(LOG(_xlfn.XLOOKUP(C79,中转!$U$10:$U$19,中转!$V$10:$V$19)*1.1^(_xlfn.XLOOKUP(B79,中转!$O$10:$O$129,中转!$P$10:$P$129,0)*_xlfn.XLOOKUP(C79,中转!$U$10:$U$19,中转!$W$10:$W$19)),2),4)),1020.5643)</f>
        <v>98.878399999999999</v>
      </c>
      <c r="F79" s="32">
        <f>ROUNDUP(LOG(_xlfn.XLOOKUP(C79,中转!$U$10:$U$19,中转!$V$10:$V$19)*1.1^(_xlfn.XLOOKUP(B79,中转!$O$10:$O$129,中转!$P$10:$P$129,0)*_xlfn.XLOOKUP(C79,中转!$U$10:$U$19,中转!$W$10:$W$19)),2),4)</f>
        <v>98.878399999999999</v>
      </c>
      <c r="G79" s="33">
        <v>75</v>
      </c>
      <c r="H79" s="32">
        <f>MIN(INT(_xlfn.XLOOKUP(B79,中转!$O$10:$O$129,中转!$Q$10:$Q$129)*MAX(C79/MIN(_xlfn.XLOOKUP(B79,中转!$O$10:$O$129,中转!$N$10:$N$129),7),_xlfn.XLOOKUP(C79,中转!$A$8:$A$17,中转!$B$8:$B$17))),250)</f>
        <v>54</v>
      </c>
    </row>
    <row r="80" spans="1:8" x14ac:dyDescent="0.15">
      <c r="A80" s="32">
        <v>76</v>
      </c>
      <c r="B80" s="32">
        <f t="shared" ref="B80:B143" si="4">B70+1</f>
        <v>8</v>
      </c>
      <c r="C80" s="32">
        <f t="shared" ref="C80:C143" si="5">C70</f>
        <v>6</v>
      </c>
      <c r="D80" s="32">
        <f t="shared" si="3"/>
        <v>0</v>
      </c>
      <c r="E80" s="32">
        <f>IFERROR(IF(C80=1,$E$5,ROUNDUP(LOG(_xlfn.XLOOKUP(C80,中转!$U$10:$U$19,中转!$V$10:$V$19)*1.1^(_xlfn.XLOOKUP(B80,中转!$O$10:$O$129,中转!$P$10:$P$129,0)*_xlfn.XLOOKUP(C80,中转!$U$10:$U$19,中转!$W$10:$W$19)),2),4)),1020.5643)</f>
        <v>104.79090000000001</v>
      </c>
      <c r="F80" s="32">
        <f>ROUNDUP(LOG(_xlfn.XLOOKUP(C80,中转!$U$10:$U$19,中转!$V$10:$V$19)*1.1^(_xlfn.XLOOKUP(B80,中转!$O$10:$O$129,中转!$P$10:$P$129,0)*_xlfn.XLOOKUP(C80,中转!$U$10:$U$19,中转!$W$10:$W$19)),2),4)</f>
        <v>104.79089999999999</v>
      </c>
      <c r="G80" s="32">
        <v>76</v>
      </c>
      <c r="H80" s="32">
        <f>MIN(INT(_xlfn.XLOOKUP(B80,中转!$O$10:$O$129,中转!$Q$10:$Q$129)*MAX(C80/MIN(_xlfn.XLOOKUP(B80,中转!$O$10:$O$129,中转!$N$10:$N$129),7),_xlfn.XLOOKUP(C80,中转!$A$8:$A$17,中转!$B$8:$B$17))),250)</f>
        <v>57</v>
      </c>
    </row>
    <row r="81" spans="1:8" x14ac:dyDescent="0.15">
      <c r="A81" s="32">
        <v>77</v>
      </c>
      <c r="B81" s="32">
        <f t="shared" si="4"/>
        <v>8</v>
      </c>
      <c r="C81" s="32">
        <f t="shared" si="5"/>
        <v>7</v>
      </c>
      <c r="D81" s="32">
        <f t="shared" si="3"/>
        <v>0</v>
      </c>
      <c r="E81" s="32">
        <f>IFERROR(IF(C81=1,$E$5,ROUNDUP(LOG(_xlfn.XLOOKUP(C81,中转!$U$10:$U$19,中转!$V$10:$V$19)*1.1^(_xlfn.XLOOKUP(B81,中转!$O$10:$O$129,中转!$P$10:$P$129,0)*_xlfn.XLOOKUP(C81,中转!$U$10:$U$19,中转!$W$10:$W$19)),2),4)),1020.5643)</f>
        <v>113.1827</v>
      </c>
      <c r="F81" s="32">
        <f>ROUNDUP(LOG(_xlfn.XLOOKUP(C81,中转!$U$10:$U$19,中转!$V$10:$V$19)*1.1^(_xlfn.XLOOKUP(B81,中转!$O$10:$O$129,中转!$P$10:$P$129,0)*_xlfn.XLOOKUP(C81,中转!$U$10:$U$19,中转!$W$10:$W$19)),2),4)</f>
        <v>113.1827</v>
      </c>
      <c r="G81" s="33">
        <v>77</v>
      </c>
      <c r="H81" s="32">
        <f>MIN(INT(_xlfn.XLOOKUP(B81,中转!$O$10:$O$129,中转!$Q$10:$Q$129)*MAX(C81/MIN(_xlfn.XLOOKUP(B81,中转!$O$10:$O$129,中转!$N$10:$N$129),7),_xlfn.XLOOKUP(C81,中转!$A$8:$A$17,中转!$B$8:$B$17))),250)</f>
        <v>60</v>
      </c>
    </row>
    <row r="82" spans="1:8" x14ac:dyDescent="0.15">
      <c r="A82" s="32">
        <v>78</v>
      </c>
      <c r="B82" s="32">
        <f t="shared" si="4"/>
        <v>8</v>
      </c>
      <c r="C82" s="32">
        <f t="shared" si="5"/>
        <v>8</v>
      </c>
      <c r="D82" s="32">
        <f t="shared" si="3"/>
        <v>0</v>
      </c>
      <c r="E82" s="32">
        <f>IFERROR(IF(C82=1,$E$5,ROUNDUP(LOG(_xlfn.XLOOKUP(C82,中转!$U$10:$U$19,中转!$V$10:$V$19)*1.1^(_xlfn.XLOOKUP(B82,中转!$O$10:$O$129,中转!$P$10:$P$129,0)*_xlfn.XLOOKUP(C82,中转!$U$10:$U$19,中转!$W$10:$W$19)),2),4)),1020.5643)</f>
        <v>119.504</v>
      </c>
      <c r="F82" s="32">
        <f>ROUNDUP(LOG(_xlfn.XLOOKUP(C82,中转!$U$10:$U$19,中转!$V$10:$V$19)*1.1^(_xlfn.XLOOKUP(B82,中转!$O$10:$O$129,中转!$P$10:$P$129,0)*_xlfn.XLOOKUP(C82,中转!$U$10:$U$19,中转!$W$10:$W$19)),2),4)</f>
        <v>119.504</v>
      </c>
      <c r="G82" s="32">
        <v>78</v>
      </c>
      <c r="H82" s="32">
        <f>MIN(INT(_xlfn.XLOOKUP(B82,中转!$O$10:$O$129,中转!$Q$10:$Q$129)*MAX(C82/MIN(_xlfn.XLOOKUP(B82,中转!$O$10:$O$129,中转!$N$10:$N$129),7),_xlfn.XLOOKUP(C82,中转!$A$8:$A$17,中转!$B$8:$B$17))),250)</f>
        <v>68</v>
      </c>
    </row>
    <row r="83" spans="1:8" x14ac:dyDescent="0.15">
      <c r="A83" s="29">
        <v>79</v>
      </c>
      <c r="B83" s="29">
        <f t="shared" si="4"/>
        <v>8</v>
      </c>
      <c r="C83" s="29">
        <f t="shared" si="5"/>
        <v>9</v>
      </c>
      <c r="D83" s="29">
        <f t="shared" si="3"/>
        <v>0</v>
      </c>
      <c r="E83" s="29">
        <f>IFERROR(IF(C83=1,$E$5,ROUNDUP(LOG(_xlfn.XLOOKUP(C83,中转!$U$10:$U$19,中转!$V$10:$V$19)*1.1^(_xlfn.XLOOKUP(B83,中转!$O$10:$O$129,中转!$P$10:$P$129,0)*_xlfn.XLOOKUP(C83,中转!$U$10:$U$19,中转!$W$10:$W$19)),2),4)),1020.5643)</f>
        <v>125.8293</v>
      </c>
      <c r="F83" s="29">
        <f>ROUNDUP(LOG(_xlfn.XLOOKUP(C83,中转!$U$10:$U$19,中转!$V$10:$V$19)*1.1^(_xlfn.XLOOKUP(B83,中转!$O$10:$O$129,中转!$P$10:$P$129,0)*_xlfn.XLOOKUP(C83,中转!$U$10:$U$19,中转!$W$10:$W$19)),2),4)</f>
        <v>125.8293</v>
      </c>
      <c r="G83" s="30">
        <v>79</v>
      </c>
      <c r="H83" s="29">
        <f>MIN(INT(_xlfn.XLOOKUP(B83,中转!$O$10:$O$129,中转!$Q$10:$Q$129)*MAX(C83/MIN(_xlfn.XLOOKUP(B83,中转!$O$10:$O$129,中转!$N$10:$N$129),7),_xlfn.XLOOKUP(C83,中转!$A$8:$A$17,中转!$B$8:$B$17))),250)</f>
        <v>77</v>
      </c>
    </row>
    <row r="84" spans="1:8" x14ac:dyDescent="0.15">
      <c r="A84" s="29">
        <v>80</v>
      </c>
      <c r="B84" s="29">
        <f t="shared" si="4"/>
        <v>8</v>
      </c>
      <c r="C84" s="29">
        <f t="shared" si="5"/>
        <v>10</v>
      </c>
      <c r="D84" s="29">
        <f t="shared" si="3"/>
        <v>0</v>
      </c>
      <c r="E84" s="29">
        <f>IFERROR(IF(C84=1,$E$5,ROUNDUP(LOG(_xlfn.XLOOKUP(C84,中转!$U$10:$U$19,中转!$V$10:$V$19)*1.1^(_xlfn.XLOOKUP(B84,中转!$O$10:$O$129,中转!$P$10:$P$129,0)*_xlfn.XLOOKUP(C84,中转!$U$10:$U$19,中转!$W$10:$W$19)),2),4)),1020.5643)</f>
        <v>132.14699999999999</v>
      </c>
      <c r="F84" s="29">
        <f>ROUNDUP(LOG(_xlfn.XLOOKUP(C84,中转!$U$10:$U$19,中转!$V$10:$V$19)*1.1^(_xlfn.XLOOKUP(B84,中转!$O$10:$O$129,中转!$P$10:$P$129,0)*_xlfn.XLOOKUP(C84,中转!$U$10:$U$19,中转!$W$10:$W$19)),2),4)</f>
        <v>132.14699999999999</v>
      </c>
      <c r="G84" s="29">
        <v>80</v>
      </c>
      <c r="H84" s="29">
        <f>MIN(INT(_xlfn.XLOOKUP(B84,中转!$O$10:$O$129,中转!$Q$10:$Q$129)*MAX(C84/MIN(_xlfn.XLOOKUP(B84,中转!$O$10:$O$129,中转!$N$10:$N$129),7),_xlfn.XLOOKUP(C84,中转!$A$8:$A$17,中转!$B$8:$B$17))),250)</f>
        <v>85</v>
      </c>
    </row>
    <row r="85" spans="1:8" x14ac:dyDescent="0.15">
      <c r="A85" s="26">
        <v>81</v>
      </c>
      <c r="B85" s="26">
        <f t="shared" si="4"/>
        <v>9</v>
      </c>
      <c r="C85" s="26">
        <f t="shared" si="5"/>
        <v>1</v>
      </c>
      <c r="D85" s="26">
        <f t="shared" si="3"/>
        <v>0</v>
      </c>
      <c r="E85" s="26">
        <f>IFERROR(IF(C85=1,$E$5,ROUNDUP(LOG(_xlfn.XLOOKUP(C85,中转!$U$10:$U$19,中转!$V$10:$V$19)*1.1^(_xlfn.XLOOKUP(B85,中转!$O$10:$O$129,中转!$P$10:$P$129,0)*_xlfn.XLOOKUP(C85,中转!$U$10:$U$19,中转!$W$10:$W$19)),2),4)),1020.5643)</f>
        <v>4.3220000000000001</v>
      </c>
      <c r="F85" s="26">
        <f>ROUNDUP(LOG(_xlfn.XLOOKUP(C85,中转!$U$10:$U$19,中转!$V$10:$V$19)*1.1^(_xlfn.XLOOKUP(B85,中转!$O$10:$O$129,中转!$P$10:$P$129,0)*_xlfn.XLOOKUP(C85,中转!$U$10:$U$19,中转!$W$10:$W$19)),2),4)</f>
        <v>75.945700000000002</v>
      </c>
      <c r="G85" s="27">
        <v>81</v>
      </c>
      <c r="H85" s="26">
        <f>MIN(INT(_xlfn.XLOOKUP(B85,中转!$O$10:$O$129,中转!$Q$10:$Q$129)*MAX(C85/MIN(_xlfn.XLOOKUP(B85,中转!$O$10:$O$129,中转!$N$10:$N$129),7),_xlfn.XLOOKUP(C85,中转!$A$8:$A$17,中转!$B$8:$B$17))),250)</f>
        <v>47</v>
      </c>
    </row>
    <row r="86" spans="1:8" x14ac:dyDescent="0.15">
      <c r="A86" s="26">
        <v>82</v>
      </c>
      <c r="B86" s="26">
        <f t="shared" si="4"/>
        <v>9</v>
      </c>
      <c r="C86" s="26">
        <f t="shared" si="5"/>
        <v>2</v>
      </c>
      <c r="D86" s="26">
        <f t="shared" si="3"/>
        <v>0</v>
      </c>
      <c r="E86" s="26">
        <f>IFERROR(IF(C86=1,$E$5,ROUNDUP(LOG(_xlfn.XLOOKUP(C86,中转!$U$10:$U$19,中转!$V$10:$V$19)*1.1^(_xlfn.XLOOKUP(B86,中转!$O$10:$O$129,中转!$P$10:$P$129,0)*_xlfn.XLOOKUP(C86,中转!$U$10:$U$19,中转!$W$10:$W$19)),2),4)),1020.5643)</f>
        <v>81.54010000000001</v>
      </c>
      <c r="F86" s="26">
        <f>ROUNDUP(LOG(_xlfn.XLOOKUP(C86,中转!$U$10:$U$19,中转!$V$10:$V$19)*1.1^(_xlfn.XLOOKUP(B86,中转!$O$10:$O$129,中转!$P$10:$P$129,0)*_xlfn.XLOOKUP(C86,中转!$U$10:$U$19,中转!$W$10:$W$19)),2),4)</f>
        <v>81.540099999999995</v>
      </c>
      <c r="G86" s="26">
        <v>82</v>
      </c>
      <c r="H86" s="26">
        <f>MIN(INT(_xlfn.XLOOKUP(B86,中转!$O$10:$O$129,中转!$Q$10:$Q$129)*MAX(C86/MIN(_xlfn.XLOOKUP(B86,中转!$O$10:$O$129,中转!$N$10:$N$129),7),_xlfn.XLOOKUP(C86,中转!$A$8:$A$17,中转!$B$8:$B$17))),250)</f>
        <v>51</v>
      </c>
    </row>
    <row r="87" spans="1:8" x14ac:dyDescent="0.15">
      <c r="A87" s="26">
        <v>83</v>
      </c>
      <c r="B87" s="26">
        <f t="shared" si="4"/>
        <v>9</v>
      </c>
      <c r="C87" s="26">
        <f t="shared" si="5"/>
        <v>3</v>
      </c>
      <c r="D87" s="26">
        <f t="shared" si="3"/>
        <v>0</v>
      </c>
      <c r="E87" s="26">
        <f>IFERROR(IF(C87=1,$E$5,ROUNDUP(LOG(_xlfn.XLOOKUP(C87,中转!$U$10:$U$19,中转!$V$10:$V$19)*1.1^(_xlfn.XLOOKUP(B87,中转!$O$10:$O$129,中转!$P$10:$P$129,0)*_xlfn.XLOOKUP(C87,中转!$U$10:$U$19,中转!$W$10:$W$19)),2),4)),1020.5643)</f>
        <v>92.778300000000002</v>
      </c>
      <c r="F87" s="26">
        <f>ROUNDUP(LOG(_xlfn.XLOOKUP(C87,中转!$U$10:$U$19,中转!$V$10:$V$19)*1.1^(_xlfn.XLOOKUP(B87,中转!$O$10:$O$129,中转!$P$10:$P$129,0)*_xlfn.XLOOKUP(C87,中转!$U$10:$U$19,中转!$W$10:$W$19)),2),4)</f>
        <v>92.778300000000002</v>
      </c>
      <c r="G87" s="27">
        <v>83</v>
      </c>
      <c r="H87" s="26">
        <f>MIN(INT(_xlfn.XLOOKUP(B87,中转!$O$10:$O$129,中转!$Q$10:$Q$129)*MAX(C87/MIN(_xlfn.XLOOKUP(B87,中转!$O$10:$O$129,中转!$N$10:$N$129),7),_xlfn.XLOOKUP(C87,中转!$A$8:$A$17,中转!$B$8:$B$17))),250)</f>
        <v>54</v>
      </c>
    </row>
    <row r="88" spans="1:8" x14ac:dyDescent="0.15">
      <c r="A88" s="26">
        <v>84</v>
      </c>
      <c r="B88" s="26">
        <f t="shared" si="4"/>
        <v>9</v>
      </c>
      <c r="C88" s="26">
        <f t="shared" si="5"/>
        <v>4</v>
      </c>
      <c r="D88" s="26">
        <f t="shared" si="3"/>
        <v>0</v>
      </c>
      <c r="E88" s="26">
        <f>IFERROR(IF(C88=1,$E$5,ROUNDUP(LOG(_xlfn.XLOOKUP(C88,中转!$U$10:$U$19,中转!$V$10:$V$19)*1.1^(_xlfn.XLOOKUP(B88,中转!$O$10:$O$129,中转!$P$10:$P$129,0)*_xlfn.XLOOKUP(C88,中转!$U$10:$U$19,中转!$W$10:$W$19)),2),4)),1020.5643)</f>
        <v>101.0166</v>
      </c>
      <c r="F88" s="26">
        <f>ROUNDUP(LOG(_xlfn.XLOOKUP(C88,中转!$U$10:$U$19,中转!$V$10:$V$19)*1.1^(_xlfn.XLOOKUP(B88,中转!$O$10:$O$129,中转!$P$10:$P$129,0)*_xlfn.XLOOKUP(C88,中转!$U$10:$U$19,中转!$W$10:$W$19)),2),4)</f>
        <v>101.0166</v>
      </c>
      <c r="G88" s="26">
        <v>84</v>
      </c>
      <c r="H88" s="26">
        <f>MIN(INT(_xlfn.XLOOKUP(B88,中转!$O$10:$O$129,中转!$Q$10:$Q$129)*MAX(C88/MIN(_xlfn.XLOOKUP(B88,中转!$O$10:$O$129,中转!$N$10:$N$129),7),_xlfn.XLOOKUP(C88,中转!$A$8:$A$17,中转!$B$8:$B$17))),250)</f>
        <v>57</v>
      </c>
    </row>
    <row r="89" spans="1:8" x14ac:dyDescent="0.15">
      <c r="A89" s="26">
        <v>85</v>
      </c>
      <c r="B89" s="26">
        <f t="shared" si="4"/>
        <v>9</v>
      </c>
      <c r="C89" s="26">
        <f t="shared" si="5"/>
        <v>5</v>
      </c>
      <c r="D89" s="26">
        <f t="shared" si="3"/>
        <v>0</v>
      </c>
      <c r="E89" s="26">
        <f>IFERROR(IF(C89=1,$E$5,ROUNDUP(LOG(_xlfn.XLOOKUP(C89,中转!$U$10:$U$19,中转!$V$10:$V$19)*1.1^(_xlfn.XLOOKUP(B89,中转!$O$10:$O$129,中转!$P$10:$P$129,0)*_xlfn.XLOOKUP(C89,中转!$U$10:$U$19,中转!$W$10:$W$19)),2),4)),1020.5643)</f>
        <v>111.25370000000001</v>
      </c>
      <c r="F89" s="26">
        <f>ROUNDUP(LOG(_xlfn.XLOOKUP(C89,中转!$U$10:$U$19,中转!$V$10:$V$19)*1.1^(_xlfn.XLOOKUP(B89,中转!$O$10:$O$129,中转!$P$10:$P$129,0)*_xlfn.XLOOKUP(C89,中转!$U$10:$U$19,中转!$W$10:$W$19)),2),4)</f>
        <v>111.25370000000001</v>
      </c>
      <c r="G89" s="27">
        <v>85</v>
      </c>
      <c r="H89" s="26">
        <f>MIN(INT(_xlfn.XLOOKUP(B89,中转!$O$10:$O$129,中转!$Q$10:$Q$129)*MAX(C89/MIN(_xlfn.XLOOKUP(B89,中转!$O$10:$O$129,中转!$N$10:$N$129),7),_xlfn.XLOOKUP(C89,中转!$A$8:$A$17,中转!$B$8:$B$17))),250)</f>
        <v>61</v>
      </c>
    </row>
    <row r="90" spans="1:8" x14ac:dyDescent="0.15">
      <c r="A90" s="26">
        <v>86</v>
      </c>
      <c r="B90" s="26">
        <f t="shared" si="4"/>
        <v>9</v>
      </c>
      <c r="C90" s="26">
        <f t="shared" si="5"/>
        <v>6</v>
      </c>
      <c r="D90" s="26">
        <f t="shared" si="3"/>
        <v>0</v>
      </c>
      <c r="E90" s="26">
        <f>IFERROR(IF(C90=1,$E$5,ROUNDUP(LOG(_xlfn.XLOOKUP(C90,中转!$U$10:$U$19,中转!$V$10:$V$19)*1.1^(_xlfn.XLOOKUP(B90,中转!$O$10:$O$129,中转!$P$10:$P$129,0)*_xlfn.XLOOKUP(C90,中转!$U$10:$U$19,中转!$W$10:$W$19)),2),4)),1020.5643)</f>
        <v>117.1662</v>
      </c>
      <c r="F90" s="26">
        <f>ROUNDUP(LOG(_xlfn.XLOOKUP(C90,中转!$U$10:$U$19,中转!$V$10:$V$19)*1.1^(_xlfn.XLOOKUP(B90,中转!$O$10:$O$129,中转!$P$10:$P$129,0)*_xlfn.XLOOKUP(C90,中转!$U$10:$U$19,中转!$W$10:$W$19)),2),4)</f>
        <v>117.1662</v>
      </c>
      <c r="G90" s="26">
        <v>86</v>
      </c>
      <c r="H90" s="26">
        <f>MIN(INT(_xlfn.XLOOKUP(B90,中转!$O$10:$O$129,中转!$Q$10:$Q$129)*MAX(C90/MIN(_xlfn.XLOOKUP(B90,中转!$O$10:$O$129,中转!$N$10:$N$129),7),_xlfn.XLOOKUP(C90,中转!$A$8:$A$17,中转!$B$8:$B$17))),250)</f>
        <v>64</v>
      </c>
    </row>
    <row r="91" spans="1:8" x14ac:dyDescent="0.15">
      <c r="A91" s="26">
        <v>87</v>
      </c>
      <c r="B91" s="26">
        <f t="shared" si="4"/>
        <v>9</v>
      </c>
      <c r="C91" s="26">
        <f t="shared" si="5"/>
        <v>7</v>
      </c>
      <c r="D91" s="26">
        <f t="shared" si="3"/>
        <v>0</v>
      </c>
      <c r="E91" s="26">
        <f>IFERROR(IF(C91=1,$E$5,ROUNDUP(LOG(_xlfn.XLOOKUP(C91,中转!$U$10:$U$19,中转!$V$10:$V$19)*1.1^(_xlfn.XLOOKUP(B91,中转!$O$10:$O$129,中转!$P$10:$P$129,0)*_xlfn.XLOOKUP(C91,中转!$U$10:$U$19,中转!$W$10:$W$19)),2),4)),1020.5643)</f>
        <v>125.55800000000001</v>
      </c>
      <c r="F91" s="26">
        <f>ROUNDUP(LOG(_xlfn.XLOOKUP(C91,中转!$U$10:$U$19,中转!$V$10:$V$19)*1.1^(_xlfn.XLOOKUP(B91,中转!$O$10:$O$129,中转!$P$10:$P$129,0)*_xlfn.XLOOKUP(C91,中转!$U$10:$U$19,中转!$W$10:$W$19)),2),4)</f>
        <v>125.55800000000001</v>
      </c>
      <c r="G91" s="27">
        <v>87</v>
      </c>
      <c r="H91" s="26">
        <f>MIN(INT(_xlfn.XLOOKUP(B91,中转!$O$10:$O$129,中转!$Q$10:$Q$129)*MAX(C91/MIN(_xlfn.XLOOKUP(B91,中转!$O$10:$O$129,中转!$N$10:$N$129),7),_xlfn.XLOOKUP(C91,中转!$A$8:$A$17,中转!$B$8:$B$17))),250)</f>
        <v>68</v>
      </c>
    </row>
    <row r="92" spans="1:8" x14ac:dyDescent="0.15">
      <c r="A92" s="26">
        <v>88</v>
      </c>
      <c r="B92" s="26">
        <f t="shared" si="4"/>
        <v>9</v>
      </c>
      <c r="C92" s="26">
        <f t="shared" si="5"/>
        <v>8</v>
      </c>
      <c r="D92" s="26">
        <f t="shared" si="3"/>
        <v>0</v>
      </c>
      <c r="E92" s="26">
        <f>IFERROR(IF(C92=1,$E$5,ROUNDUP(LOG(_xlfn.XLOOKUP(C92,中转!$U$10:$U$19,中转!$V$10:$V$19)*1.1^(_xlfn.XLOOKUP(B92,中转!$O$10:$O$129,中转!$P$10:$P$129,0)*_xlfn.XLOOKUP(C92,中转!$U$10:$U$19,中转!$W$10:$W$19)),2),4)),1020.5643)</f>
        <v>131.8793</v>
      </c>
      <c r="F92" s="26">
        <f>ROUNDUP(LOG(_xlfn.XLOOKUP(C92,中转!$U$10:$U$19,中转!$V$10:$V$19)*1.1^(_xlfn.XLOOKUP(B92,中转!$O$10:$O$129,中转!$P$10:$P$129,0)*_xlfn.XLOOKUP(C92,中转!$U$10:$U$19,中转!$W$10:$W$19)),2),4)</f>
        <v>131.8793</v>
      </c>
      <c r="G92" s="26">
        <v>88</v>
      </c>
      <c r="H92" s="26">
        <f>MIN(INT(_xlfn.XLOOKUP(B92,中转!$O$10:$O$129,中转!$Q$10:$Q$129)*MAX(C92/MIN(_xlfn.XLOOKUP(B92,中转!$O$10:$O$129,中转!$N$10:$N$129),7),_xlfn.XLOOKUP(C92,中转!$A$8:$A$17,中转!$B$8:$B$17))),250)</f>
        <v>77</v>
      </c>
    </row>
    <row r="93" spans="1:8" x14ac:dyDescent="0.15">
      <c r="A93" s="26">
        <v>89</v>
      </c>
      <c r="B93" s="26">
        <f t="shared" si="4"/>
        <v>9</v>
      </c>
      <c r="C93" s="26">
        <f t="shared" si="5"/>
        <v>9</v>
      </c>
      <c r="D93" s="26">
        <f t="shared" si="3"/>
        <v>0</v>
      </c>
      <c r="E93" s="26">
        <f>IFERROR(IF(C93=1,$E$5,ROUNDUP(LOG(_xlfn.XLOOKUP(C93,中转!$U$10:$U$19,中转!$V$10:$V$19)*1.1^(_xlfn.XLOOKUP(B93,中转!$O$10:$O$129,中转!$P$10:$P$129,0)*_xlfn.XLOOKUP(C93,中转!$U$10:$U$19,中转!$W$10:$W$19)),2),4)),1020.5643)</f>
        <v>138.2047</v>
      </c>
      <c r="F93" s="26">
        <f>ROUNDUP(LOG(_xlfn.XLOOKUP(C93,中转!$U$10:$U$19,中转!$V$10:$V$19)*1.1^(_xlfn.XLOOKUP(B93,中转!$O$10:$O$129,中转!$P$10:$P$129,0)*_xlfn.XLOOKUP(C93,中转!$U$10:$U$19,中转!$W$10:$W$19)),2),4)</f>
        <v>138.2047</v>
      </c>
      <c r="G93" s="27">
        <v>89</v>
      </c>
      <c r="H93" s="26">
        <f>MIN(INT(_xlfn.XLOOKUP(B93,中转!$O$10:$O$129,中转!$Q$10:$Q$129)*MAX(C93/MIN(_xlfn.XLOOKUP(B93,中转!$O$10:$O$129,中转!$N$10:$N$129),7),_xlfn.XLOOKUP(C93,中转!$A$8:$A$17,中转!$B$8:$B$17))),250)</f>
        <v>87</v>
      </c>
    </row>
    <row r="94" spans="1:8" x14ac:dyDescent="0.15">
      <c r="A94" s="26">
        <v>90</v>
      </c>
      <c r="B94" s="26">
        <f t="shared" si="4"/>
        <v>9</v>
      </c>
      <c r="C94" s="26">
        <f t="shared" si="5"/>
        <v>10</v>
      </c>
      <c r="D94" s="26">
        <f t="shared" si="3"/>
        <v>0</v>
      </c>
      <c r="E94" s="26">
        <f>IFERROR(IF(C94=1,$E$5,ROUNDUP(LOG(_xlfn.XLOOKUP(C94,中转!$U$10:$U$19,中转!$V$10:$V$19)*1.1^(_xlfn.XLOOKUP(B94,中转!$O$10:$O$129,中转!$P$10:$P$129,0)*_xlfn.XLOOKUP(C94,中转!$U$10:$U$19,中转!$W$10:$W$19)),2),4)),1020.5643)</f>
        <v>144.5223</v>
      </c>
      <c r="F94" s="26">
        <f>ROUNDUP(LOG(_xlfn.XLOOKUP(C94,中转!$U$10:$U$19,中转!$V$10:$V$19)*1.1^(_xlfn.XLOOKUP(B94,中转!$O$10:$O$129,中转!$P$10:$P$129,0)*_xlfn.XLOOKUP(C94,中转!$U$10:$U$19,中转!$W$10:$W$19)),2),4)</f>
        <v>144.5223</v>
      </c>
      <c r="G94" s="26">
        <v>90</v>
      </c>
      <c r="H94" s="26">
        <f>MIN(INT(_xlfn.XLOOKUP(B94,中转!$O$10:$O$129,中转!$Q$10:$Q$129)*MAX(C94/MIN(_xlfn.XLOOKUP(B94,中转!$O$10:$O$129,中转!$N$10:$N$129),7),_xlfn.XLOOKUP(C94,中转!$A$8:$A$17,中转!$B$8:$B$17))),250)</f>
        <v>97</v>
      </c>
    </row>
    <row r="95" spans="1:8" x14ac:dyDescent="0.15">
      <c r="A95" s="32">
        <v>91</v>
      </c>
      <c r="B95" s="32">
        <f t="shared" si="4"/>
        <v>10</v>
      </c>
      <c r="C95" s="32">
        <f t="shared" si="5"/>
        <v>1</v>
      </c>
      <c r="D95" s="32">
        <f t="shared" si="3"/>
        <v>0</v>
      </c>
      <c r="E95" s="32">
        <f>IFERROR(IF(C95=1,$E$5,ROUNDUP(LOG(_xlfn.XLOOKUP(C95,中转!$U$10:$U$19,中转!$V$10:$V$19)*1.1^(_xlfn.XLOOKUP(B95,中转!$O$10:$O$129,中转!$P$10:$P$129,0)*_xlfn.XLOOKUP(C95,中转!$U$10:$U$19,中转!$W$10:$W$19)),2),4)),1020.5643)</f>
        <v>4.3220000000000001</v>
      </c>
      <c r="F95" s="32">
        <f>ROUNDUP(LOG(_xlfn.XLOOKUP(C95,中转!$U$10:$U$19,中转!$V$10:$V$19)*1.1^(_xlfn.XLOOKUP(B95,中转!$O$10:$O$129,中转!$P$10:$P$129,0)*_xlfn.XLOOKUP(C95,中转!$U$10:$U$19,中转!$W$10:$W$19)),2),4)</f>
        <v>85.8459</v>
      </c>
      <c r="G95" s="33">
        <v>91</v>
      </c>
      <c r="H95" s="32">
        <f>MIN(INT(_xlfn.XLOOKUP(B95,中转!$O$10:$O$129,中转!$Q$10:$Q$129)*MAX(C95/MIN(_xlfn.XLOOKUP(B95,中转!$O$10:$O$129,中转!$N$10:$N$129),7),_xlfn.XLOOKUP(C95,中转!$A$8:$A$17,中转!$B$8:$B$17))),250)</f>
        <v>53</v>
      </c>
    </row>
    <row r="96" spans="1:8" x14ac:dyDescent="0.15">
      <c r="A96" s="32">
        <v>92</v>
      </c>
      <c r="B96" s="32">
        <f t="shared" si="4"/>
        <v>10</v>
      </c>
      <c r="C96" s="32">
        <f t="shared" si="5"/>
        <v>2</v>
      </c>
      <c r="D96" s="32">
        <f t="shared" si="3"/>
        <v>0</v>
      </c>
      <c r="E96" s="32">
        <f>IFERROR(IF(C96=1,$E$5,ROUNDUP(LOG(_xlfn.XLOOKUP(C96,中转!$U$10:$U$19,中转!$V$10:$V$19)*1.1^(_xlfn.XLOOKUP(B96,中转!$O$10:$O$129,中转!$P$10:$P$129,0)*_xlfn.XLOOKUP(C96,中转!$U$10:$U$19,中转!$W$10:$W$19)),2),4)),1020.5643)</f>
        <v>92.059100000000001</v>
      </c>
      <c r="F96" s="32">
        <f>ROUNDUP(LOG(_xlfn.XLOOKUP(C96,中转!$U$10:$U$19,中转!$V$10:$V$19)*1.1^(_xlfn.XLOOKUP(B96,中转!$O$10:$O$129,中转!$P$10:$P$129,0)*_xlfn.XLOOKUP(C96,中转!$U$10:$U$19,中转!$W$10:$W$19)),2),4)</f>
        <v>92.059100000000001</v>
      </c>
      <c r="G96" s="32">
        <v>92</v>
      </c>
      <c r="H96" s="32">
        <f>MIN(INT(_xlfn.XLOOKUP(B96,中转!$O$10:$O$129,中转!$Q$10:$Q$129)*MAX(C96/MIN(_xlfn.XLOOKUP(B96,中转!$O$10:$O$129,中转!$N$10:$N$129),7),_xlfn.XLOOKUP(C96,中转!$A$8:$A$17,中转!$B$8:$B$17))),250)</f>
        <v>57</v>
      </c>
    </row>
    <row r="97" spans="1:8" x14ac:dyDescent="0.15">
      <c r="A97" s="32">
        <v>93</v>
      </c>
      <c r="B97" s="32">
        <f t="shared" si="4"/>
        <v>10</v>
      </c>
      <c r="C97" s="32">
        <f t="shared" si="5"/>
        <v>3</v>
      </c>
      <c r="D97" s="32">
        <f t="shared" si="3"/>
        <v>0</v>
      </c>
      <c r="E97" s="32">
        <f>IFERROR(IF(C97=1,$E$5,ROUNDUP(LOG(_xlfn.XLOOKUP(C97,中转!$U$10:$U$19,中转!$V$10:$V$19)*1.1^(_xlfn.XLOOKUP(B97,中转!$O$10:$O$129,中转!$P$10:$P$129,0)*_xlfn.XLOOKUP(C97,中转!$U$10:$U$19,中转!$W$10:$W$19)),2),4)),1020.5643)</f>
        <v>103.9161</v>
      </c>
      <c r="F97" s="32">
        <f>ROUNDUP(LOG(_xlfn.XLOOKUP(C97,中转!$U$10:$U$19,中转!$V$10:$V$19)*1.1^(_xlfn.XLOOKUP(B97,中转!$O$10:$O$129,中转!$P$10:$P$129,0)*_xlfn.XLOOKUP(C97,中转!$U$10:$U$19,中转!$W$10:$W$19)),2),4)</f>
        <v>103.9161</v>
      </c>
      <c r="G97" s="33">
        <v>93</v>
      </c>
      <c r="H97" s="32">
        <f>MIN(INT(_xlfn.XLOOKUP(B97,中转!$O$10:$O$129,中转!$Q$10:$Q$129)*MAX(C97/MIN(_xlfn.XLOOKUP(B97,中转!$O$10:$O$129,中转!$N$10:$N$129),7),_xlfn.XLOOKUP(C97,中转!$A$8:$A$17,中转!$B$8:$B$17))),250)</f>
        <v>60</v>
      </c>
    </row>
    <row r="98" spans="1:8" x14ac:dyDescent="0.15">
      <c r="A98" s="32">
        <v>94</v>
      </c>
      <c r="B98" s="32">
        <f t="shared" si="4"/>
        <v>10</v>
      </c>
      <c r="C98" s="32">
        <f t="shared" si="5"/>
        <v>4</v>
      </c>
      <c r="D98" s="32">
        <f t="shared" si="3"/>
        <v>0</v>
      </c>
      <c r="E98" s="32">
        <f>IFERROR(IF(C98=1,$E$5,ROUNDUP(LOG(_xlfn.XLOOKUP(C98,中转!$U$10:$U$19,中转!$V$10:$V$19)*1.1^(_xlfn.XLOOKUP(B98,中转!$O$10:$O$129,中转!$P$10:$P$129,0)*_xlfn.XLOOKUP(C98,中转!$U$10:$U$19,中转!$W$10:$W$19)),2),4)),1020.5643)</f>
        <v>112.7731</v>
      </c>
      <c r="F98" s="32">
        <f>ROUNDUP(LOG(_xlfn.XLOOKUP(C98,中转!$U$10:$U$19,中转!$V$10:$V$19)*1.1^(_xlfn.XLOOKUP(B98,中转!$O$10:$O$129,中转!$P$10:$P$129,0)*_xlfn.XLOOKUP(C98,中转!$U$10:$U$19,中转!$W$10:$W$19)),2),4)</f>
        <v>112.7731</v>
      </c>
      <c r="G98" s="32">
        <v>94</v>
      </c>
      <c r="H98" s="32">
        <f>MIN(INT(_xlfn.XLOOKUP(B98,中转!$O$10:$O$129,中转!$Q$10:$Q$129)*MAX(C98/MIN(_xlfn.XLOOKUP(B98,中转!$O$10:$O$129,中转!$N$10:$N$129),7),_xlfn.XLOOKUP(C98,中转!$A$8:$A$17,中转!$B$8:$B$17))),250)</f>
        <v>64</v>
      </c>
    </row>
    <row r="99" spans="1:8" x14ac:dyDescent="0.15">
      <c r="A99" s="32">
        <v>95</v>
      </c>
      <c r="B99" s="32">
        <f t="shared" si="4"/>
        <v>10</v>
      </c>
      <c r="C99" s="32">
        <f t="shared" si="5"/>
        <v>5</v>
      </c>
      <c r="D99" s="32">
        <f t="shared" si="3"/>
        <v>0</v>
      </c>
      <c r="E99" s="32">
        <f>IFERROR(IF(C99=1,$E$5,ROUNDUP(LOG(_xlfn.XLOOKUP(C99,中转!$U$10:$U$19,中转!$V$10:$V$19)*1.1^(_xlfn.XLOOKUP(B99,中转!$O$10:$O$129,中转!$P$10:$P$129,0)*_xlfn.XLOOKUP(C99,中转!$U$10:$U$19,中转!$W$10:$W$19)),2),4)),1020.5643)</f>
        <v>123.629</v>
      </c>
      <c r="F99" s="32">
        <f>ROUNDUP(LOG(_xlfn.XLOOKUP(C99,中转!$U$10:$U$19,中转!$V$10:$V$19)*1.1^(_xlfn.XLOOKUP(B99,中转!$O$10:$O$129,中转!$P$10:$P$129,0)*_xlfn.XLOOKUP(C99,中转!$U$10:$U$19,中转!$W$10:$W$19)),2),4)</f>
        <v>123.629</v>
      </c>
      <c r="G99" s="33">
        <v>95</v>
      </c>
      <c r="H99" s="32">
        <f>MIN(INT(_xlfn.XLOOKUP(B99,中转!$O$10:$O$129,中转!$Q$10:$Q$129)*MAX(C99/MIN(_xlfn.XLOOKUP(B99,中转!$O$10:$O$129,中转!$N$10:$N$129),7),_xlfn.XLOOKUP(C99,中转!$A$8:$A$17,中转!$B$8:$B$17))),250)</f>
        <v>68</v>
      </c>
    </row>
    <row r="100" spans="1:8" x14ac:dyDescent="0.15">
      <c r="A100" s="32">
        <v>96</v>
      </c>
      <c r="B100" s="32">
        <f t="shared" si="4"/>
        <v>10</v>
      </c>
      <c r="C100" s="32">
        <f t="shared" si="5"/>
        <v>6</v>
      </c>
      <c r="D100" s="32">
        <f t="shared" ref="D100:D163" si="6">D90</f>
        <v>0</v>
      </c>
      <c r="E100" s="32">
        <f>IFERROR(IF(C100=1,$E$5,ROUNDUP(LOG(_xlfn.XLOOKUP(C100,中转!$U$10:$U$19,中转!$V$10:$V$19)*1.1^(_xlfn.XLOOKUP(B100,中转!$O$10:$O$129,中转!$P$10:$P$129,0)*_xlfn.XLOOKUP(C100,中转!$U$10:$U$19,中转!$W$10:$W$19)),2),4)),1020.5643)</f>
        <v>129.54150000000001</v>
      </c>
      <c r="F100" s="32">
        <f>ROUNDUP(LOG(_xlfn.XLOOKUP(C100,中转!$U$10:$U$19,中转!$V$10:$V$19)*1.1^(_xlfn.XLOOKUP(B100,中转!$O$10:$O$129,中转!$P$10:$P$129,0)*_xlfn.XLOOKUP(C100,中转!$U$10:$U$19,中转!$W$10:$W$19)),2),4)</f>
        <v>129.54150000000001</v>
      </c>
      <c r="G100" s="32">
        <v>96</v>
      </c>
      <c r="H100" s="32">
        <f>MIN(INT(_xlfn.XLOOKUP(B100,中转!$O$10:$O$129,中转!$Q$10:$Q$129)*MAX(C100/MIN(_xlfn.XLOOKUP(B100,中转!$O$10:$O$129,中转!$N$10:$N$129),7),_xlfn.XLOOKUP(C100,中转!$A$8:$A$17,中转!$B$8:$B$17))),250)</f>
        <v>72</v>
      </c>
    </row>
    <row r="101" spans="1:8" x14ac:dyDescent="0.15">
      <c r="A101" s="32">
        <v>97</v>
      </c>
      <c r="B101" s="32">
        <f t="shared" si="4"/>
        <v>10</v>
      </c>
      <c r="C101" s="32">
        <f t="shared" si="5"/>
        <v>7</v>
      </c>
      <c r="D101" s="32">
        <f t="shared" si="6"/>
        <v>0</v>
      </c>
      <c r="E101" s="32">
        <f>IFERROR(IF(C101=1,$E$5,ROUNDUP(LOG(_xlfn.XLOOKUP(C101,中转!$U$10:$U$19,中转!$V$10:$V$19)*1.1^(_xlfn.XLOOKUP(B101,中转!$O$10:$O$129,中转!$P$10:$P$129,0)*_xlfn.XLOOKUP(C101,中转!$U$10:$U$19,中转!$W$10:$W$19)),2),4)),1020.5643)</f>
        <v>137.93340000000001</v>
      </c>
      <c r="F101" s="32">
        <f>ROUNDUP(LOG(_xlfn.XLOOKUP(C101,中转!$U$10:$U$19,中转!$V$10:$V$19)*1.1^(_xlfn.XLOOKUP(B101,中转!$O$10:$O$129,中转!$P$10:$P$129,0)*_xlfn.XLOOKUP(C101,中转!$U$10:$U$19,中转!$W$10:$W$19)),2),4)</f>
        <v>137.93340000000001</v>
      </c>
      <c r="G101" s="33">
        <v>97</v>
      </c>
      <c r="H101" s="32">
        <f>MIN(INT(_xlfn.XLOOKUP(B101,中转!$O$10:$O$129,中转!$Q$10:$Q$129)*MAX(C101/MIN(_xlfn.XLOOKUP(B101,中转!$O$10:$O$129,中转!$N$10:$N$129),7),_xlfn.XLOOKUP(C101,中转!$A$8:$A$17,中转!$B$8:$B$17))),250)</f>
        <v>76</v>
      </c>
    </row>
    <row r="102" spans="1:8" x14ac:dyDescent="0.15">
      <c r="A102" s="32">
        <v>98</v>
      </c>
      <c r="B102" s="32">
        <f t="shared" si="4"/>
        <v>10</v>
      </c>
      <c r="C102" s="32">
        <f t="shared" si="5"/>
        <v>8</v>
      </c>
      <c r="D102" s="32">
        <f t="shared" si="6"/>
        <v>0</v>
      </c>
      <c r="E102" s="32">
        <f>IFERROR(IF(C102=1,$E$5,ROUNDUP(LOG(_xlfn.XLOOKUP(C102,中转!$U$10:$U$19,中转!$V$10:$V$19)*1.1^(_xlfn.XLOOKUP(B102,中转!$O$10:$O$129,中转!$P$10:$P$129,0)*_xlfn.XLOOKUP(C102,中转!$U$10:$U$19,中转!$W$10:$W$19)),2),4)),1020.5643)</f>
        <v>144.25460000000001</v>
      </c>
      <c r="F102" s="32">
        <f>ROUNDUP(LOG(_xlfn.XLOOKUP(C102,中转!$U$10:$U$19,中转!$V$10:$V$19)*1.1^(_xlfn.XLOOKUP(B102,中转!$O$10:$O$129,中转!$P$10:$P$129,0)*_xlfn.XLOOKUP(C102,中转!$U$10:$U$19,中转!$W$10:$W$19)),2),4)</f>
        <v>144.25460000000001</v>
      </c>
      <c r="G102" s="32">
        <v>98</v>
      </c>
      <c r="H102" s="32">
        <f>MIN(INT(_xlfn.XLOOKUP(B102,中转!$O$10:$O$129,中转!$Q$10:$Q$129)*MAX(C102/MIN(_xlfn.XLOOKUP(B102,中转!$O$10:$O$129,中转!$N$10:$N$129),7),_xlfn.XLOOKUP(C102,中转!$A$8:$A$17,中转!$B$8:$B$17))),250)</f>
        <v>86</v>
      </c>
    </row>
    <row r="103" spans="1:8" x14ac:dyDescent="0.15">
      <c r="A103" s="32">
        <v>99</v>
      </c>
      <c r="B103" s="32">
        <f t="shared" si="4"/>
        <v>10</v>
      </c>
      <c r="C103" s="32">
        <f t="shared" si="5"/>
        <v>9</v>
      </c>
      <c r="D103" s="32">
        <f t="shared" si="6"/>
        <v>0</v>
      </c>
      <c r="E103" s="32">
        <f>IFERROR(IF(C103=1,$E$5,ROUNDUP(LOG(_xlfn.XLOOKUP(C103,中转!$U$10:$U$19,中转!$V$10:$V$19)*1.1^(_xlfn.XLOOKUP(B103,中转!$O$10:$O$129,中转!$P$10:$P$129,0)*_xlfn.XLOOKUP(C103,中转!$U$10:$U$19,中转!$W$10:$W$19)),2),4)),1020.5643)</f>
        <v>150.58000000000001</v>
      </c>
      <c r="F103" s="32">
        <f>ROUNDUP(LOG(_xlfn.XLOOKUP(C103,中转!$U$10:$U$19,中转!$V$10:$V$19)*1.1^(_xlfn.XLOOKUP(B103,中转!$O$10:$O$129,中转!$P$10:$P$129,0)*_xlfn.XLOOKUP(C103,中转!$U$10:$U$19,中转!$W$10:$W$19)),2),4)</f>
        <v>150.58000000000001</v>
      </c>
      <c r="G103" s="33">
        <v>99</v>
      </c>
      <c r="H103" s="32">
        <f>MIN(INT(_xlfn.XLOOKUP(B103,中转!$O$10:$O$129,中转!$Q$10:$Q$129)*MAX(C103/MIN(_xlfn.XLOOKUP(B103,中转!$O$10:$O$129,中转!$N$10:$N$129),7),_xlfn.XLOOKUP(C103,中转!$A$8:$A$17,中转!$B$8:$B$17))),250)</f>
        <v>97</v>
      </c>
    </row>
    <row r="104" spans="1:8" x14ac:dyDescent="0.15">
      <c r="A104" s="32">
        <v>100</v>
      </c>
      <c r="B104" s="32">
        <f t="shared" si="4"/>
        <v>10</v>
      </c>
      <c r="C104" s="32">
        <f t="shared" si="5"/>
        <v>10</v>
      </c>
      <c r="D104" s="32">
        <f t="shared" si="6"/>
        <v>0</v>
      </c>
      <c r="E104" s="32">
        <f>IFERROR(IF(C104=1,$E$5,ROUNDUP(LOG(_xlfn.XLOOKUP(C104,中转!$U$10:$U$19,中转!$V$10:$V$19)*1.1^(_xlfn.XLOOKUP(B104,中转!$O$10:$O$129,中转!$P$10:$P$129,0)*_xlfn.XLOOKUP(C104,中转!$U$10:$U$19,中转!$W$10:$W$19)),2),4)),1020.5643)</f>
        <v>156.89760000000001</v>
      </c>
      <c r="F104" s="32">
        <f>ROUNDUP(LOG(_xlfn.XLOOKUP(C104,中转!$U$10:$U$19,中转!$V$10:$V$19)*1.1^(_xlfn.XLOOKUP(B104,中转!$O$10:$O$129,中转!$P$10:$P$129,0)*_xlfn.XLOOKUP(C104,中转!$U$10:$U$19,中转!$W$10:$W$19)),2),4)</f>
        <v>156.89760000000001</v>
      </c>
      <c r="G104" s="32">
        <v>100</v>
      </c>
      <c r="H104" s="32">
        <f>MIN(INT(_xlfn.XLOOKUP(B104,中转!$O$10:$O$129,中转!$Q$10:$Q$129)*MAX(C104/MIN(_xlfn.XLOOKUP(B104,中转!$O$10:$O$129,中转!$N$10:$N$129),7),_xlfn.XLOOKUP(C104,中转!$A$8:$A$17,中转!$B$8:$B$17))),250)</f>
        <v>108</v>
      </c>
    </row>
    <row r="105" spans="1:8" x14ac:dyDescent="0.15">
      <c r="A105" s="26">
        <v>101</v>
      </c>
      <c r="B105" s="26">
        <f t="shared" si="4"/>
        <v>11</v>
      </c>
      <c r="C105" s="26">
        <f t="shared" si="5"/>
        <v>1</v>
      </c>
      <c r="D105" s="26">
        <f t="shared" si="6"/>
        <v>0</v>
      </c>
      <c r="E105" s="26">
        <f>IFERROR(IF(C105=1,$E$5,ROUNDUP(LOG(_xlfn.XLOOKUP(C105,中转!$U$10:$U$19,中转!$V$10:$V$19)*1.1^(_xlfn.XLOOKUP(B105,中转!$O$10:$O$129,中转!$P$10:$P$129,0)*_xlfn.XLOOKUP(C105,中转!$U$10:$U$19,中转!$W$10:$W$19)),2),4)),1020.5643)</f>
        <v>4.3220000000000001</v>
      </c>
      <c r="F105" s="26">
        <f>ROUNDUP(LOG(_xlfn.XLOOKUP(C105,中转!$U$10:$U$19,中转!$V$10:$V$19)*1.1^(_xlfn.XLOOKUP(B105,中转!$O$10:$O$129,中转!$P$10:$P$129,0)*_xlfn.XLOOKUP(C105,中转!$U$10:$U$19,中转!$W$10:$W$19)),2),4)</f>
        <v>95.746200000000002</v>
      </c>
      <c r="G105" s="27">
        <v>101</v>
      </c>
      <c r="H105" s="26">
        <f>MIN(INT(_xlfn.XLOOKUP(B105,中转!$O$10:$O$129,中转!$Q$10:$Q$129)*MAX(C105/MIN(_xlfn.XLOOKUP(B105,中转!$O$10:$O$129,中转!$N$10:$N$129),7),_xlfn.XLOOKUP(C105,中转!$A$8:$A$17,中转!$B$8:$B$17))),250)</f>
        <v>58</v>
      </c>
    </row>
    <row r="106" spans="1:8" x14ac:dyDescent="0.15">
      <c r="A106" s="26">
        <v>102</v>
      </c>
      <c r="B106" s="26">
        <f t="shared" si="4"/>
        <v>11</v>
      </c>
      <c r="C106" s="26">
        <f t="shared" si="5"/>
        <v>2</v>
      </c>
      <c r="D106" s="26">
        <f t="shared" si="6"/>
        <v>0</v>
      </c>
      <c r="E106" s="26">
        <f>IFERROR(IF(C106=1,$E$5,ROUNDUP(LOG(_xlfn.XLOOKUP(C106,中转!$U$10:$U$19,中转!$V$10:$V$19)*1.1^(_xlfn.XLOOKUP(B106,中转!$O$10:$O$129,中转!$P$10:$P$129,0)*_xlfn.XLOOKUP(C106,中转!$U$10:$U$19,中转!$W$10:$W$19)),2),4)),1020.5643)</f>
        <v>102.57810000000001</v>
      </c>
      <c r="F106" s="26">
        <f>ROUNDUP(LOG(_xlfn.XLOOKUP(C106,中转!$U$10:$U$19,中转!$V$10:$V$19)*1.1^(_xlfn.XLOOKUP(B106,中转!$O$10:$O$129,中转!$P$10:$P$129,0)*_xlfn.XLOOKUP(C106,中转!$U$10:$U$19,中转!$W$10:$W$19)),2),4)</f>
        <v>102.57810000000001</v>
      </c>
      <c r="G106" s="26">
        <v>102</v>
      </c>
      <c r="H106" s="26">
        <f>MIN(INT(_xlfn.XLOOKUP(B106,中转!$O$10:$O$129,中转!$Q$10:$Q$129)*MAX(C106/MIN(_xlfn.XLOOKUP(B106,中转!$O$10:$O$129,中转!$N$10:$N$129),7),_xlfn.XLOOKUP(C106,中转!$A$8:$A$17,中转!$B$8:$B$17))),250)</f>
        <v>63</v>
      </c>
    </row>
    <row r="107" spans="1:8" x14ac:dyDescent="0.15">
      <c r="A107" s="26">
        <v>103</v>
      </c>
      <c r="B107" s="26">
        <f t="shared" si="4"/>
        <v>11</v>
      </c>
      <c r="C107" s="26">
        <f t="shared" si="5"/>
        <v>3</v>
      </c>
      <c r="D107" s="26">
        <f t="shared" si="6"/>
        <v>0</v>
      </c>
      <c r="E107" s="26">
        <f>IFERROR(IF(C107=1,$E$5,ROUNDUP(LOG(_xlfn.XLOOKUP(C107,中转!$U$10:$U$19,中转!$V$10:$V$19)*1.1^(_xlfn.XLOOKUP(B107,中转!$O$10:$O$129,中转!$P$10:$P$129,0)*_xlfn.XLOOKUP(C107,中转!$U$10:$U$19,中转!$W$10:$W$19)),2),4)),1020.5643)</f>
        <v>115.0539</v>
      </c>
      <c r="F107" s="26">
        <f>ROUNDUP(LOG(_xlfn.XLOOKUP(C107,中转!$U$10:$U$19,中转!$V$10:$V$19)*1.1^(_xlfn.XLOOKUP(B107,中转!$O$10:$O$129,中转!$P$10:$P$129,0)*_xlfn.XLOOKUP(C107,中转!$U$10:$U$19,中转!$W$10:$W$19)),2),4)</f>
        <v>115.0539</v>
      </c>
      <c r="G107" s="27">
        <v>103</v>
      </c>
      <c r="H107" s="26">
        <f>MIN(INT(_xlfn.XLOOKUP(B107,中转!$O$10:$O$129,中转!$Q$10:$Q$129)*MAX(C107/MIN(_xlfn.XLOOKUP(B107,中转!$O$10:$O$129,中转!$N$10:$N$129),7),_xlfn.XLOOKUP(C107,中转!$A$8:$A$17,中转!$B$8:$B$17))),250)</f>
        <v>67</v>
      </c>
    </row>
    <row r="108" spans="1:8" x14ac:dyDescent="0.15">
      <c r="A108" s="26">
        <v>104</v>
      </c>
      <c r="B108" s="26">
        <f t="shared" si="4"/>
        <v>11</v>
      </c>
      <c r="C108" s="26">
        <f t="shared" si="5"/>
        <v>4</v>
      </c>
      <c r="D108" s="26">
        <f t="shared" si="6"/>
        <v>0</v>
      </c>
      <c r="E108" s="26">
        <f>IFERROR(IF(C108=1,$E$5,ROUNDUP(LOG(_xlfn.XLOOKUP(C108,中转!$U$10:$U$19,中转!$V$10:$V$19)*1.1^(_xlfn.XLOOKUP(B108,中转!$O$10:$O$129,中转!$P$10:$P$129,0)*_xlfn.XLOOKUP(C108,中转!$U$10:$U$19,中转!$W$10:$W$19)),2),4)),1020.5643)</f>
        <v>124.52970000000001</v>
      </c>
      <c r="F108" s="26">
        <f>ROUNDUP(LOG(_xlfn.XLOOKUP(C108,中转!$U$10:$U$19,中转!$V$10:$V$19)*1.1^(_xlfn.XLOOKUP(B108,中转!$O$10:$O$129,中转!$P$10:$P$129,0)*_xlfn.XLOOKUP(C108,中转!$U$10:$U$19,中转!$W$10:$W$19)),2),4)</f>
        <v>124.52970000000001</v>
      </c>
      <c r="G108" s="26">
        <v>104</v>
      </c>
      <c r="H108" s="26">
        <f>MIN(INT(_xlfn.XLOOKUP(B108,中转!$O$10:$O$129,中转!$Q$10:$Q$129)*MAX(C108/MIN(_xlfn.XLOOKUP(B108,中转!$O$10:$O$129,中转!$N$10:$N$129),7),_xlfn.XLOOKUP(C108,中转!$A$8:$A$17,中转!$B$8:$B$17))),250)</f>
        <v>71</v>
      </c>
    </row>
    <row r="109" spans="1:8" x14ac:dyDescent="0.15">
      <c r="A109" s="26">
        <v>105</v>
      </c>
      <c r="B109" s="26">
        <f t="shared" si="4"/>
        <v>11</v>
      </c>
      <c r="C109" s="26">
        <f t="shared" si="5"/>
        <v>5</v>
      </c>
      <c r="D109" s="26">
        <f t="shared" si="6"/>
        <v>0</v>
      </c>
      <c r="E109" s="26">
        <f>IFERROR(IF(C109=1,$E$5,ROUNDUP(LOG(_xlfn.XLOOKUP(C109,中转!$U$10:$U$19,中转!$V$10:$V$19)*1.1^(_xlfn.XLOOKUP(B109,中转!$O$10:$O$129,中转!$P$10:$P$129,0)*_xlfn.XLOOKUP(C109,中转!$U$10:$U$19,中转!$W$10:$W$19)),2),4)),1020.5643)</f>
        <v>136.0044</v>
      </c>
      <c r="F109" s="26">
        <f>ROUNDUP(LOG(_xlfn.XLOOKUP(C109,中转!$U$10:$U$19,中转!$V$10:$V$19)*1.1^(_xlfn.XLOOKUP(B109,中转!$O$10:$O$129,中转!$P$10:$P$129,0)*_xlfn.XLOOKUP(C109,中转!$U$10:$U$19,中转!$W$10:$W$19)),2),4)</f>
        <v>136.0044</v>
      </c>
      <c r="G109" s="27">
        <v>105</v>
      </c>
      <c r="H109" s="26">
        <f>MIN(INT(_xlfn.XLOOKUP(B109,中转!$O$10:$O$129,中转!$Q$10:$Q$129)*MAX(C109/MIN(_xlfn.XLOOKUP(B109,中转!$O$10:$O$129,中转!$N$10:$N$129),7),_xlfn.XLOOKUP(C109,中转!$A$8:$A$17,中转!$B$8:$B$17))),250)</f>
        <v>75</v>
      </c>
    </row>
    <row r="110" spans="1:8" x14ac:dyDescent="0.15">
      <c r="A110" s="26">
        <v>106</v>
      </c>
      <c r="B110" s="26">
        <f t="shared" si="4"/>
        <v>11</v>
      </c>
      <c r="C110" s="26">
        <f t="shared" si="5"/>
        <v>6</v>
      </c>
      <c r="D110" s="26">
        <f t="shared" si="6"/>
        <v>0</v>
      </c>
      <c r="E110" s="26">
        <f>IFERROR(IF(C110=1,$E$5,ROUNDUP(LOG(_xlfn.XLOOKUP(C110,中转!$U$10:$U$19,中转!$V$10:$V$19)*1.1^(_xlfn.XLOOKUP(B110,中转!$O$10:$O$129,中转!$P$10:$P$129,0)*_xlfn.XLOOKUP(C110,中转!$U$10:$U$19,中转!$W$10:$W$19)),2),4)),1020.5643)</f>
        <v>141.91679999999999</v>
      </c>
      <c r="F110" s="26">
        <f>ROUNDUP(LOG(_xlfn.XLOOKUP(C110,中转!$U$10:$U$19,中转!$V$10:$V$19)*1.1^(_xlfn.XLOOKUP(B110,中转!$O$10:$O$129,中转!$P$10:$P$129,0)*_xlfn.XLOOKUP(C110,中转!$U$10:$U$19,中转!$W$10:$W$19)),2),4)</f>
        <v>141.91679999999999</v>
      </c>
      <c r="G110" s="26">
        <v>106</v>
      </c>
      <c r="H110" s="26">
        <f>MIN(INT(_xlfn.XLOOKUP(B110,中转!$O$10:$O$129,中转!$Q$10:$Q$129)*MAX(C110/MIN(_xlfn.XLOOKUP(B110,中转!$O$10:$O$129,中转!$N$10:$N$129),7),_xlfn.XLOOKUP(C110,中转!$A$8:$A$17,中转!$B$8:$B$17))),250)</f>
        <v>79</v>
      </c>
    </row>
    <row r="111" spans="1:8" x14ac:dyDescent="0.15">
      <c r="A111" s="26">
        <v>107</v>
      </c>
      <c r="B111" s="26">
        <f t="shared" si="4"/>
        <v>11</v>
      </c>
      <c r="C111" s="26">
        <f t="shared" si="5"/>
        <v>7</v>
      </c>
      <c r="D111" s="26">
        <f t="shared" si="6"/>
        <v>0</v>
      </c>
      <c r="E111" s="26">
        <f>IFERROR(IF(C111=1,$E$5,ROUNDUP(LOG(_xlfn.XLOOKUP(C111,中转!$U$10:$U$19,中转!$V$10:$V$19)*1.1^(_xlfn.XLOOKUP(B111,中转!$O$10:$O$129,中转!$P$10:$P$129,0)*_xlfn.XLOOKUP(C111,中转!$U$10:$U$19,中转!$W$10:$W$19)),2),4)),1020.5643)</f>
        <v>150.30870000000002</v>
      </c>
      <c r="F111" s="26">
        <f>ROUNDUP(LOG(_xlfn.XLOOKUP(C111,中转!$U$10:$U$19,中转!$V$10:$V$19)*1.1^(_xlfn.XLOOKUP(B111,中转!$O$10:$O$129,中转!$P$10:$P$129,0)*_xlfn.XLOOKUP(C111,中转!$U$10:$U$19,中转!$W$10:$W$19)),2),4)</f>
        <v>150.30869999999999</v>
      </c>
      <c r="G111" s="27">
        <v>107</v>
      </c>
      <c r="H111" s="26">
        <f>MIN(INT(_xlfn.XLOOKUP(B111,中转!$O$10:$O$129,中转!$Q$10:$Q$129)*MAX(C111/MIN(_xlfn.XLOOKUP(B111,中转!$O$10:$O$129,中转!$N$10:$N$129),7),_xlfn.XLOOKUP(C111,中转!$A$8:$A$17,中转!$B$8:$B$17))),250)</f>
        <v>84</v>
      </c>
    </row>
    <row r="112" spans="1:8" x14ac:dyDescent="0.15">
      <c r="A112" s="26">
        <v>108</v>
      </c>
      <c r="B112" s="26">
        <f t="shared" si="4"/>
        <v>11</v>
      </c>
      <c r="C112" s="26">
        <f t="shared" si="5"/>
        <v>8</v>
      </c>
      <c r="D112" s="26">
        <f t="shared" si="6"/>
        <v>0</v>
      </c>
      <c r="E112" s="26">
        <f>IFERROR(IF(C112=1,$E$5,ROUNDUP(LOG(_xlfn.XLOOKUP(C112,中转!$U$10:$U$19,中转!$V$10:$V$19)*1.1^(_xlfn.XLOOKUP(B112,中转!$O$10:$O$129,中转!$P$10:$P$129,0)*_xlfn.XLOOKUP(C112,中转!$U$10:$U$19,中转!$W$10:$W$19)),2),4)),1020.5643)</f>
        <v>156.62989999999999</v>
      </c>
      <c r="F112" s="26">
        <f>ROUNDUP(LOG(_xlfn.XLOOKUP(C112,中转!$U$10:$U$19,中转!$V$10:$V$19)*1.1^(_xlfn.XLOOKUP(B112,中转!$O$10:$O$129,中转!$P$10:$P$129,0)*_xlfn.XLOOKUP(C112,中转!$U$10:$U$19,中转!$W$10:$W$19)),2),4)</f>
        <v>156.62989999999999</v>
      </c>
      <c r="G112" s="26">
        <v>108</v>
      </c>
      <c r="H112" s="26">
        <f>MIN(INT(_xlfn.XLOOKUP(B112,中转!$O$10:$O$129,中转!$Q$10:$Q$129)*MAX(C112/MIN(_xlfn.XLOOKUP(B112,中转!$O$10:$O$129,中转!$N$10:$N$129),7),_xlfn.XLOOKUP(C112,中转!$A$8:$A$17,中转!$B$8:$B$17))),250)</f>
        <v>96</v>
      </c>
    </row>
    <row r="113" spans="1:8" x14ac:dyDescent="0.15">
      <c r="A113" s="26">
        <v>109</v>
      </c>
      <c r="B113" s="26">
        <f t="shared" si="4"/>
        <v>11</v>
      </c>
      <c r="C113" s="26">
        <f t="shared" si="5"/>
        <v>9</v>
      </c>
      <c r="D113" s="26">
        <f t="shared" si="6"/>
        <v>0</v>
      </c>
      <c r="E113" s="26">
        <f>IFERROR(IF(C113=1,$E$5,ROUNDUP(LOG(_xlfn.XLOOKUP(C113,中转!$U$10:$U$19,中转!$V$10:$V$19)*1.1^(_xlfn.XLOOKUP(B113,中转!$O$10:$O$129,中转!$P$10:$P$129,0)*_xlfn.XLOOKUP(C113,中转!$U$10:$U$19,中转!$W$10:$W$19)),2),4)),1020.5643)</f>
        <v>162.95529999999999</v>
      </c>
      <c r="F113" s="26">
        <f>ROUNDUP(LOG(_xlfn.XLOOKUP(C113,中转!$U$10:$U$19,中转!$V$10:$V$19)*1.1^(_xlfn.XLOOKUP(B113,中转!$O$10:$O$129,中转!$P$10:$P$129,0)*_xlfn.XLOOKUP(C113,中转!$U$10:$U$19,中转!$W$10:$W$19)),2),4)</f>
        <v>162.95529999999999</v>
      </c>
      <c r="G113" s="27">
        <v>109</v>
      </c>
      <c r="H113" s="26">
        <f>MIN(INT(_xlfn.XLOOKUP(B113,中转!$O$10:$O$129,中转!$Q$10:$Q$129)*MAX(C113/MIN(_xlfn.XLOOKUP(B113,中转!$O$10:$O$129,中转!$N$10:$N$129),7),_xlfn.XLOOKUP(C113,中转!$A$8:$A$17,中转!$B$8:$B$17))),250)</f>
        <v>108</v>
      </c>
    </row>
    <row r="114" spans="1:8" x14ac:dyDescent="0.15">
      <c r="A114" s="26">
        <v>110</v>
      </c>
      <c r="B114" s="26">
        <f t="shared" si="4"/>
        <v>11</v>
      </c>
      <c r="C114" s="26">
        <f t="shared" si="5"/>
        <v>10</v>
      </c>
      <c r="D114" s="26">
        <f t="shared" si="6"/>
        <v>0</v>
      </c>
      <c r="E114" s="26">
        <f>IFERROR(IF(C114=1,$E$5,ROUNDUP(LOG(_xlfn.XLOOKUP(C114,中转!$U$10:$U$19,中转!$V$10:$V$19)*1.1^(_xlfn.XLOOKUP(B114,中转!$O$10:$O$129,中转!$P$10:$P$129,0)*_xlfn.XLOOKUP(C114,中转!$U$10:$U$19,中转!$W$10:$W$19)),2),4)),1020.5643)</f>
        <v>169.27289999999999</v>
      </c>
      <c r="F114" s="26">
        <f>ROUNDUP(LOG(_xlfn.XLOOKUP(C114,中转!$U$10:$U$19,中转!$V$10:$V$19)*1.1^(_xlfn.XLOOKUP(B114,中转!$O$10:$O$129,中转!$P$10:$P$129,0)*_xlfn.XLOOKUP(C114,中转!$U$10:$U$19,中转!$W$10:$W$19)),2),4)</f>
        <v>169.27289999999999</v>
      </c>
      <c r="G114" s="26">
        <v>110</v>
      </c>
      <c r="H114" s="26">
        <f>MIN(INT(_xlfn.XLOOKUP(B114,中转!$O$10:$O$129,中转!$Q$10:$Q$129)*MAX(C114/MIN(_xlfn.XLOOKUP(B114,中转!$O$10:$O$129,中转!$N$10:$N$129),7),_xlfn.XLOOKUP(C114,中转!$A$8:$A$17,中转!$B$8:$B$17))),250)</f>
        <v>120</v>
      </c>
    </row>
    <row r="115" spans="1:8" x14ac:dyDescent="0.15">
      <c r="A115" s="32">
        <v>111</v>
      </c>
      <c r="B115" s="32">
        <f t="shared" si="4"/>
        <v>12</v>
      </c>
      <c r="C115" s="32">
        <f t="shared" si="5"/>
        <v>1</v>
      </c>
      <c r="D115" s="32">
        <f t="shared" si="6"/>
        <v>0</v>
      </c>
      <c r="E115" s="32">
        <f>IFERROR(IF(C115=1,$E$5,ROUNDUP(LOG(_xlfn.XLOOKUP(C115,中转!$U$10:$U$19,中转!$V$10:$V$19)*1.1^(_xlfn.XLOOKUP(B115,中转!$O$10:$O$129,中转!$P$10:$P$129,0)*_xlfn.XLOOKUP(C115,中转!$U$10:$U$19,中转!$W$10:$W$19)),2),4)),1020.5643)</f>
        <v>4.3220000000000001</v>
      </c>
      <c r="F115" s="32">
        <f>ROUNDUP(LOG(_xlfn.XLOOKUP(C115,中转!$U$10:$U$19,中转!$V$10:$V$19)*1.1^(_xlfn.XLOOKUP(B115,中转!$O$10:$O$129,中转!$P$10:$P$129,0)*_xlfn.XLOOKUP(C115,中转!$U$10:$U$19,中转!$W$10:$W$19)),2),4)</f>
        <v>105.6464</v>
      </c>
      <c r="G115" s="33">
        <v>111</v>
      </c>
      <c r="H115" s="32">
        <f>MIN(INT(_xlfn.XLOOKUP(B115,中转!$O$10:$O$129,中转!$Q$10:$Q$129)*MAX(C115/MIN(_xlfn.XLOOKUP(B115,中转!$O$10:$O$129,中转!$N$10:$N$129),7),_xlfn.XLOOKUP(C115,中转!$A$8:$A$17,中转!$B$8:$B$17))),250)</f>
        <v>64</v>
      </c>
    </row>
    <row r="116" spans="1:8" x14ac:dyDescent="0.15">
      <c r="A116" s="32">
        <v>112</v>
      </c>
      <c r="B116" s="32">
        <f t="shared" si="4"/>
        <v>12</v>
      </c>
      <c r="C116" s="32">
        <f t="shared" si="5"/>
        <v>2</v>
      </c>
      <c r="D116" s="32">
        <f t="shared" si="6"/>
        <v>0</v>
      </c>
      <c r="E116" s="32">
        <f>IFERROR(IF(C116=1,$E$5,ROUNDUP(LOG(_xlfn.XLOOKUP(C116,中转!$U$10:$U$19,中转!$V$10:$V$19)*1.1^(_xlfn.XLOOKUP(B116,中转!$O$10:$O$129,中转!$P$10:$P$129,0)*_xlfn.XLOOKUP(C116,中转!$U$10:$U$19,中转!$W$10:$W$19)),2),4)),1020.5643)</f>
        <v>113.0971</v>
      </c>
      <c r="F116" s="32">
        <f>ROUNDUP(LOG(_xlfn.XLOOKUP(C116,中转!$U$10:$U$19,中转!$V$10:$V$19)*1.1^(_xlfn.XLOOKUP(B116,中转!$O$10:$O$129,中转!$P$10:$P$129,0)*_xlfn.XLOOKUP(C116,中转!$U$10:$U$19,中转!$W$10:$W$19)),2),4)</f>
        <v>113.0971</v>
      </c>
      <c r="G116" s="32">
        <v>112</v>
      </c>
      <c r="H116" s="32">
        <f>MIN(INT(_xlfn.XLOOKUP(B116,中转!$O$10:$O$129,中转!$Q$10:$Q$129)*MAX(C116/MIN(_xlfn.XLOOKUP(B116,中转!$O$10:$O$129,中转!$N$10:$N$129),7),_xlfn.XLOOKUP(C116,中转!$A$8:$A$17,中转!$B$8:$B$17))),250)</f>
        <v>69</v>
      </c>
    </row>
    <row r="117" spans="1:8" x14ac:dyDescent="0.15">
      <c r="A117" s="32">
        <v>113</v>
      </c>
      <c r="B117" s="32">
        <f t="shared" si="4"/>
        <v>12</v>
      </c>
      <c r="C117" s="32">
        <f t="shared" si="5"/>
        <v>3</v>
      </c>
      <c r="D117" s="32">
        <f t="shared" si="6"/>
        <v>0</v>
      </c>
      <c r="E117" s="32">
        <f>IFERROR(IF(C117=1,$E$5,ROUNDUP(LOG(_xlfn.XLOOKUP(C117,中转!$U$10:$U$19,中转!$V$10:$V$19)*1.1^(_xlfn.XLOOKUP(B117,中转!$O$10:$O$129,中转!$P$10:$P$129,0)*_xlfn.XLOOKUP(C117,中转!$U$10:$U$19,中转!$W$10:$W$19)),2),4)),1020.5643)</f>
        <v>126.1917</v>
      </c>
      <c r="F117" s="32">
        <f>ROUNDUP(LOG(_xlfn.XLOOKUP(C117,中转!$U$10:$U$19,中转!$V$10:$V$19)*1.1^(_xlfn.XLOOKUP(B117,中转!$O$10:$O$129,中转!$P$10:$P$129,0)*_xlfn.XLOOKUP(C117,中转!$U$10:$U$19,中转!$W$10:$W$19)),2),4)</f>
        <v>126.1917</v>
      </c>
      <c r="G117" s="33">
        <v>113</v>
      </c>
      <c r="H117" s="32">
        <f>MIN(INT(_xlfn.XLOOKUP(B117,中转!$O$10:$O$129,中转!$Q$10:$Q$129)*MAX(C117/MIN(_xlfn.XLOOKUP(B117,中转!$O$10:$O$129,中转!$N$10:$N$129),7),_xlfn.XLOOKUP(C117,中转!$A$8:$A$17,中转!$B$8:$B$17))),250)</f>
        <v>73</v>
      </c>
    </row>
    <row r="118" spans="1:8" x14ac:dyDescent="0.15">
      <c r="A118" s="32">
        <v>114</v>
      </c>
      <c r="B118" s="32">
        <f t="shared" si="4"/>
        <v>12</v>
      </c>
      <c r="C118" s="32">
        <f t="shared" si="5"/>
        <v>4</v>
      </c>
      <c r="D118" s="32">
        <f t="shared" si="6"/>
        <v>0</v>
      </c>
      <c r="E118" s="32">
        <f>IFERROR(IF(C118=1,$E$5,ROUNDUP(LOG(_xlfn.XLOOKUP(C118,中转!$U$10:$U$19,中转!$V$10:$V$19)*1.1^(_xlfn.XLOOKUP(B118,中转!$O$10:$O$129,中转!$P$10:$P$129,0)*_xlfn.XLOOKUP(C118,中转!$U$10:$U$19,中转!$W$10:$W$19)),2),4)),1020.5643)</f>
        <v>136.28620000000001</v>
      </c>
      <c r="F118" s="32">
        <f>ROUNDUP(LOG(_xlfn.XLOOKUP(C118,中转!$U$10:$U$19,中转!$V$10:$V$19)*1.1^(_xlfn.XLOOKUP(B118,中转!$O$10:$O$129,中转!$P$10:$P$129,0)*_xlfn.XLOOKUP(C118,中转!$U$10:$U$19,中转!$W$10:$W$19)),2),4)</f>
        <v>136.28620000000001</v>
      </c>
      <c r="G118" s="32">
        <v>114</v>
      </c>
      <c r="H118" s="32">
        <f>MIN(INT(_xlfn.XLOOKUP(B118,中转!$O$10:$O$129,中转!$Q$10:$Q$129)*MAX(C118/MIN(_xlfn.XLOOKUP(B118,中转!$O$10:$O$129,中转!$N$10:$N$129),7),_xlfn.XLOOKUP(C118,中转!$A$8:$A$17,中转!$B$8:$B$17))),250)</f>
        <v>78</v>
      </c>
    </row>
    <row r="119" spans="1:8" x14ac:dyDescent="0.15">
      <c r="A119" s="32">
        <v>115</v>
      </c>
      <c r="B119" s="32">
        <f t="shared" si="4"/>
        <v>12</v>
      </c>
      <c r="C119" s="32">
        <f t="shared" si="5"/>
        <v>5</v>
      </c>
      <c r="D119" s="32">
        <f t="shared" si="6"/>
        <v>0</v>
      </c>
      <c r="E119" s="32">
        <f>IFERROR(IF(C119=1,$E$5,ROUNDUP(LOG(_xlfn.XLOOKUP(C119,中转!$U$10:$U$19,中转!$V$10:$V$19)*1.1^(_xlfn.XLOOKUP(B119,中转!$O$10:$O$129,中转!$P$10:$P$129,0)*_xlfn.XLOOKUP(C119,中转!$U$10:$U$19,中转!$W$10:$W$19)),2),4)),1020.5643)</f>
        <v>148.37970000000001</v>
      </c>
      <c r="F119" s="32">
        <f>ROUNDUP(LOG(_xlfn.XLOOKUP(C119,中转!$U$10:$U$19,中转!$V$10:$V$19)*1.1^(_xlfn.XLOOKUP(B119,中转!$O$10:$O$129,中转!$P$10:$P$129,0)*_xlfn.XLOOKUP(C119,中转!$U$10:$U$19,中转!$W$10:$W$19)),2),4)</f>
        <v>148.37970000000001</v>
      </c>
      <c r="G119" s="33">
        <v>115</v>
      </c>
      <c r="H119" s="32">
        <f>MIN(INT(_xlfn.XLOOKUP(B119,中转!$O$10:$O$129,中转!$Q$10:$Q$129)*MAX(C119/MIN(_xlfn.XLOOKUP(B119,中转!$O$10:$O$129,中转!$N$10:$N$129),7),_xlfn.XLOOKUP(C119,中转!$A$8:$A$17,中转!$B$8:$B$17))),250)</f>
        <v>82</v>
      </c>
    </row>
    <row r="120" spans="1:8" x14ac:dyDescent="0.15">
      <c r="A120" s="32">
        <v>116</v>
      </c>
      <c r="B120" s="32">
        <f t="shared" si="4"/>
        <v>12</v>
      </c>
      <c r="C120" s="32">
        <f t="shared" si="5"/>
        <v>6</v>
      </c>
      <c r="D120" s="32">
        <f t="shared" si="6"/>
        <v>0</v>
      </c>
      <c r="E120" s="32">
        <f>IFERROR(IF(C120=1,$E$5,ROUNDUP(LOG(_xlfn.XLOOKUP(C120,中转!$U$10:$U$19,中转!$V$10:$V$19)*1.1^(_xlfn.XLOOKUP(B120,中转!$O$10:$O$129,中转!$P$10:$P$129,0)*_xlfn.XLOOKUP(C120,中转!$U$10:$U$19,中转!$W$10:$W$19)),2),4)),1020.5643)</f>
        <v>154.2921</v>
      </c>
      <c r="F120" s="32">
        <f>ROUNDUP(LOG(_xlfn.XLOOKUP(C120,中转!$U$10:$U$19,中转!$V$10:$V$19)*1.1^(_xlfn.XLOOKUP(B120,中转!$O$10:$O$129,中转!$P$10:$P$129,0)*_xlfn.XLOOKUP(C120,中转!$U$10:$U$19,中转!$W$10:$W$19)),2),4)</f>
        <v>154.2921</v>
      </c>
      <c r="G120" s="32">
        <v>116</v>
      </c>
      <c r="H120" s="32">
        <f>MIN(INT(_xlfn.XLOOKUP(B120,中转!$O$10:$O$129,中转!$Q$10:$Q$129)*MAX(C120/MIN(_xlfn.XLOOKUP(B120,中转!$O$10:$O$129,中转!$N$10:$N$129),7),_xlfn.XLOOKUP(C120,中转!$A$8:$A$17,中转!$B$8:$B$17))),250)</f>
        <v>87</v>
      </c>
    </row>
    <row r="121" spans="1:8" x14ac:dyDescent="0.15">
      <c r="A121" s="32">
        <v>117</v>
      </c>
      <c r="B121" s="32">
        <f t="shared" si="4"/>
        <v>12</v>
      </c>
      <c r="C121" s="32">
        <f t="shared" si="5"/>
        <v>7</v>
      </c>
      <c r="D121" s="32">
        <f t="shared" si="6"/>
        <v>0</v>
      </c>
      <c r="E121" s="32">
        <f>IFERROR(IF(C121=1,$E$5,ROUNDUP(LOG(_xlfn.XLOOKUP(C121,中转!$U$10:$U$19,中转!$V$10:$V$19)*1.1^(_xlfn.XLOOKUP(B121,中转!$O$10:$O$129,中转!$P$10:$P$129,0)*_xlfn.XLOOKUP(C121,中转!$U$10:$U$19,中转!$W$10:$W$19)),2),4)),1020.5643)</f>
        <v>162.684</v>
      </c>
      <c r="F121" s="32">
        <f>ROUNDUP(LOG(_xlfn.XLOOKUP(C121,中转!$U$10:$U$19,中转!$V$10:$V$19)*1.1^(_xlfn.XLOOKUP(B121,中转!$O$10:$O$129,中转!$P$10:$P$129,0)*_xlfn.XLOOKUP(C121,中转!$U$10:$U$19,中转!$W$10:$W$19)),2),4)</f>
        <v>162.684</v>
      </c>
      <c r="G121" s="33">
        <v>117</v>
      </c>
      <c r="H121" s="32">
        <f>MIN(INT(_xlfn.XLOOKUP(B121,中转!$O$10:$O$129,中转!$Q$10:$Q$129)*MAX(C121/MIN(_xlfn.XLOOKUP(B121,中转!$O$10:$O$129,中转!$N$10:$N$129),7),_xlfn.XLOOKUP(C121,中转!$A$8:$A$17,中转!$B$8:$B$17))),250)</f>
        <v>92</v>
      </c>
    </row>
    <row r="122" spans="1:8" x14ac:dyDescent="0.15">
      <c r="A122" s="32">
        <v>118</v>
      </c>
      <c r="B122" s="32">
        <f t="shared" si="4"/>
        <v>12</v>
      </c>
      <c r="C122" s="32">
        <f t="shared" si="5"/>
        <v>8</v>
      </c>
      <c r="D122" s="32">
        <f t="shared" si="6"/>
        <v>0</v>
      </c>
      <c r="E122" s="32">
        <f>IFERROR(IF(C122=1,$E$5,ROUNDUP(LOG(_xlfn.XLOOKUP(C122,中转!$U$10:$U$19,中转!$V$10:$V$19)*1.1^(_xlfn.XLOOKUP(B122,中转!$O$10:$O$129,中转!$P$10:$P$129,0)*_xlfn.XLOOKUP(C122,中转!$U$10:$U$19,中转!$W$10:$W$19)),2),4)),1020.5643)</f>
        <v>169.0052</v>
      </c>
      <c r="F122" s="32">
        <f>ROUNDUP(LOG(_xlfn.XLOOKUP(C122,中转!$U$10:$U$19,中转!$V$10:$V$19)*1.1^(_xlfn.XLOOKUP(B122,中转!$O$10:$O$129,中转!$P$10:$P$129,0)*_xlfn.XLOOKUP(C122,中转!$U$10:$U$19,中转!$W$10:$W$19)),2),4)</f>
        <v>169.0052</v>
      </c>
      <c r="G122" s="32">
        <v>118</v>
      </c>
      <c r="H122" s="32">
        <f>MIN(INT(_xlfn.XLOOKUP(B122,中转!$O$10:$O$129,中转!$Q$10:$Q$129)*MAX(C122/MIN(_xlfn.XLOOKUP(B122,中转!$O$10:$O$129,中转!$N$10:$N$129),7),_xlfn.XLOOKUP(C122,中转!$A$8:$A$17,中转!$B$8:$B$17))),250)</f>
        <v>105</v>
      </c>
    </row>
    <row r="123" spans="1:8" x14ac:dyDescent="0.15">
      <c r="A123" s="32">
        <v>119</v>
      </c>
      <c r="B123" s="32">
        <f t="shared" si="4"/>
        <v>12</v>
      </c>
      <c r="C123" s="32">
        <f t="shared" si="5"/>
        <v>9</v>
      </c>
      <c r="D123" s="32">
        <f t="shared" si="6"/>
        <v>0</v>
      </c>
      <c r="E123" s="32">
        <f>IFERROR(IF(C123=1,$E$5,ROUNDUP(LOG(_xlfn.XLOOKUP(C123,中转!$U$10:$U$19,中转!$V$10:$V$19)*1.1^(_xlfn.XLOOKUP(B123,中转!$O$10:$O$129,中转!$P$10:$P$129,0)*_xlfn.XLOOKUP(C123,中转!$U$10:$U$19,中转!$W$10:$W$19)),2),4)),1020.5643)</f>
        <v>175.3306</v>
      </c>
      <c r="F123" s="32">
        <f>ROUNDUP(LOG(_xlfn.XLOOKUP(C123,中转!$U$10:$U$19,中转!$V$10:$V$19)*1.1^(_xlfn.XLOOKUP(B123,中转!$O$10:$O$129,中转!$P$10:$P$129,0)*_xlfn.XLOOKUP(C123,中转!$U$10:$U$19,中转!$W$10:$W$19)),2),4)</f>
        <v>175.3306</v>
      </c>
      <c r="G123" s="33">
        <v>119</v>
      </c>
      <c r="H123" s="32">
        <f>MIN(INT(_xlfn.XLOOKUP(B123,中转!$O$10:$O$129,中转!$Q$10:$Q$129)*MAX(C123/MIN(_xlfn.XLOOKUP(B123,中转!$O$10:$O$129,中转!$N$10:$N$129),7),_xlfn.XLOOKUP(C123,中转!$A$8:$A$17,中转!$B$8:$B$17))),250)</f>
        <v>118</v>
      </c>
    </row>
    <row r="124" spans="1:8" x14ac:dyDescent="0.15">
      <c r="A124" s="32">
        <v>120</v>
      </c>
      <c r="B124" s="32">
        <f t="shared" si="4"/>
        <v>12</v>
      </c>
      <c r="C124" s="32">
        <f t="shared" si="5"/>
        <v>10</v>
      </c>
      <c r="D124" s="32">
        <f t="shared" si="6"/>
        <v>0</v>
      </c>
      <c r="E124" s="32">
        <f>IFERROR(IF(C124=1,$E$5,ROUNDUP(LOG(_xlfn.XLOOKUP(C124,中转!$U$10:$U$19,中转!$V$10:$V$19)*1.1^(_xlfn.XLOOKUP(B124,中转!$O$10:$O$129,中转!$P$10:$P$129,0)*_xlfn.XLOOKUP(C124,中转!$U$10:$U$19,中转!$W$10:$W$19)),2),4)),1020.5643)</f>
        <v>181.6482</v>
      </c>
      <c r="F124" s="32">
        <f>ROUNDUP(LOG(_xlfn.XLOOKUP(C124,中转!$U$10:$U$19,中转!$V$10:$V$19)*1.1^(_xlfn.XLOOKUP(B124,中转!$O$10:$O$129,中转!$P$10:$P$129,0)*_xlfn.XLOOKUP(C124,中转!$U$10:$U$19,中转!$W$10:$W$19)),2),4)</f>
        <v>181.6482</v>
      </c>
      <c r="G124" s="32">
        <v>120</v>
      </c>
      <c r="H124" s="32">
        <f>MIN(INT(_xlfn.XLOOKUP(B124,中转!$O$10:$O$129,中转!$Q$10:$Q$129)*MAX(C124/MIN(_xlfn.XLOOKUP(B124,中转!$O$10:$O$129,中转!$N$10:$N$129),7),_xlfn.XLOOKUP(C124,中转!$A$8:$A$17,中转!$B$8:$B$17))),250)</f>
        <v>131</v>
      </c>
    </row>
    <row r="125" spans="1:8" x14ac:dyDescent="0.15">
      <c r="A125" s="26">
        <v>121</v>
      </c>
      <c r="B125" s="26">
        <f t="shared" si="4"/>
        <v>13</v>
      </c>
      <c r="C125" s="26">
        <f t="shared" si="5"/>
        <v>1</v>
      </c>
      <c r="D125" s="26">
        <f t="shared" si="6"/>
        <v>0</v>
      </c>
      <c r="E125" s="26">
        <f>IFERROR(IF(C125=1,$E$5,ROUNDUP(LOG(_xlfn.XLOOKUP(C125,中转!$U$10:$U$19,中转!$V$10:$V$19)*1.1^(_xlfn.XLOOKUP(B125,中转!$O$10:$O$129,中转!$P$10:$P$129,0)*_xlfn.XLOOKUP(C125,中转!$U$10:$U$19,中转!$W$10:$W$19)),2),4)),1020.5643)</f>
        <v>4.3220000000000001</v>
      </c>
      <c r="F125" s="26">
        <f>ROUNDUP(LOG(_xlfn.XLOOKUP(C125,中转!$U$10:$U$19,中转!$V$10:$V$19)*1.1^(_xlfn.XLOOKUP(B125,中转!$O$10:$O$129,中转!$P$10:$P$129,0)*_xlfn.XLOOKUP(C125,中转!$U$10:$U$19,中转!$W$10:$W$19)),2),4)</f>
        <v>115.5467</v>
      </c>
      <c r="G125" s="27">
        <v>121</v>
      </c>
      <c r="H125" s="26">
        <f>MIN(INT(_xlfn.XLOOKUP(B125,中转!$O$10:$O$129,中转!$Q$10:$Q$129)*MAX(C125/MIN(_xlfn.XLOOKUP(B125,中转!$O$10:$O$129,中转!$N$10:$N$129),7),_xlfn.XLOOKUP(C125,中转!$A$8:$A$17,中转!$B$8:$B$17))),250)</f>
        <v>70</v>
      </c>
    </row>
    <row r="126" spans="1:8" x14ac:dyDescent="0.15">
      <c r="A126" s="26">
        <v>122</v>
      </c>
      <c r="B126" s="26">
        <f t="shared" si="4"/>
        <v>13</v>
      </c>
      <c r="C126" s="26">
        <f t="shared" si="5"/>
        <v>2</v>
      </c>
      <c r="D126" s="26">
        <f t="shared" si="6"/>
        <v>0</v>
      </c>
      <c r="E126" s="26">
        <f>IFERROR(IF(C126=1,$E$5,ROUNDUP(LOG(_xlfn.XLOOKUP(C126,中转!$U$10:$U$19,中转!$V$10:$V$19)*1.1^(_xlfn.XLOOKUP(B126,中转!$O$10:$O$129,中转!$P$10:$P$129,0)*_xlfn.XLOOKUP(C126,中转!$U$10:$U$19,中转!$W$10:$W$19)),2),4)),1020.5643)</f>
        <v>123.61620000000001</v>
      </c>
      <c r="F126" s="26">
        <f>ROUNDUP(LOG(_xlfn.XLOOKUP(C126,中转!$U$10:$U$19,中转!$V$10:$V$19)*1.1^(_xlfn.XLOOKUP(B126,中转!$O$10:$O$129,中转!$P$10:$P$129,0)*_xlfn.XLOOKUP(C126,中转!$U$10:$U$19,中转!$W$10:$W$19)),2),4)</f>
        <v>123.61620000000001</v>
      </c>
      <c r="G126" s="26">
        <v>122</v>
      </c>
      <c r="H126" s="26">
        <f>MIN(INT(_xlfn.XLOOKUP(B126,中转!$O$10:$O$129,中转!$Q$10:$Q$129)*MAX(C126/MIN(_xlfn.XLOOKUP(B126,中转!$O$10:$O$129,中转!$N$10:$N$129),7),_xlfn.XLOOKUP(C126,中转!$A$8:$A$17,中转!$B$8:$B$17))),250)</f>
        <v>75</v>
      </c>
    </row>
    <row r="127" spans="1:8" x14ac:dyDescent="0.15">
      <c r="A127" s="26">
        <v>123</v>
      </c>
      <c r="B127" s="26">
        <f t="shared" si="4"/>
        <v>13</v>
      </c>
      <c r="C127" s="26">
        <f t="shared" si="5"/>
        <v>3</v>
      </c>
      <c r="D127" s="26">
        <f t="shared" si="6"/>
        <v>0</v>
      </c>
      <c r="E127" s="26">
        <f>IFERROR(IF(C127=1,$E$5,ROUNDUP(LOG(_xlfn.XLOOKUP(C127,中转!$U$10:$U$19,中转!$V$10:$V$19)*1.1^(_xlfn.XLOOKUP(B127,中转!$O$10:$O$129,中转!$P$10:$P$129,0)*_xlfn.XLOOKUP(C127,中转!$U$10:$U$19,中转!$W$10:$W$19)),2),4)),1020.5643)</f>
        <v>137.3295</v>
      </c>
      <c r="F127" s="26">
        <f>ROUNDUP(LOG(_xlfn.XLOOKUP(C127,中转!$U$10:$U$19,中转!$V$10:$V$19)*1.1^(_xlfn.XLOOKUP(B127,中转!$O$10:$O$129,中转!$P$10:$P$129,0)*_xlfn.XLOOKUP(C127,中转!$U$10:$U$19,中转!$W$10:$W$19)),2),4)</f>
        <v>137.3295</v>
      </c>
      <c r="G127" s="27">
        <v>123</v>
      </c>
      <c r="H127" s="26">
        <f>MIN(INT(_xlfn.XLOOKUP(B127,中转!$O$10:$O$129,中转!$Q$10:$Q$129)*MAX(C127/MIN(_xlfn.XLOOKUP(B127,中转!$O$10:$O$129,中转!$N$10:$N$129),7),_xlfn.XLOOKUP(C127,中转!$A$8:$A$17,中转!$B$8:$B$17))),250)</f>
        <v>80</v>
      </c>
    </row>
    <row r="128" spans="1:8" x14ac:dyDescent="0.15">
      <c r="A128" s="26">
        <v>124</v>
      </c>
      <c r="B128" s="26">
        <f t="shared" si="4"/>
        <v>13</v>
      </c>
      <c r="C128" s="26">
        <f t="shared" si="5"/>
        <v>4</v>
      </c>
      <c r="D128" s="26">
        <f t="shared" si="6"/>
        <v>0</v>
      </c>
      <c r="E128" s="26">
        <f>IFERROR(IF(C128=1,$E$5,ROUNDUP(LOG(_xlfn.XLOOKUP(C128,中转!$U$10:$U$19,中转!$V$10:$V$19)*1.1^(_xlfn.XLOOKUP(B128,中转!$O$10:$O$129,中转!$P$10:$P$129,0)*_xlfn.XLOOKUP(C128,中转!$U$10:$U$19,中转!$W$10:$W$19)),2),4)),1020.5643)</f>
        <v>148.0428</v>
      </c>
      <c r="F128" s="26">
        <f>ROUNDUP(LOG(_xlfn.XLOOKUP(C128,中转!$U$10:$U$19,中转!$V$10:$V$19)*1.1^(_xlfn.XLOOKUP(B128,中转!$O$10:$O$129,中转!$P$10:$P$129,0)*_xlfn.XLOOKUP(C128,中转!$U$10:$U$19,中转!$W$10:$W$19)),2),4)</f>
        <v>148.0428</v>
      </c>
      <c r="G128" s="26">
        <v>124</v>
      </c>
      <c r="H128" s="26">
        <f>MIN(INT(_xlfn.XLOOKUP(B128,中转!$O$10:$O$129,中转!$Q$10:$Q$129)*MAX(C128/MIN(_xlfn.XLOOKUP(B128,中转!$O$10:$O$129,中转!$N$10:$N$129),7),_xlfn.XLOOKUP(C128,中转!$A$8:$A$17,中转!$B$8:$B$17))),250)</f>
        <v>85</v>
      </c>
    </row>
    <row r="129" spans="1:8" x14ac:dyDescent="0.15">
      <c r="A129" s="26">
        <v>125</v>
      </c>
      <c r="B129" s="26">
        <f t="shared" si="4"/>
        <v>13</v>
      </c>
      <c r="C129" s="26">
        <f t="shared" si="5"/>
        <v>5</v>
      </c>
      <c r="D129" s="26">
        <f t="shared" si="6"/>
        <v>0</v>
      </c>
      <c r="E129" s="26">
        <f>IFERROR(IF(C129=1,$E$5,ROUNDUP(LOG(_xlfn.XLOOKUP(C129,中转!$U$10:$U$19,中转!$V$10:$V$19)*1.1^(_xlfn.XLOOKUP(B129,中转!$O$10:$O$129,中转!$P$10:$P$129,0)*_xlfn.XLOOKUP(C129,中转!$U$10:$U$19,中转!$W$10:$W$19)),2),4)),1020.5643)</f>
        <v>160.755</v>
      </c>
      <c r="F129" s="26">
        <f>ROUNDUP(LOG(_xlfn.XLOOKUP(C129,中转!$U$10:$U$19,中转!$V$10:$V$19)*1.1^(_xlfn.XLOOKUP(B129,中转!$O$10:$O$129,中转!$P$10:$P$129,0)*_xlfn.XLOOKUP(C129,中转!$U$10:$U$19,中转!$W$10:$W$19)),2),4)</f>
        <v>160.755</v>
      </c>
      <c r="G129" s="27">
        <v>125</v>
      </c>
      <c r="H129" s="26">
        <f>MIN(INT(_xlfn.XLOOKUP(B129,中转!$O$10:$O$129,中转!$Q$10:$Q$129)*MAX(C129/MIN(_xlfn.XLOOKUP(B129,中转!$O$10:$O$129,中转!$N$10:$N$129),7),_xlfn.XLOOKUP(C129,中转!$A$8:$A$17,中转!$B$8:$B$17))),250)</f>
        <v>90</v>
      </c>
    </row>
    <row r="130" spans="1:8" x14ac:dyDescent="0.15">
      <c r="A130" s="26">
        <v>126</v>
      </c>
      <c r="B130" s="26">
        <f t="shared" si="4"/>
        <v>13</v>
      </c>
      <c r="C130" s="26">
        <f t="shared" si="5"/>
        <v>6</v>
      </c>
      <c r="D130" s="26">
        <f t="shared" si="6"/>
        <v>0</v>
      </c>
      <c r="E130" s="26">
        <f>IFERROR(IF(C130=1,$E$5,ROUNDUP(LOG(_xlfn.XLOOKUP(C130,中转!$U$10:$U$19,中转!$V$10:$V$19)*1.1^(_xlfn.XLOOKUP(B130,中转!$O$10:$O$129,中转!$P$10:$P$129,0)*_xlfn.XLOOKUP(C130,中转!$U$10:$U$19,中转!$W$10:$W$19)),2),4)),1020.5643)</f>
        <v>166.66740000000001</v>
      </c>
      <c r="F130" s="26">
        <f>ROUNDUP(LOG(_xlfn.XLOOKUP(C130,中转!$U$10:$U$19,中转!$V$10:$V$19)*1.1^(_xlfn.XLOOKUP(B130,中转!$O$10:$O$129,中转!$P$10:$P$129,0)*_xlfn.XLOOKUP(C130,中转!$U$10:$U$19,中转!$W$10:$W$19)),2),4)</f>
        <v>166.66739999999999</v>
      </c>
      <c r="G130" s="26">
        <v>126</v>
      </c>
      <c r="H130" s="26">
        <f>MIN(INT(_xlfn.XLOOKUP(B130,中转!$O$10:$O$129,中转!$Q$10:$Q$129)*MAX(C130/MIN(_xlfn.XLOOKUP(B130,中转!$O$10:$O$129,中转!$N$10:$N$129),7),_xlfn.XLOOKUP(C130,中转!$A$8:$A$17,中转!$B$8:$B$17))),250)</f>
        <v>95</v>
      </c>
    </row>
    <row r="131" spans="1:8" x14ac:dyDescent="0.15">
      <c r="A131" s="26">
        <v>127</v>
      </c>
      <c r="B131" s="26">
        <f t="shared" si="4"/>
        <v>13</v>
      </c>
      <c r="C131" s="26">
        <f t="shared" si="5"/>
        <v>7</v>
      </c>
      <c r="D131" s="26">
        <f t="shared" si="6"/>
        <v>0</v>
      </c>
      <c r="E131" s="26">
        <f>IFERROR(IF(C131=1,$E$5,ROUNDUP(LOG(_xlfn.XLOOKUP(C131,中转!$U$10:$U$19,中转!$V$10:$V$19)*1.1^(_xlfn.XLOOKUP(B131,中转!$O$10:$O$129,中转!$P$10:$P$129,0)*_xlfn.XLOOKUP(C131,中转!$U$10:$U$19,中转!$W$10:$W$19)),2),4)),1020.5643)</f>
        <v>175.05930000000001</v>
      </c>
      <c r="F131" s="26">
        <f>ROUNDUP(LOG(_xlfn.XLOOKUP(C131,中转!$U$10:$U$19,中转!$V$10:$V$19)*1.1^(_xlfn.XLOOKUP(B131,中转!$O$10:$O$129,中转!$P$10:$P$129,0)*_xlfn.XLOOKUP(C131,中转!$U$10:$U$19,中转!$W$10:$W$19)),2),4)</f>
        <v>175.05930000000001</v>
      </c>
      <c r="G131" s="27">
        <v>127</v>
      </c>
      <c r="H131" s="26">
        <f>MIN(INT(_xlfn.XLOOKUP(B131,中转!$O$10:$O$129,中转!$Q$10:$Q$129)*MAX(C131/MIN(_xlfn.XLOOKUP(B131,中转!$O$10:$O$129,中转!$N$10:$N$129),7),_xlfn.XLOOKUP(C131,中转!$A$8:$A$17,中转!$B$8:$B$17))),250)</f>
        <v>100</v>
      </c>
    </row>
    <row r="132" spans="1:8" x14ac:dyDescent="0.15">
      <c r="A132" s="26">
        <v>128</v>
      </c>
      <c r="B132" s="26">
        <f t="shared" si="4"/>
        <v>13</v>
      </c>
      <c r="C132" s="26">
        <f t="shared" si="5"/>
        <v>8</v>
      </c>
      <c r="D132" s="26">
        <f t="shared" si="6"/>
        <v>0</v>
      </c>
      <c r="E132" s="26">
        <f>IFERROR(IF(C132=1,$E$5,ROUNDUP(LOG(_xlfn.XLOOKUP(C132,中转!$U$10:$U$19,中转!$V$10:$V$19)*1.1^(_xlfn.XLOOKUP(B132,中转!$O$10:$O$129,中转!$P$10:$P$129,0)*_xlfn.XLOOKUP(C132,中转!$U$10:$U$19,中转!$W$10:$W$19)),2),4)),1020.5643)</f>
        <v>181.38060000000002</v>
      </c>
      <c r="F132" s="26">
        <f>ROUNDUP(LOG(_xlfn.XLOOKUP(C132,中转!$U$10:$U$19,中转!$V$10:$V$19)*1.1^(_xlfn.XLOOKUP(B132,中转!$O$10:$O$129,中转!$P$10:$P$129,0)*_xlfn.XLOOKUP(C132,中转!$U$10:$U$19,中转!$W$10:$W$19)),2),4)</f>
        <v>181.38059999999999</v>
      </c>
      <c r="G132" s="26">
        <v>128</v>
      </c>
      <c r="H132" s="26">
        <f>MIN(INT(_xlfn.XLOOKUP(B132,中转!$O$10:$O$129,中转!$Q$10:$Q$129)*MAX(C132/MIN(_xlfn.XLOOKUP(B132,中转!$O$10:$O$129,中转!$N$10:$N$129),7),_xlfn.XLOOKUP(C132,中转!$A$8:$A$17,中转!$B$8:$B$17))),250)</f>
        <v>114</v>
      </c>
    </row>
    <row r="133" spans="1:8" x14ac:dyDescent="0.15">
      <c r="A133" s="26">
        <v>129</v>
      </c>
      <c r="B133" s="26">
        <f t="shared" si="4"/>
        <v>13</v>
      </c>
      <c r="C133" s="26">
        <f t="shared" si="5"/>
        <v>9</v>
      </c>
      <c r="D133" s="26">
        <f t="shared" si="6"/>
        <v>0</v>
      </c>
      <c r="E133" s="26">
        <f>IFERROR(IF(C133=1,$E$5,ROUNDUP(LOG(_xlfn.XLOOKUP(C133,中转!$U$10:$U$19,中转!$V$10:$V$19)*1.1^(_xlfn.XLOOKUP(B133,中转!$O$10:$O$129,中转!$P$10:$P$129,0)*_xlfn.XLOOKUP(C133,中转!$U$10:$U$19,中转!$W$10:$W$19)),2),4)),1020.5643)</f>
        <v>187.70590000000001</v>
      </c>
      <c r="F133" s="26">
        <f>ROUNDUP(LOG(_xlfn.XLOOKUP(C133,中转!$U$10:$U$19,中转!$V$10:$V$19)*1.1^(_xlfn.XLOOKUP(B133,中转!$O$10:$O$129,中转!$P$10:$P$129,0)*_xlfn.XLOOKUP(C133,中转!$U$10:$U$19,中转!$W$10:$W$19)),2),4)</f>
        <v>187.70590000000001</v>
      </c>
      <c r="G133" s="27">
        <v>129</v>
      </c>
      <c r="H133" s="26">
        <f>MIN(INT(_xlfn.XLOOKUP(B133,中转!$O$10:$O$129,中转!$Q$10:$Q$129)*MAX(C133/MIN(_xlfn.XLOOKUP(B133,中转!$O$10:$O$129,中转!$N$10:$N$129),7),_xlfn.XLOOKUP(C133,中转!$A$8:$A$17,中转!$B$8:$B$17))),250)</f>
        <v>128</v>
      </c>
    </row>
    <row r="134" spans="1:8" x14ac:dyDescent="0.15">
      <c r="A134" s="26">
        <v>130</v>
      </c>
      <c r="B134" s="26">
        <f t="shared" si="4"/>
        <v>13</v>
      </c>
      <c r="C134" s="26">
        <f t="shared" si="5"/>
        <v>10</v>
      </c>
      <c r="D134" s="26">
        <f t="shared" si="6"/>
        <v>0</v>
      </c>
      <c r="E134" s="26">
        <f>IFERROR(IF(C134=1,$E$5,ROUNDUP(LOG(_xlfn.XLOOKUP(C134,中转!$U$10:$U$19,中转!$V$10:$V$19)*1.1^(_xlfn.XLOOKUP(B134,中转!$O$10:$O$129,中转!$P$10:$P$129,0)*_xlfn.XLOOKUP(C134,中转!$U$10:$U$19,中转!$W$10:$W$19)),2),4)),1020.5643)</f>
        <v>194.02350000000001</v>
      </c>
      <c r="F134" s="26">
        <f>ROUNDUP(LOG(_xlfn.XLOOKUP(C134,中转!$U$10:$U$19,中转!$V$10:$V$19)*1.1^(_xlfn.XLOOKUP(B134,中转!$O$10:$O$129,中转!$P$10:$P$129,0)*_xlfn.XLOOKUP(C134,中转!$U$10:$U$19,中转!$W$10:$W$19)),2),4)</f>
        <v>194.02350000000001</v>
      </c>
      <c r="G134" s="26">
        <v>130</v>
      </c>
      <c r="H134" s="26">
        <f>MIN(INT(_xlfn.XLOOKUP(B134,中转!$O$10:$O$129,中转!$Q$10:$Q$129)*MAX(C134/MIN(_xlfn.XLOOKUP(B134,中转!$O$10:$O$129,中转!$N$10:$N$129),7),_xlfn.XLOOKUP(C134,中转!$A$8:$A$17,中转!$B$8:$B$17))),250)</f>
        <v>142</v>
      </c>
    </row>
    <row r="135" spans="1:8" x14ac:dyDescent="0.15">
      <c r="A135" s="32">
        <v>131</v>
      </c>
      <c r="B135" s="32">
        <f t="shared" si="4"/>
        <v>14</v>
      </c>
      <c r="C135" s="32">
        <f t="shared" si="5"/>
        <v>1</v>
      </c>
      <c r="D135" s="32">
        <f t="shared" si="6"/>
        <v>0</v>
      </c>
      <c r="E135" s="32">
        <f>IFERROR(IF(C135=1,$E$5,ROUNDUP(LOG(_xlfn.XLOOKUP(C135,中转!$U$10:$U$19,中转!$V$10:$V$19)*1.1^(_xlfn.XLOOKUP(B135,中转!$O$10:$O$129,中转!$P$10:$P$129,0)*_xlfn.XLOOKUP(C135,中转!$U$10:$U$19,中转!$W$10:$W$19)),2),4)),1020.5643)</f>
        <v>4.3220000000000001</v>
      </c>
      <c r="F135" s="32">
        <f>ROUNDUP(LOG(_xlfn.XLOOKUP(C135,中转!$U$10:$U$19,中转!$V$10:$V$19)*1.1^(_xlfn.XLOOKUP(B135,中转!$O$10:$O$129,中转!$P$10:$P$129,0)*_xlfn.XLOOKUP(C135,中转!$U$10:$U$19,中转!$W$10:$W$19)),2),4)</f>
        <v>125.447</v>
      </c>
      <c r="G135" s="33">
        <v>131</v>
      </c>
      <c r="H135" s="32">
        <f>MIN(INT(_xlfn.XLOOKUP(B135,中转!$O$10:$O$129,中转!$Q$10:$Q$129)*MAX(C135/MIN(_xlfn.XLOOKUP(B135,中转!$O$10:$O$129,中转!$N$10:$N$129),7),_xlfn.XLOOKUP(C135,中转!$A$8:$A$17,中转!$B$8:$B$17))),250)</f>
        <v>75</v>
      </c>
    </row>
    <row r="136" spans="1:8" x14ac:dyDescent="0.15">
      <c r="A136" s="32">
        <v>132</v>
      </c>
      <c r="B136" s="32">
        <f t="shared" si="4"/>
        <v>14</v>
      </c>
      <c r="C136" s="32">
        <f t="shared" si="5"/>
        <v>2</v>
      </c>
      <c r="D136" s="32">
        <f t="shared" si="6"/>
        <v>0</v>
      </c>
      <c r="E136" s="32">
        <f>IFERROR(IF(C136=1,$E$5,ROUNDUP(LOG(_xlfn.XLOOKUP(C136,中转!$U$10:$U$19,中转!$V$10:$V$19)*1.1^(_xlfn.XLOOKUP(B136,中转!$O$10:$O$129,中转!$P$10:$P$129,0)*_xlfn.XLOOKUP(C136,中转!$U$10:$U$19,中转!$W$10:$W$19)),2),4)),1020.5643)</f>
        <v>134.1352</v>
      </c>
      <c r="F136" s="32">
        <f>ROUNDUP(LOG(_xlfn.XLOOKUP(C136,中转!$U$10:$U$19,中转!$V$10:$V$19)*1.1^(_xlfn.XLOOKUP(B136,中转!$O$10:$O$129,中转!$P$10:$P$129,0)*_xlfn.XLOOKUP(C136,中转!$U$10:$U$19,中转!$W$10:$W$19)),2),4)</f>
        <v>134.1352</v>
      </c>
      <c r="G136" s="32">
        <v>132</v>
      </c>
      <c r="H136" s="32">
        <f>MIN(INT(_xlfn.XLOOKUP(B136,中转!$O$10:$O$129,中转!$Q$10:$Q$129)*MAX(C136/MIN(_xlfn.XLOOKUP(B136,中转!$O$10:$O$129,中转!$N$10:$N$129),7),_xlfn.XLOOKUP(C136,中转!$A$8:$A$17,中转!$B$8:$B$17))),250)</f>
        <v>81</v>
      </c>
    </row>
    <row r="137" spans="1:8" x14ac:dyDescent="0.15">
      <c r="A137" s="32">
        <v>133</v>
      </c>
      <c r="B137" s="32">
        <f t="shared" si="4"/>
        <v>14</v>
      </c>
      <c r="C137" s="32">
        <f t="shared" si="5"/>
        <v>3</v>
      </c>
      <c r="D137" s="32">
        <f t="shared" si="6"/>
        <v>0</v>
      </c>
      <c r="E137" s="32">
        <f>IFERROR(IF(C137=1,$E$5,ROUNDUP(LOG(_xlfn.XLOOKUP(C137,中转!$U$10:$U$19,中转!$V$10:$V$19)*1.1^(_xlfn.XLOOKUP(B137,中转!$O$10:$O$129,中转!$P$10:$P$129,0)*_xlfn.XLOOKUP(C137,中转!$U$10:$U$19,中转!$W$10:$W$19)),2),4)),1020.5643)</f>
        <v>148.46729999999999</v>
      </c>
      <c r="F137" s="32">
        <f>ROUNDUP(LOG(_xlfn.XLOOKUP(C137,中转!$U$10:$U$19,中转!$V$10:$V$19)*1.1^(_xlfn.XLOOKUP(B137,中转!$O$10:$O$129,中转!$P$10:$P$129,0)*_xlfn.XLOOKUP(C137,中转!$U$10:$U$19,中转!$W$10:$W$19)),2),4)</f>
        <v>148.46729999999999</v>
      </c>
      <c r="G137" s="33">
        <v>133</v>
      </c>
      <c r="H137" s="32">
        <f>MIN(INT(_xlfn.XLOOKUP(B137,中转!$O$10:$O$129,中转!$Q$10:$Q$129)*MAX(C137/MIN(_xlfn.XLOOKUP(B137,中转!$O$10:$O$129,中转!$N$10:$N$129),7),_xlfn.XLOOKUP(C137,中转!$A$8:$A$17,中转!$B$8:$B$17))),250)</f>
        <v>86</v>
      </c>
    </row>
    <row r="138" spans="1:8" x14ac:dyDescent="0.15">
      <c r="A138" s="32">
        <v>134</v>
      </c>
      <c r="B138" s="32">
        <f t="shared" si="4"/>
        <v>14</v>
      </c>
      <c r="C138" s="32">
        <f t="shared" si="5"/>
        <v>4</v>
      </c>
      <c r="D138" s="32">
        <f t="shared" si="6"/>
        <v>0</v>
      </c>
      <c r="E138" s="32">
        <f>IFERROR(IF(C138=1,$E$5,ROUNDUP(LOG(_xlfn.XLOOKUP(C138,中转!$U$10:$U$19,中转!$V$10:$V$19)*1.1^(_xlfn.XLOOKUP(B138,中转!$O$10:$O$129,中转!$P$10:$P$129,0)*_xlfn.XLOOKUP(C138,中转!$U$10:$U$19,中转!$W$10:$W$19)),2),4)),1020.5643)</f>
        <v>159.79930000000002</v>
      </c>
      <c r="F138" s="32">
        <f>ROUNDUP(LOG(_xlfn.XLOOKUP(C138,中转!$U$10:$U$19,中转!$V$10:$V$19)*1.1^(_xlfn.XLOOKUP(B138,中转!$O$10:$O$129,中转!$P$10:$P$129,0)*_xlfn.XLOOKUP(C138,中转!$U$10:$U$19,中转!$W$10:$W$19)),2),4)</f>
        <v>159.79929999999999</v>
      </c>
      <c r="G138" s="32">
        <v>134</v>
      </c>
      <c r="H138" s="32">
        <f>MIN(INT(_xlfn.XLOOKUP(B138,中转!$O$10:$O$129,中转!$Q$10:$Q$129)*MAX(C138/MIN(_xlfn.XLOOKUP(B138,中转!$O$10:$O$129,中转!$N$10:$N$129),7),_xlfn.XLOOKUP(C138,中转!$A$8:$A$17,中转!$B$8:$B$17))),250)</f>
        <v>91</v>
      </c>
    </row>
    <row r="139" spans="1:8" x14ac:dyDescent="0.15">
      <c r="A139" s="32">
        <v>135</v>
      </c>
      <c r="B139" s="32">
        <f t="shared" si="4"/>
        <v>14</v>
      </c>
      <c r="C139" s="32">
        <f t="shared" si="5"/>
        <v>5</v>
      </c>
      <c r="D139" s="32">
        <f t="shared" si="6"/>
        <v>0</v>
      </c>
      <c r="E139" s="32">
        <f>IFERROR(IF(C139=1,$E$5,ROUNDUP(LOG(_xlfn.XLOOKUP(C139,中转!$U$10:$U$19,中转!$V$10:$V$19)*1.1^(_xlfn.XLOOKUP(B139,中转!$O$10:$O$129,中转!$P$10:$P$129,0)*_xlfn.XLOOKUP(C139,中转!$U$10:$U$19,中转!$W$10:$W$19)),2),4)),1020.5643)</f>
        <v>173.13030000000001</v>
      </c>
      <c r="F139" s="32">
        <f>ROUNDUP(LOG(_xlfn.XLOOKUP(C139,中转!$U$10:$U$19,中转!$V$10:$V$19)*1.1^(_xlfn.XLOOKUP(B139,中转!$O$10:$O$129,中转!$P$10:$P$129,0)*_xlfn.XLOOKUP(C139,中转!$U$10:$U$19,中转!$W$10:$W$19)),2),4)</f>
        <v>173.13030000000001</v>
      </c>
      <c r="G139" s="33">
        <v>135</v>
      </c>
      <c r="H139" s="32">
        <f>MIN(INT(_xlfn.XLOOKUP(B139,中转!$O$10:$O$129,中转!$Q$10:$Q$129)*MAX(C139/MIN(_xlfn.XLOOKUP(B139,中转!$O$10:$O$129,中转!$N$10:$N$129),7),_xlfn.XLOOKUP(C139,中转!$A$8:$A$17,中转!$B$8:$B$17))),250)</f>
        <v>97</v>
      </c>
    </row>
    <row r="140" spans="1:8" x14ac:dyDescent="0.15">
      <c r="A140" s="32">
        <v>136</v>
      </c>
      <c r="B140" s="32">
        <f t="shared" si="4"/>
        <v>14</v>
      </c>
      <c r="C140" s="32">
        <f t="shared" si="5"/>
        <v>6</v>
      </c>
      <c r="D140" s="32">
        <f t="shared" si="6"/>
        <v>0</v>
      </c>
      <c r="E140" s="32">
        <f>IFERROR(IF(C140=1,$E$5,ROUNDUP(LOG(_xlfn.XLOOKUP(C140,中转!$U$10:$U$19,中转!$V$10:$V$19)*1.1^(_xlfn.XLOOKUP(B140,中转!$O$10:$O$129,中转!$P$10:$P$129,0)*_xlfn.XLOOKUP(C140,中转!$U$10:$U$19,中转!$W$10:$W$19)),2),4)),1020.5643)</f>
        <v>179.0428</v>
      </c>
      <c r="F140" s="32">
        <f>ROUNDUP(LOG(_xlfn.XLOOKUP(C140,中转!$U$10:$U$19,中转!$V$10:$V$19)*1.1^(_xlfn.XLOOKUP(B140,中转!$O$10:$O$129,中转!$P$10:$P$129,0)*_xlfn.XLOOKUP(C140,中转!$U$10:$U$19,中转!$W$10:$W$19)),2),4)</f>
        <v>179.0428</v>
      </c>
      <c r="G140" s="32">
        <v>136</v>
      </c>
      <c r="H140" s="32">
        <f>MIN(INT(_xlfn.XLOOKUP(B140,中转!$O$10:$O$129,中转!$Q$10:$Q$129)*MAX(C140/MIN(_xlfn.XLOOKUP(B140,中转!$O$10:$O$129,中转!$N$10:$N$129),7),_xlfn.XLOOKUP(C140,中转!$A$8:$A$17,中转!$B$8:$B$17))),250)</f>
        <v>102</v>
      </c>
    </row>
    <row r="141" spans="1:8" x14ac:dyDescent="0.15">
      <c r="A141" s="32">
        <v>137</v>
      </c>
      <c r="B141" s="32">
        <f t="shared" si="4"/>
        <v>14</v>
      </c>
      <c r="C141" s="32">
        <f t="shared" si="5"/>
        <v>7</v>
      </c>
      <c r="D141" s="32">
        <f t="shared" si="6"/>
        <v>0</v>
      </c>
      <c r="E141" s="32">
        <f>IFERROR(IF(C141=1,$E$5,ROUNDUP(LOG(_xlfn.XLOOKUP(C141,中转!$U$10:$U$19,中转!$V$10:$V$19)*1.1^(_xlfn.XLOOKUP(B141,中转!$O$10:$O$129,中转!$P$10:$P$129,0)*_xlfn.XLOOKUP(C141,中转!$U$10:$U$19,中转!$W$10:$W$19)),2),4)),1020.5643)</f>
        <v>187.43460000000002</v>
      </c>
      <c r="F141" s="32">
        <f>ROUNDUP(LOG(_xlfn.XLOOKUP(C141,中转!$U$10:$U$19,中转!$V$10:$V$19)*1.1^(_xlfn.XLOOKUP(B141,中转!$O$10:$O$129,中转!$P$10:$P$129,0)*_xlfn.XLOOKUP(C141,中转!$U$10:$U$19,中转!$W$10:$W$19)),2),4)</f>
        <v>187.43459999999999</v>
      </c>
      <c r="G141" s="33">
        <v>137</v>
      </c>
      <c r="H141" s="32">
        <f>MIN(INT(_xlfn.XLOOKUP(B141,中转!$O$10:$O$129,中转!$Q$10:$Q$129)*MAX(C141/MIN(_xlfn.XLOOKUP(B141,中转!$O$10:$O$129,中转!$N$10:$N$129),7),_xlfn.XLOOKUP(C141,中转!$A$8:$A$17,中转!$B$8:$B$17))),250)</f>
        <v>108</v>
      </c>
    </row>
    <row r="142" spans="1:8" x14ac:dyDescent="0.15">
      <c r="A142" s="32">
        <v>138</v>
      </c>
      <c r="B142" s="32">
        <f t="shared" si="4"/>
        <v>14</v>
      </c>
      <c r="C142" s="32">
        <f t="shared" si="5"/>
        <v>8</v>
      </c>
      <c r="D142" s="32">
        <f t="shared" si="6"/>
        <v>0</v>
      </c>
      <c r="E142" s="32">
        <f>IFERROR(IF(C142=1,$E$5,ROUNDUP(LOG(_xlfn.XLOOKUP(C142,中转!$U$10:$U$19,中转!$V$10:$V$19)*1.1^(_xlfn.XLOOKUP(B142,中转!$O$10:$O$129,中转!$P$10:$P$129,0)*_xlfn.XLOOKUP(C142,中转!$U$10:$U$19,中转!$W$10:$W$19)),2),4)),1020.5643)</f>
        <v>193.7559</v>
      </c>
      <c r="F142" s="32">
        <f>ROUNDUP(LOG(_xlfn.XLOOKUP(C142,中转!$U$10:$U$19,中转!$V$10:$V$19)*1.1^(_xlfn.XLOOKUP(B142,中转!$O$10:$O$129,中转!$P$10:$P$129,0)*_xlfn.XLOOKUP(C142,中转!$U$10:$U$19,中转!$W$10:$W$19)),2),4)</f>
        <v>193.7559</v>
      </c>
      <c r="G142" s="32">
        <v>138</v>
      </c>
      <c r="H142" s="32">
        <f>MIN(INT(_xlfn.XLOOKUP(B142,中转!$O$10:$O$129,中转!$Q$10:$Q$129)*MAX(C142/MIN(_xlfn.XLOOKUP(B142,中转!$O$10:$O$129,中转!$N$10:$N$129),7),_xlfn.XLOOKUP(C142,中转!$A$8:$A$17,中转!$B$8:$B$17))),250)</f>
        <v>123</v>
      </c>
    </row>
    <row r="143" spans="1:8" x14ac:dyDescent="0.15">
      <c r="A143" s="32">
        <v>139</v>
      </c>
      <c r="B143" s="32">
        <f t="shared" si="4"/>
        <v>14</v>
      </c>
      <c r="C143" s="32">
        <f t="shared" si="5"/>
        <v>9</v>
      </c>
      <c r="D143" s="32">
        <f t="shared" si="6"/>
        <v>0</v>
      </c>
      <c r="E143" s="32">
        <f>IFERROR(IF(C143=1,$E$5,ROUNDUP(LOG(_xlfn.XLOOKUP(C143,中转!$U$10:$U$19,中转!$V$10:$V$19)*1.1^(_xlfn.XLOOKUP(B143,中转!$O$10:$O$129,中转!$P$10:$P$129,0)*_xlfn.XLOOKUP(C143,中转!$U$10:$U$19,中转!$W$10:$W$19)),2),4)),1020.5643)</f>
        <v>200.0812</v>
      </c>
      <c r="F143" s="32">
        <f>ROUNDUP(LOG(_xlfn.XLOOKUP(C143,中转!$U$10:$U$19,中转!$V$10:$V$19)*1.1^(_xlfn.XLOOKUP(B143,中转!$O$10:$O$129,中转!$P$10:$P$129,0)*_xlfn.XLOOKUP(C143,中转!$U$10:$U$19,中转!$W$10:$W$19)),2),4)</f>
        <v>200.0812</v>
      </c>
      <c r="G143" s="33">
        <v>139</v>
      </c>
      <c r="H143" s="32">
        <f>MIN(INT(_xlfn.XLOOKUP(B143,中转!$O$10:$O$129,中转!$Q$10:$Q$129)*MAX(C143/MIN(_xlfn.XLOOKUP(B143,中转!$O$10:$O$129,中转!$N$10:$N$129),7),_xlfn.XLOOKUP(C143,中转!$A$8:$A$17,中转!$B$8:$B$17))),250)</f>
        <v>138</v>
      </c>
    </row>
    <row r="144" spans="1:8" x14ac:dyDescent="0.15">
      <c r="A144" s="32">
        <v>140</v>
      </c>
      <c r="B144" s="32">
        <f t="shared" ref="B144:B207" si="7">B134+1</f>
        <v>14</v>
      </c>
      <c r="C144" s="32">
        <f t="shared" ref="C144:C207" si="8">C134</f>
        <v>10</v>
      </c>
      <c r="D144" s="32">
        <f t="shared" si="6"/>
        <v>0</v>
      </c>
      <c r="E144" s="32">
        <f>IFERROR(IF(C144=1,$E$5,ROUNDUP(LOG(_xlfn.XLOOKUP(C144,中转!$U$10:$U$19,中转!$V$10:$V$19)*1.1^(_xlfn.XLOOKUP(B144,中转!$O$10:$O$129,中转!$P$10:$P$129,0)*_xlfn.XLOOKUP(C144,中转!$U$10:$U$19,中转!$W$10:$W$19)),2),4)),1020.5643)</f>
        <v>206.3989</v>
      </c>
      <c r="F144" s="32">
        <f>ROUNDUP(LOG(_xlfn.XLOOKUP(C144,中转!$U$10:$U$19,中转!$V$10:$V$19)*1.1^(_xlfn.XLOOKUP(B144,中转!$O$10:$O$129,中转!$P$10:$P$129,0)*_xlfn.XLOOKUP(C144,中转!$U$10:$U$19,中转!$W$10:$W$19)),2),4)</f>
        <v>206.3989</v>
      </c>
      <c r="G144" s="32">
        <v>140</v>
      </c>
      <c r="H144" s="32">
        <f>MIN(INT(_xlfn.XLOOKUP(B144,中转!$O$10:$O$129,中转!$Q$10:$Q$129)*MAX(C144/MIN(_xlfn.XLOOKUP(B144,中转!$O$10:$O$129,中转!$N$10:$N$129),7),_xlfn.XLOOKUP(C144,中转!$A$8:$A$17,中转!$B$8:$B$17))),250)</f>
        <v>154</v>
      </c>
    </row>
    <row r="145" spans="1:8" x14ac:dyDescent="0.15">
      <c r="A145" s="26">
        <v>141</v>
      </c>
      <c r="B145" s="26">
        <f t="shared" si="7"/>
        <v>15</v>
      </c>
      <c r="C145" s="26">
        <f t="shared" si="8"/>
        <v>1</v>
      </c>
      <c r="D145" s="26">
        <f t="shared" si="6"/>
        <v>0</v>
      </c>
      <c r="E145" s="26">
        <f>IFERROR(IF(C145=1,$E$5,ROUNDUP(LOG(_xlfn.XLOOKUP(C145,中转!$U$10:$U$19,中转!$V$10:$V$19)*1.1^(_xlfn.XLOOKUP(B145,中转!$O$10:$O$129,中转!$P$10:$P$129,0)*_xlfn.XLOOKUP(C145,中转!$U$10:$U$19,中转!$W$10:$W$19)),2),4)),1020.5643)</f>
        <v>4.3220000000000001</v>
      </c>
      <c r="F145" s="26">
        <f>ROUNDUP(LOG(_xlfn.XLOOKUP(C145,中转!$U$10:$U$19,中转!$V$10:$V$19)*1.1^(_xlfn.XLOOKUP(B145,中转!$O$10:$O$129,中转!$P$10:$P$129,0)*_xlfn.XLOOKUP(C145,中转!$U$10:$U$19,中转!$W$10:$W$19)),2),4)</f>
        <v>135.34719999999999</v>
      </c>
      <c r="G145" s="27">
        <v>141</v>
      </c>
      <c r="H145" s="26">
        <f>MIN(INT(_xlfn.XLOOKUP(B145,中转!$O$10:$O$129,中转!$Q$10:$Q$129)*MAX(C145/MIN(_xlfn.XLOOKUP(B145,中转!$O$10:$O$129,中转!$N$10:$N$129),7),_xlfn.XLOOKUP(C145,中转!$A$8:$A$17,中转!$B$8:$B$17))),250)</f>
        <v>81</v>
      </c>
    </row>
    <row r="146" spans="1:8" x14ac:dyDescent="0.15">
      <c r="A146" s="26">
        <v>142</v>
      </c>
      <c r="B146" s="26">
        <f t="shared" si="7"/>
        <v>15</v>
      </c>
      <c r="C146" s="26">
        <f t="shared" si="8"/>
        <v>2</v>
      </c>
      <c r="D146" s="26">
        <f t="shared" si="6"/>
        <v>0</v>
      </c>
      <c r="E146" s="26">
        <f>IFERROR(IF(C146=1,$E$5,ROUNDUP(LOG(_xlfn.XLOOKUP(C146,中转!$U$10:$U$19,中转!$V$10:$V$19)*1.1^(_xlfn.XLOOKUP(B146,中转!$O$10:$O$129,中转!$P$10:$P$129,0)*_xlfn.XLOOKUP(C146,中转!$U$10:$U$19,中转!$W$10:$W$19)),2),4)),1020.5643)</f>
        <v>144.6542</v>
      </c>
      <c r="F146" s="26">
        <f>ROUNDUP(LOG(_xlfn.XLOOKUP(C146,中转!$U$10:$U$19,中转!$V$10:$V$19)*1.1^(_xlfn.XLOOKUP(B146,中转!$O$10:$O$129,中转!$P$10:$P$129,0)*_xlfn.XLOOKUP(C146,中转!$U$10:$U$19,中转!$W$10:$W$19)),2),4)</f>
        <v>144.6542</v>
      </c>
      <c r="G146" s="26">
        <v>142</v>
      </c>
      <c r="H146" s="26">
        <f>MIN(INT(_xlfn.XLOOKUP(B146,中转!$O$10:$O$129,中转!$Q$10:$Q$129)*MAX(C146/MIN(_xlfn.XLOOKUP(B146,中转!$O$10:$O$129,中转!$N$10:$N$129),7),_xlfn.XLOOKUP(C146,中转!$A$8:$A$17,中转!$B$8:$B$17))),250)</f>
        <v>87</v>
      </c>
    </row>
    <row r="147" spans="1:8" x14ac:dyDescent="0.15">
      <c r="A147" s="26">
        <v>143</v>
      </c>
      <c r="B147" s="26">
        <f t="shared" si="7"/>
        <v>15</v>
      </c>
      <c r="C147" s="26">
        <f t="shared" si="8"/>
        <v>3</v>
      </c>
      <c r="D147" s="26">
        <f t="shared" si="6"/>
        <v>0</v>
      </c>
      <c r="E147" s="26">
        <f>IFERROR(IF(C147=1,$E$5,ROUNDUP(LOG(_xlfn.XLOOKUP(C147,中转!$U$10:$U$19,中转!$V$10:$V$19)*1.1^(_xlfn.XLOOKUP(B147,中转!$O$10:$O$129,中转!$P$10:$P$129,0)*_xlfn.XLOOKUP(C147,中转!$U$10:$U$19,中转!$W$10:$W$19)),2),4)),1020.5643)</f>
        <v>159.60499999999999</v>
      </c>
      <c r="F147" s="26">
        <f>ROUNDUP(LOG(_xlfn.XLOOKUP(C147,中转!$U$10:$U$19,中转!$V$10:$V$19)*1.1^(_xlfn.XLOOKUP(B147,中转!$O$10:$O$129,中转!$P$10:$P$129,0)*_xlfn.XLOOKUP(C147,中转!$U$10:$U$19,中转!$W$10:$W$19)),2),4)</f>
        <v>159.60499999999999</v>
      </c>
      <c r="G147" s="27">
        <v>143</v>
      </c>
      <c r="H147" s="26">
        <f>MIN(INT(_xlfn.XLOOKUP(B147,中转!$O$10:$O$129,中转!$Q$10:$Q$129)*MAX(C147/MIN(_xlfn.XLOOKUP(B147,中转!$O$10:$O$129,中转!$N$10:$N$129),7),_xlfn.XLOOKUP(C147,中转!$A$8:$A$17,中转!$B$8:$B$17))),250)</f>
        <v>92</v>
      </c>
    </row>
    <row r="148" spans="1:8" x14ac:dyDescent="0.15">
      <c r="A148" s="26">
        <v>144</v>
      </c>
      <c r="B148" s="26">
        <f t="shared" si="7"/>
        <v>15</v>
      </c>
      <c r="C148" s="26">
        <f t="shared" si="8"/>
        <v>4</v>
      </c>
      <c r="D148" s="26">
        <f t="shared" si="6"/>
        <v>0</v>
      </c>
      <c r="E148" s="26">
        <f>IFERROR(IF(C148=1,$E$5,ROUNDUP(LOG(_xlfn.XLOOKUP(C148,中转!$U$10:$U$19,中转!$V$10:$V$19)*1.1^(_xlfn.XLOOKUP(B148,中转!$O$10:$O$129,中转!$P$10:$P$129,0)*_xlfn.XLOOKUP(C148,中转!$U$10:$U$19,中转!$W$10:$W$19)),2),4)),1020.5643)</f>
        <v>171.55590000000001</v>
      </c>
      <c r="F148" s="26">
        <f>ROUNDUP(LOG(_xlfn.XLOOKUP(C148,中转!$U$10:$U$19,中转!$V$10:$V$19)*1.1^(_xlfn.XLOOKUP(B148,中转!$O$10:$O$129,中转!$P$10:$P$129,0)*_xlfn.XLOOKUP(C148,中转!$U$10:$U$19,中转!$W$10:$W$19)),2),4)</f>
        <v>171.55590000000001</v>
      </c>
      <c r="G148" s="26">
        <v>144</v>
      </c>
      <c r="H148" s="26">
        <f>MIN(INT(_xlfn.XLOOKUP(B148,中转!$O$10:$O$129,中转!$Q$10:$Q$129)*MAX(C148/MIN(_xlfn.XLOOKUP(B148,中转!$O$10:$O$129,中转!$N$10:$N$129),7),_xlfn.XLOOKUP(C148,中转!$A$8:$A$17,中转!$B$8:$B$17))),250)</f>
        <v>98</v>
      </c>
    </row>
    <row r="149" spans="1:8" x14ac:dyDescent="0.15">
      <c r="A149" s="26">
        <v>145</v>
      </c>
      <c r="B149" s="26">
        <f t="shared" si="7"/>
        <v>15</v>
      </c>
      <c r="C149" s="26">
        <f t="shared" si="8"/>
        <v>5</v>
      </c>
      <c r="D149" s="26">
        <f t="shared" si="6"/>
        <v>0</v>
      </c>
      <c r="E149" s="26">
        <f>IFERROR(IF(C149=1,$E$5,ROUNDUP(LOG(_xlfn.XLOOKUP(C149,中转!$U$10:$U$19,中转!$V$10:$V$19)*1.1^(_xlfn.XLOOKUP(B149,中转!$O$10:$O$129,中转!$P$10:$P$129,0)*_xlfn.XLOOKUP(C149,中转!$U$10:$U$19,中转!$W$10:$W$19)),2),4)),1020.5643)</f>
        <v>185.50560000000002</v>
      </c>
      <c r="F149" s="26">
        <f>ROUNDUP(LOG(_xlfn.XLOOKUP(C149,中转!$U$10:$U$19,中转!$V$10:$V$19)*1.1^(_xlfn.XLOOKUP(B149,中转!$O$10:$O$129,中转!$P$10:$P$129,0)*_xlfn.XLOOKUP(C149,中转!$U$10:$U$19,中转!$W$10:$W$19)),2),4)</f>
        <v>185.50560000000002</v>
      </c>
      <c r="G149" s="27">
        <v>145</v>
      </c>
      <c r="H149" s="26">
        <f>MIN(INT(_xlfn.XLOOKUP(B149,中转!$O$10:$O$129,中转!$Q$10:$Q$129)*MAX(C149/MIN(_xlfn.XLOOKUP(B149,中转!$O$10:$O$129,中转!$N$10:$N$129),7),_xlfn.XLOOKUP(C149,中转!$A$8:$A$17,中转!$B$8:$B$17))),250)</f>
        <v>104</v>
      </c>
    </row>
    <row r="150" spans="1:8" x14ac:dyDescent="0.15">
      <c r="A150" s="26">
        <v>146</v>
      </c>
      <c r="B150" s="26">
        <f t="shared" si="7"/>
        <v>15</v>
      </c>
      <c r="C150" s="26">
        <f t="shared" si="8"/>
        <v>6</v>
      </c>
      <c r="D150" s="26">
        <f t="shared" si="6"/>
        <v>0</v>
      </c>
      <c r="E150" s="26">
        <f>IFERROR(IF(C150=1,$E$5,ROUNDUP(LOG(_xlfn.XLOOKUP(C150,中转!$U$10:$U$19,中转!$V$10:$V$19)*1.1^(_xlfn.XLOOKUP(B150,中转!$O$10:$O$129,中转!$P$10:$P$129,0)*_xlfn.XLOOKUP(C150,中转!$U$10:$U$19,中转!$W$10:$W$19)),2),4)),1020.5643)</f>
        <v>191.41810000000001</v>
      </c>
      <c r="F150" s="26">
        <f>ROUNDUP(LOG(_xlfn.XLOOKUP(C150,中转!$U$10:$U$19,中转!$V$10:$V$19)*1.1^(_xlfn.XLOOKUP(B150,中转!$O$10:$O$129,中转!$P$10:$P$129,0)*_xlfn.XLOOKUP(C150,中转!$U$10:$U$19,中转!$W$10:$W$19)),2),4)</f>
        <v>191.41810000000001</v>
      </c>
      <c r="G150" s="26">
        <v>146</v>
      </c>
      <c r="H150" s="26">
        <f>MIN(INT(_xlfn.XLOOKUP(B150,中转!$O$10:$O$129,中转!$Q$10:$Q$129)*MAX(C150/MIN(_xlfn.XLOOKUP(B150,中转!$O$10:$O$129,中转!$N$10:$N$129),7),_xlfn.XLOOKUP(C150,中转!$A$8:$A$17,中转!$B$8:$B$17))),250)</f>
        <v>110</v>
      </c>
    </row>
    <row r="151" spans="1:8" x14ac:dyDescent="0.15">
      <c r="A151" s="26">
        <v>147</v>
      </c>
      <c r="B151" s="26">
        <f t="shared" si="7"/>
        <v>15</v>
      </c>
      <c r="C151" s="26">
        <f t="shared" si="8"/>
        <v>7</v>
      </c>
      <c r="D151" s="26">
        <f t="shared" si="6"/>
        <v>0</v>
      </c>
      <c r="E151" s="26">
        <f>IFERROR(IF(C151=1,$E$5,ROUNDUP(LOG(_xlfn.XLOOKUP(C151,中转!$U$10:$U$19,中转!$V$10:$V$19)*1.1^(_xlfn.XLOOKUP(B151,中转!$O$10:$O$129,中转!$P$10:$P$129,0)*_xlfn.XLOOKUP(C151,中转!$U$10:$U$19,中转!$W$10:$W$19)),2),4)),1020.5643)</f>
        <v>199.8099</v>
      </c>
      <c r="F151" s="26">
        <f>ROUNDUP(LOG(_xlfn.XLOOKUP(C151,中转!$U$10:$U$19,中转!$V$10:$V$19)*1.1^(_xlfn.XLOOKUP(B151,中转!$O$10:$O$129,中转!$P$10:$P$129,0)*_xlfn.XLOOKUP(C151,中转!$U$10:$U$19,中转!$W$10:$W$19)),2),4)</f>
        <v>199.8099</v>
      </c>
      <c r="G151" s="27">
        <v>147</v>
      </c>
      <c r="H151" s="26">
        <f>MIN(INT(_xlfn.XLOOKUP(B151,中转!$O$10:$O$129,中转!$Q$10:$Q$129)*MAX(C151/MIN(_xlfn.XLOOKUP(B151,中转!$O$10:$O$129,中转!$N$10:$N$129),7),_xlfn.XLOOKUP(C151,中转!$A$8:$A$17,中转!$B$8:$B$17))),250)</f>
        <v>116</v>
      </c>
    </row>
    <row r="152" spans="1:8" x14ac:dyDescent="0.15">
      <c r="A152" s="26">
        <v>148</v>
      </c>
      <c r="B152" s="26">
        <f t="shared" si="7"/>
        <v>15</v>
      </c>
      <c r="C152" s="26">
        <f t="shared" si="8"/>
        <v>8</v>
      </c>
      <c r="D152" s="26">
        <f t="shared" si="6"/>
        <v>0</v>
      </c>
      <c r="E152" s="26">
        <f>IFERROR(IF(C152=1,$E$5,ROUNDUP(LOG(_xlfn.XLOOKUP(C152,中转!$U$10:$U$19,中转!$V$10:$V$19)*1.1^(_xlfn.XLOOKUP(B152,中转!$O$10:$O$129,中转!$P$10:$P$129,0)*_xlfn.XLOOKUP(C152,中转!$U$10:$U$19,中转!$W$10:$W$19)),2),4)),1020.5643)</f>
        <v>206.13120000000001</v>
      </c>
      <c r="F152" s="26">
        <f>ROUNDUP(LOG(_xlfn.XLOOKUP(C152,中转!$U$10:$U$19,中转!$V$10:$V$19)*1.1^(_xlfn.XLOOKUP(B152,中转!$O$10:$O$129,中转!$P$10:$P$129,0)*_xlfn.XLOOKUP(C152,中转!$U$10:$U$19,中转!$W$10:$W$19)),2),4)</f>
        <v>206.13120000000001</v>
      </c>
      <c r="G152" s="26">
        <v>148</v>
      </c>
      <c r="H152" s="26">
        <f>MIN(INT(_xlfn.XLOOKUP(B152,中转!$O$10:$O$129,中转!$Q$10:$Q$129)*MAX(C152/MIN(_xlfn.XLOOKUP(B152,中转!$O$10:$O$129,中转!$N$10:$N$129),7),_xlfn.XLOOKUP(C152,中转!$A$8:$A$17,中转!$B$8:$B$17))),250)</f>
        <v>132</v>
      </c>
    </row>
    <row r="153" spans="1:8" x14ac:dyDescent="0.15">
      <c r="A153" s="26">
        <v>149</v>
      </c>
      <c r="B153" s="26">
        <f t="shared" si="7"/>
        <v>15</v>
      </c>
      <c r="C153" s="26">
        <f t="shared" si="8"/>
        <v>9</v>
      </c>
      <c r="D153" s="26">
        <f t="shared" si="6"/>
        <v>0</v>
      </c>
      <c r="E153" s="26">
        <f>IFERROR(IF(C153=1,$E$5,ROUNDUP(LOG(_xlfn.XLOOKUP(C153,中转!$U$10:$U$19,中转!$V$10:$V$19)*1.1^(_xlfn.XLOOKUP(B153,中转!$O$10:$O$129,中转!$P$10:$P$129,0)*_xlfn.XLOOKUP(C153,中转!$U$10:$U$19,中转!$W$10:$W$19)),2),4)),1020.5643)</f>
        <v>212.45660000000001</v>
      </c>
      <c r="F153" s="26">
        <f>ROUNDUP(LOG(_xlfn.XLOOKUP(C153,中转!$U$10:$U$19,中转!$V$10:$V$19)*1.1^(_xlfn.XLOOKUP(B153,中转!$O$10:$O$129,中转!$P$10:$P$129,0)*_xlfn.XLOOKUP(C153,中转!$U$10:$U$19,中转!$W$10:$W$19)),2),4)</f>
        <v>212.45660000000001</v>
      </c>
      <c r="G153" s="27">
        <v>149</v>
      </c>
      <c r="H153" s="26">
        <f>MIN(INT(_xlfn.XLOOKUP(B153,中转!$O$10:$O$129,中转!$Q$10:$Q$129)*MAX(C153/MIN(_xlfn.XLOOKUP(B153,中转!$O$10:$O$129,中转!$N$10:$N$129),7),_xlfn.XLOOKUP(C153,中转!$A$8:$A$17,中转!$B$8:$B$17))),250)</f>
        <v>149</v>
      </c>
    </row>
    <row r="154" spans="1:8" x14ac:dyDescent="0.15">
      <c r="A154" s="26">
        <v>150</v>
      </c>
      <c r="B154" s="26">
        <f t="shared" si="7"/>
        <v>15</v>
      </c>
      <c r="C154" s="26">
        <f t="shared" si="8"/>
        <v>10</v>
      </c>
      <c r="D154" s="26">
        <f t="shared" si="6"/>
        <v>0</v>
      </c>
      <c r="E154" s="26">
        <f>IFERROR(IF(C154=1,$E$5,ROUNDUP(LOG(_xlfn.XLOOKUP(C154,中转!$U$10:$U$19,中转!$V$10:$V$19)*1.1^(_xlfn.XLOOKUP(B154,中转!$O$10:$O$129,中转!$P$10:$P$129,0)*_xlfn.XLOOKUP(C154,中转!$U$10:$U$19,中转!$W$10:$W$19)),2),4)),1020.5643)</f>
        <v>218.77420000000001</v>
      </c>
      <c r="F154" s="26">
        <f>ROUNDUP(LOG(_xlfn.XLOOKUP(C154,中转!$U$10:$U$19,中转!$V$10:$V$19)*1.1^(_xlfn.XLOOKUP(B154,中转!$O$10:$O$129,中转!$P$10:$P$129,0)*_xlfn.XLOOKUP(C154,中转!$U$10:$U$19,中转!$W$10:$W$19)),2),4)</f>
        <v>218.77420000000001</v>
      </c>
      <c r="G154" s="26">
        <v>150</v>
      </c>
      <c r="H154" s="26">
        <f>MIN(INT(_xlfn.XLOOKUP(B154,中转!$O$10:$O$129,中转!$Q$10:$Q$129)*MAX(C154/MIN(_xlfn.XLOOKUP(B154,中转!$O$10:$O$129,中转!$N$10:$N$129),7),_xlfn.XLOOKUP(C154,中转!$A$8:$A$17,中转!$B$8:$B$17))),250)</f>
        <v>165</v>
      </c>
    </row>
    <row r="155" spans="1:8" x14ac:dyDescent="0.15">
      <c r="A155" s="32">
        <v>151</v>
      </c>
      <c r="B155" s="32">
        <f t="shared" si="7"/>
        <v>16</v>
      </c>
      <c r="C155" s="32">
        <f t="shared" si="8"/>
        <v>1</v>
      </c>
      <c r="D155" s="32">
        <f t="shared" si="6"/>
        <v>0</v>
      </c>
      <c r="E155" s="32">
        <f>IFERROR(IF(C155=1,$E$5,ROUNDUP(LOG(_xlfn.XLOOKUP(C155,中转!$U$10:$U$19,中转!$V$10:$V$19)*1.1^(_xlfn.XLOOKUP(B155,中转!$O$10:$O$129,中转!$P$10:$P$129,0)*_xlfn.XLOOKUP(C155,中转!$U$10:$U$19,中转!$W$10:$W$19)),2),4)),1020.5643)</f>
        <v>4.3220000000000001</v>
      </c>
      <c r="F155" s="32">
        <f>ROUNDUP(LOG(_xlfn.XLOOKUP(C155,中转!$U$10:$U$19,中转!$V$10:$V$19)*1.1^(_xlfn.XLOOKUP(B155,中转!$O$10:$O$129,中转!$P$10:$P$129,0)*_xlfn.XLOOKUP(C155,中转!$U$10:$U$19,中转!$W$10:$W$19)),2),4)</f>
        <v>145.2475</v>
      </c>
      <c r="G155" s="33">
        <v>151</v>
      </c>
      <c r="H155" s="32">
        <f>MIN(INT(_xlfn.XLOOKUP(B155,中转!$O$10:$O$129,中转!$Q$10:$Q$129)*MAX(C155/MIN(_xlfn.XLOOKUP(B155,中转!$O$10:$O$129,中转!$N$10:$N$129),7),_xlfn.XLOOKUP(C155,中转!$A$8:$A$17,中转!$B$8:$B$17))),250)</f>
        <v>86</v>
      </c>
    </row>
    <row r="156" spans="1:8" x14ac:dyDescent="0.15">
      <c r="A156" s="32">
        <v>152</v>
      </c>
      <c r="B156" s="32">
        <f t="shared" si="7"/>
        <v>16</v>
      </c>
      <c r="C156" s="32">
        <f t="shared" si="8"/>
        <v>2</v>
      </c>
      <c r="D156" s="32">
        <f t="shared" si="6"/>
        <v>0</v>
      </c>
      <c r="E156" s="32">
        <f>IFERROR(IF(C156=1,$E$5,ROUNDUP(LOG(_xlfn.XLOOKUP(C156,中转!$U$10:$U$19,中转!$V$10:$V$19)*1.1^(_xlfn.XLOOKUP(B156,中转!$O$10:$O$129,中转!$P$10:$P$129,0)*_xlfn.XLOOKUP(C156,中转!$U$10:$U$19,中转!$W$10:$W$19)),2),4)),1020.5643)</f>
        <v>155.17320000000001</v>
      </c>
      <c r="F156" s="32">
        <f>ROUNDUP(LOG(_xlfn.XLOOKUP(C156,中转!$U$10:$U$19,中转!$V$10:$V$19)*1.1^(_xlfn.XLOOKUP(B156,中转!$O$10:$O$129,中转!$P$10:$P$129,0)*_xlfn.XLOOKUP(C156,中转!$U$10:$U$19,中转!$W$10:$W$19)),2),4)</f>
        <v>155.17320000000001</v>
      </c>
      <c r="G156" s="32">
        <v>152</v>
      </c>
      <c r="H156" s="32">
        <f>MIN(INT(_xlfn.XLOOKUP(B156,中转!$O$10:$O$129,中转!$Q$10:$Q$129)*MAX(C156/MIN(_xlfn.XLOOKUP(B156,中转!$O$10:$O$129,中转!$N$10:$N$129),7),_xlfn.XLOOKUP(C156,中转!$A$8:$A$17,中转!$B$8:$B$17))),250)</f>
        <v>93</v>
      </c>
    </row>
    <row r="157" spans="1:8" x14ac:dyDescent="0.15">
      <c r="A157" s="32">
        <v>153</v>
      </c>
      <c r="B157" s="32">
        <f t="shared" si="7"/>
        <v>16</v>
      </c>
      <c r="C157" s="32">
        <f t="shared" si="8"/>
        <v>3</v>
      </c>
      <c r="D157" s="32">
        <f t="shared" si="6"/>
        <v>0</v>
      </c>
      <c r="E157" s="32">
        <f>IFERROR(IF(C157=1,$E$5,ROUNDUP(LOG(_xlfn.XLOOKUP(C157,中转!$U$10:$U$19,中转!$V$10:$V$19)*1.1^(_xlfn.XLOOKUP(B157,中转!$O$10:$O$129,中转!$P$10:$P$129,0)*_xlfn.XLOOKUP(C157,中转!$U$10:$U$19,中转!$W$10:$W$19)),2),4)),1020.5643)</f>
        <v>170.74280000000002</v>
      </c>
      <c r="F157" s="32">
        <f>ROUNDUP(LOG(_xlfn.XLOOKUP(C157,中转!$U$10:$U$19,中转!$V$10:$V$19)*1.1^(_xlfn.XLOOKUP(B157,中转!$O$10:$O$129,中转!$P$10:$P$129,0)*_xlfn.XLOOKUP(C157,中转!$U$10:$U$19,中转!$W$10:$W$19)),2),4)</f>
        <v>170.74279999999999</v>
      </c>
      <c r="G157" s="33">
        <v>153</v>
      </c>
      <c r="H157" s="32">
        <f>MIN(INT(_xlfn.XLOOKUP(B157,中转!$O$10:$O$129,中转!$Q$10:$Q$129)*MAX(C157/MIN(_xlfn.XLOOKUP(B157,中转!$O$10:$O$129,中转!$N$10:$N$129),7),_xlfn.XLOOKUP(C157,中转!$A$8:$A$17,中转!$B$8:$B$17))),250)</f>
        <v>99</v>
      </c>
    </row>
    <row r="158" spans="1:8" x14ac:dyDescent="0.15">
      <c r="A158" s="32">
        <v>154</v>
      </c>
      <c r="B158" s="32">
        <f t="shared" si="7"/>
        <v>16</v>
      </c>
      <c r="C158" s="32">
        <f t="shared" si="8"/>
        <v>4</v>
      </c>
      <c r="D158" s="32">
        <f t="shared" si="6"/>
        <v>0</v>
      </c>
      <c r="E158" s="32">
        <f>IFERROR(IF(C158=1,$E$5,ROUNDUP(LOG(_xlfn.XLOOKUP(C158,中转!$U$10:$U$19,中转!$V$10:$V$19)*1.1^(_xlfn.XLOOKUP(B158,中转!$O$10:$O$129,中转!$P$10:$P$129,0)*_xlfn.XLOOKUP(C158,中转!$U$10:$U$19,中转!$W$10:$W$19)),2),4)),1020.5643)</f>
        <v>183.3124</v>
      </c>
      <c r="F158" s="32">
        <f>ROUNDUP(LOG(_xlfn.XLOOKUP(C158,中转!$U$10:$U$19,中转!$V$10:$V$19)*1.1^(_xlfn.XLOOKUP(B158,中转!$O$10:$O$129,中转!$P$10:$P$129,0)*_xlfn.XLOOKUP(C158,中转!$U$10:$U$19,中转!$W$10:$W$19)),2),4)</f>
        <v>183.3124</v>
      </c>
      <c r="G158" s="32">
        <v>154</v>
      </c>
      <c r="H158" s="32">
        <f>MIN(INT(_xlfn.XLOOKUP(B158,中转!$O$10:$O$129,中转!$Q$10:$Q$129)*MAX(C158/MIN(_xlfn.XLOOKUP(B158,中转!$O$10:$O$129,中转!$N$10:$N$129),7),_xlfn.XLOOKUP(C158,中转!$A$8:$A$17,中转!$B$8:$B$17))),250)</f>
        <v>105</v>
      </c>
    </row>
    <row r="159" spans="1:8" x14ac:dyDescent="0.15">
      <c r="A159" s="32">
        <v>155</v>
      </c>
      <c r="B159" s="32">
        <f t="shared" si="7"/>
        <v>16</v>
      </c>
      <c r="C159" s="32">
        <f t="shared" si="8"/>
        <v>5</v>
      </c>
      <c r="D159" s="32">
        <f t="shared" si="6"/>
        <v>0</v>
      </c>
      <c r="E159" s="32">
        <f>IFERROR(IF(C159=1,$E$5,ROUNDUP(LOG(_xlfn.XLOOKUP(C159,中转!$U$10:$U$19,中转!$V$10:$V$19)*1.1^(_xlfn.XLOOKUP(B159,中转!$O$10:$O$129,中转!$P$10:$P$129,0)*_xlfn.XLOOKUP(C159,中转!$U$10:$U$19,中转!$W$10:$W$19)),2),4)),1020.5643)</f>
        <v>197.8809</v>
      </c>
      <c r="F159" s="32">
        <f>ROUNDUP(LOG(_xlfn.XLOOKUP(C159,中转!$U$10:$U$19,中转!$V$10:$V$19)*1.1^(_xlfn.XLOOKUP(B159,中转!$O$10:$O$129,中转!$P$10:$P$129,0)*_xlfn.XLOOKUP(C159,中转!$U$10:$U$19,中转!$W$10:$W$19)),2),4)</f>
        <v>197.8809</v>
      </c>
      <c r="G159" s="33">
        <v>155</v>
      </c>
      <c r="H159" s="32">
        <f>MIN(INT(_xlfn.XLOOKUP(B159,中转!$O$10:$O$129,中转!$Q$10:$Q$129)*MAX(C159/MIN(_xlfn.XLOOKUP(B159,中转!$O$10:$O$129,中转!$N$10:$N$129),7),_xlfn.XLOOKUP(C159,中转!$A$8:$A$17,中转!$B$8:$B$17))),250)</f>
        <v>111</v>
      </c>
    </row>
    <row r="160" spans="1:8" x14ac:dyDescent="0.15">
      <c r="A160" s="32">
        <v>156</v>
      </c>
      <c r="B160" s="32">
        <f t="shared" si="7"/>
        <v>16</v>
      </c>
      <c r="C160" s="32">
        <f t="shared" si="8"/>
        <v>6</v>
      </c>
      <c r="D160" s="32">
        <f t="shared" si="6"/>
        <v>0</v>
      </c>
      <c r="E160" s="32">
        <f>IFERROR(IF(C160=1,$E$5,ROUNDUP(LOG(_xlfn.XLOOKUP(C160,中转!$U$10:$U$19,中转!$V$10:$V$19)*1.1^(_xlfn.XLOOKUP(B160,中转!$O$10:$O$129,中转!$P$10:$P$129,0)*_xlfn.XLOOKUP(C160,中转!$U$10:$U$19,中转!$W$10:$W$19)),2),4)),1020.5643)</f>
        <v>203.79339999999999</v>
      </c>
      <c r="F160" s="32">
        <f>ROUNDUP(LOG(_xlfn.XLOOKUP(C160,中转!$U$10:$U$19,中转!$V$10:$V$19)*1.1^(_xlfn.XLOOKUP(B160,中转!$O$10:$O$129,中转!$P$10:$P$129,0)*_xlfn.XLOOKUP(C160,中转!$U$10:$U$19,中转!$W$10:$W$19)),2),4)</f>
        <v>203.79339999999999</v>
      </c>
      <c r="G160" s="32">
        <v>156</v>
      </c>
      <c r="H160" s="32">
        <f>MIN(INT(_xlfn.XLOOKUP(B160,中转!$O$10:$O$129,中转!$Q$10:$Q$129)*MAX(C160/MIN(_xlfn.XLOOKUP(B160,中转!$O$10:$O$129,中转!$N$10:$N$129),7),_xlfn.XLOOKUP(C160,中转!$A$8:$A$17,中转!$B$8:$B$17))),250)</f>
        <v>117</v>
      </c>
    </row>
    <row r="161" spans="1:8" x14ac:dyDescent="0.15">
      <c r="A161" s="32">
        <v>157</v>
      </c>
      <c r="B161" s="32">
        <f t="shared" si="7"/>
        <v>16</v>
      </c>
      <c r="C161" s="32">
        <f t="shared" si="8"/>
        <v>7</v>
      </c>
      <c r="D161" s="32">
        <f t="shared" si="6"/>
        <v>0</v>
      </c>
      <c r="E161" s="32">
        <f>IFERROR(IF(C161=1,$E$5,ROUNDUP(LOG(_xlfn.XLOOKUP(C161,中转!$U$10:$U$19,中转!$V$10:$V$19)*1.1^(_xlfn.XLOOKUP(B161,中转!$O$10:$O$129,中转!$P$10:$P$129,0)*_xlfn.XLOOKUP(C161,中转!$U$10:$U$19,中转!$W$10:$W$19)),2),4)),1020.5643)</f>
        <v>212.18530000000001</v>
      </c>
      <c r="F161" s="32">
        <f>ROUNDUP(LOG(_xlfn.XLOOKUP(C161,中转!$U$10:$U$19,中转!$V$10:$V$19)*1.1^(_xlfn.XLOOKUP(B161,中转!$O$10:$O$129,中转!$P$10:$P$129,0)*_xlfn.XLOOKUP(C161,中转!$U$10:$U$19,中转!$W$10:$W$19)),2),4)</f>
        <v>212.18530000000001</v>
      </c>
      <c r="G161" s="33">
        <v>157</v>
      </c>
      <c r="H161" s="32">
        <f>MIN(INT(_xlfn.XLOOKUP(B161,中转!$O$10:$O$129,中转!$Q$10:$Q$129)*MAX(C161/MIN(_xlfn.XLOOKUP(B161,中转!$O$10:$O$129,中转!$N$10:$N$129),7),_xlfn.XLOOKUP(C161,中转!$A$8:$A$17,中转!$B$8:$B$17))),250)</f>
        <v>124</v>
      </c>
    </row>
    <row r="162" spans="1:8" x14ac:dyDescent="0.15">
      <c r="A162" s="32">
        <v>158</v>
      </c>
      <c r="B162" s="32">
        <f t="shared" si="7"/>
        <v>16</v>
      </c>
      <c r="C162" s="32">
        <f t="shared" si="8"/>
        <v>8</v>
      </c>
      <c r="D162" s="32">
        <f t="shared" si="6"/>
        <v>0</v>
      </c>
      <c r="E162" s="32">
        <f>IFERROR(IF(C162=1,$E$5,ROUNDUP(LOG(_xlfn.XLOOKUP(C162,中转!$U$10:$U$19,中转!$V$10:$V$19)*1.1^(_xlfn.XLOOKUP(B162,中转!$O$10:$O$129,中转!$P$10:$P$129,0)*_xlfn.XLOOKUP(C162,中转!$U$10:$U$19,中转!$W$10:$W$19)),2),4)),1020.5643)</f>
        <v>218.50650000000002</v>
      </c>
      <c r="F162" s="32">
        <f>ROUNDUP(LOG(_xlfn.XLOOKUP(C162,中转!$U$10:$U$19,中转!$V$10:$V$19)*1.1^(_xlfn.XLOOKUP(B162,中转!$O$10:$O$129,中转!$P$10:$P$129,0)*_xlfn.XLOOKUP(C162,中转!$U$10:$U$19,中转!$W$10:$W$19)),2),4)</f>
        <v>218.50649999999999</v>
      </c>
      <c r="G162" s="32">
        <v>158</v>
      </c>
      <c r="H162" s="32">
        <f>MIN(INT(_xlfn.XLOOKUP(B162,中转!$O$10:$O$129,中转!$Q$10:$Q$129)*MAX(C162/MIN(_xlfn.XLOOKUP(B162,中转!$O$10:$O$129,中转!$N$10:$N$129),7),_xlfn.XLOOKUP(C162,中转!$A$8:$A$17,中转!$B$8:$B$17))),250)</f>
        <v>141</v>
      </c>
    </row>
    <row r="163" spans="1:8" x14ac:dyDescent="0.15">
      <c r="A163" s="32">
        <v>159</v>
      </c>
      <c r="B163" s="32">
        <f t="shared" si="7"/>
        <v>16</v>
      </c>
      <c r="C163" s="32">
        <f t="shared" si="8"/>
        <v>9</v>
      </c>
      <c r="D163" s="32">
        <f t="shared" si="6"/>
        <v>0</v>
      </c>
      <c r="E163" s="32">
        <f>IFERROR(IF(C163=1,$E$5,ROUNDUP(LOG(_xlfn.XLOOKUP(C163,中转!$U$10:$U$19,中转!$V$10:$V$19)*1.1^(_xlfn.XLOOKUP(B163,中转!$O$10:$O$129,中转!$P$10:$P$129,0)*_xlfn.XLOOKUP(C163,中转!$U$10:$U$19,中转!$W$10:$W$19)),2),4)),1020.5643)</f>
        <v>224.83189999999999</v>
      </c>
      <c r="F163" s="32">
        <f>ROUNDUP(LOG(_xlfn.XLOOKUP(C163,中转!$U$10:$U$19,中转!$V$10:$V$19)*1.1^(_xlfn.XLOOKUP(B163,中转!$O$10:$O$129,中转!$P$10:$P$129,0)*_xlfn.XLOOKUP(C163,中转!$U$10:$U$19,中转!$W$10:$W$19)),2),4)</f>
        <v>224.83189999999999</v>
      </c>
      <c r="G163" s="33">
        <v>159</v>
      </c>
      <c r="H163" s="32">
        <f>MIN(INT(_xlfn.XLOOKUP(B163,中转!$O$10:$O$129,中转!$Q$10:$Q$129)*MAX(C163/MIN(_xlfn.XLOOKUP(B163,中转!$O$10:$O$129,中转!$N$10:$N$129),7),_xlfn.XLOOKUP(C163,中转!$A$8:$A$17,中转!$B$8:$B$17))),250)</f>
        <v>159</v>
      </c>
    </row>
    <row r="164" spans="1:8" x14ac:dyDescent="0.15">
      <c r="A164" s="32">
        <v>160</v>
      </c>
      <c r="B164" s="32">
        <f t="shared" si="7"/>
        <v>16</v>
      </c>
      <c r="C164" s="32">
        <f t="shared" si="8"/>
        <v>10</v>
      </c>
      <c r="D164" s="32">
        <f t="shared" ref="D164:D227" si="9">D154</f>
        <v>0</v>
      </c>
      <c r="E164" s="32">
        <f>IFERROR(IF(C164=1,$E$5,ROUNDUP(LOG(_xlfn.XLOOKUP(C164,中转!$U$10:$U$19,中转!$V$10:$V$19)*1.1^(_xlfn.XLOOKUP(B164,中转!$O$10:$O$129,中转!$P$10:$P$129,0)*_xlfn.XLOOKUP(C164,中转!$U$10:$U$19,中转!$W$10:$W$19)),2),4)),1020.5643)</f>
        <v>231.14950000000002</v>
      </c>
      <c r="F164" s="32">
        <f>ROUNDUP(LOG(_xlfn.XLOOKUP(C164,中转!$U$10:$U$19,中转!$V$10:$V$19)*1.1^(_xlfn.XLOOKUP(B164,中转!$O$10:$O$129,中转!$P$10:$P$129,0)*_xlfn.XLOOKUP(C164,中转!$U$10:$U$19,中转!$W$10:$W$19)),2),4)</f>
        <v>231.14949999999999</v>
      </c>
      <c r="G164" s="32">
        <v>160</v>
      </c>
      <c r="H164" s="32">
        <f>MIN(INT(_xlfn.XLOOKUP(B164,中转!$O$10:$O$129,中转!$Q$10:$Q$129)*MAX(C164/MIN(_xlfn.XLOOKUP(B164,中转!$O$10:$O$129,中转!$N$10:$N$129),7),_xlfn.XLOOKUP(C164,中转!$A$8:$A$17,中转!$B$8:$B$17))),250)</f>
        <v>177</v>
      </c>
    </row>
    <row r="165" spans="1:8" x14ac:dyDescent="0.15">
      <c r="A165" s="26">
        <v>161</v>
      </c>
      <c r="B165" s="26">
        <f t="shared" si="7"/>
        <v>17</v>
      </c>
      <c r="C165" s="26">
        <f t="shared" si="8"/>
        <v>1</v>
      </c>
      <c r="D165" s="26">
        <f t="shared" si="9"/>
        <v>0</v>
      </c>
      <c r="E165" s="26">
        <f>IFERROR(IF(C165=1,$E$5,ROUNDUP(LOG(_xlfn.XLOOKUP(C165,中转!$U$10:$U$19,中转!$V$10:$V$19)*1.1^(_xlfn.XLOOKUP(B165,中转!$O$10:$O$129,中转!$P$10:$P$129,0)*_xlfn.XLOOKUP(C165,中转!$U$10:$U$19,中转!$W$10:$W$19)),2),4)),1020.5643)</f>
        <v>4.3220000000000001</v>
      </c>
      <c r="F165" s="26">
        <f>ROUNDUP(LOG(_xlfn.XLOOKUP(C165,中转!$U$10:$U$19,中转!$V$10:$V$19)*1.1^(_xlfn.XLOOKUP(B165,中转!$O$10:$O$129,中转!$P$10:$P$129,0)*_xlfn.XLOOKUP(C165,中转!$U$10:$U$19,中转!$W$10:$W$19)),2),4)</f>
        <v>155.14769999999999</v>
      </c>
      <c r="G165" s="27">
        <v>161</v>
      </c>
      <c r="H165" s="26">
        <f>MIN(INT(_xlfn.XLOOKUP(B165,中转!$O$10:$O$129,中转!$Q$10:$Q$129)*MAX(C165/MIN(_xlfn.XLOOKUP(B165,中转!$O$10:$O$129,中转!$N$10:$N$129),7),_xlfn.XLOOKUP(C165,中转!$A$8:$A$17,中转!$B$8:$B$17))),250)</f>
        <v>92</v>
      </c>
    </row>
    <row r="166" spans="1:8" x14ac:dyDescent="0.15">
      <c r="A166" s="26">
        <v>162</v>
      </c>
      <c r="B166" s="26">
        <f t="shared" si="7"/>
        <v>17</v>
      </c>
      <c r="C166" s="26">
        <f t="shared" si="8"/>
        <v>2</v>
      </c>
      <c r="D166" s="26">
        <f t="shared" si="9"/>
        <v>0</v>
      </c>
      <c r="E166" s="26">
        <f>IFERROR(IF(C166=1,$E$5,ROUNDUP(LOG(_xlfn.XLOOKUP(C166,中转!$U$10:$U$19,中转!$V$10:$V$19)*1.1^(_xlfn.XLOOKUP(B166,中转!$O$10:$O$129,中转!$P$10:$P$129,0)*_xlfn.XLOOKUP(C166,中转!$U$10:$U$19,中转!$W$10:$W$19)),2),4)),1020.5643)</f>
        <v>165.69220000000001</v>
      </c>
      <c r="F166" s="26">
        <f>ROUNDUP(LOG(_xlfn.XLOOKUP(C166,中转!$U$10:$U$19,中转!$V$10:$V$19)*1.1^(_xlfn.XLOOKUP(B166,中转!$O$10:$O$129,中转!$P$10:$P$129,0)*_xlfn.XLOOKUP(C166,中转!$U$10:$U$19,中转!$W$10:$W$19)),2),4)</f>
        <v>165.69220000000001</v>
      </c>
      <c r="G166" s="26">
        <v>162</v>
      </c>
      <c r="H166" s="26">
        <f>MIN(INT(_xlfn.XLOOKUP(B166,中转!$O$10:$O$129,中转!$Q$10:$Q$129)*MAX(C166/MIN(_xlfn.XLOOKUP(B166,中转!$O$10:$O$129,中转!$N$10:$N$129),7),_xlfn.XLOOKUP(C166,中转!$A$8:$A$17,中转!$B$8:$B$17))),250)</f>
        <v>99</v>
      </c>
    </row>
    <row r="167" spans="1:8" x14ac:dyDescent="0.15">
      <c r="A167" s="26">
        <v>163</v>
      </c>
      <c r="B167" s="26">
        <f t="shared" si="7"/>
        <v>17</v>
      </c>
      <c r="C167" s="26">
        <f t="shared" si="8"/>
        <v>3</v>
      </c>
      <c r="D167" s="26">
        <f t="shared" si="9"/>
        <v>0</v>
      </c>
      <c r="E167" s="26">
        <f>IFERROR(IF(C167=1,$E$5,ROUNDUP(LOG(_xlfn.XLOOKUP(C167,中转!$U$10:$U$19,中转!$V$10:$V$19)*1.1^(_xlfn.XLOOKUP(B167,中转!$O$10:$O$129,中转!$P$10:$P$129,0)*_xlfn.XLOOKUP(C167,中转!$U$10:$U$19,中转!$W$10:$W$19)),2),4)),1020.5643)</f>
        <v>181.88060000000002</v>
      </c>
      <c r="F167" s="26">
        <f>ROUNDUP(LOG(_xlfn.XLOOKUP(C167,中转!$U$10:$U$19,中转!$V$10:$V$19)*1.1^(_xlfn.XLOOKUP(B167,中转!$O$10:$O$129,中转!$P$10:$P$129,0)*_xlfn.XLOOKUP(C167,中转!$U$10:$U$19,中转!$W$10:$W$19)),2),4)</f>
        <v>181.88059999999999</v>
      </c>
      <c r="G167" s="27">
        <v>163</v>
      </c>
      <c r="H167" s="26">
        <f>MIN(INT(_xlfn.XLOOKUP(B167,中转!$O$10:$O$129,中转!$Q$10:$Q$129)*MAX(C167/MIN(_xlfn.XLOOKUP(B167,中转!$O$10:$O$129,中转!$N$10:$N$129),7),_xlfn.XLOOKUP(C167,中转!$A$8:$A$17,中转!$B$8:$B$17))),250)</f>
        <v>105</v>
      </c>
    </row>
    <row r="168" spans="1:8" x14ac:dyDescent="0.15">
      <c r="A168" s="26">
        <v>164</v>
      </c>
      <c r="B168" s="26">
        <f t="shared" si="7"/>
        <v>17</v>
      </c>
      <c r="C168" s="26">
        <f t="shared" si="8"/>
        <v>4</v>
      </c>
      <c r="D168" s="26">
        <f t="shared" si="9"/>
        <v>0</v>
      </c>
      <c r="E168" s="26">
        <f>IFERROR(IF(C168=1,$E$5,ROUNDUP(LOG(_xlfn.XLOOKUP(C168,中转!$U$10:$U$19,中转!$V$10:$V$19)*1.1^(_xlfn.XLOOKUP(B168,中转!$O$10:$O$129,中转!$P$10:$P$129,0)*_xlfn.XLOOKUP(C168,中转!$U$10:$U$19,中转!$W$10:$W$19)),2),4)),1020.5643)</f>
        <v>195.06900000000002</v>
      </c>
      <c r="F168" s="26">
        <f>ROUNDUP(LOG(_xlfn.XLOOKUP(C168,中转!$U$10:$U$19,中转!$V$10:$V$19)*1.1^(_xlfn.XLOOKUP(B168,中转!$O$10:$O$129,中转!$P$10:$P$129,0)*_xlfn.XLOOKUP(C168,中转!$U$10:$U$19,中转!$W$10:$W$19)),2),4)</f>
        <v>195.06899999999999</v>
      </c>
      <c r="G168" s="26">
        <v>164</v>
      </c>
      <c r="H168" s="26">
        <f>MIN(INT(_xlfn.XLOOKUP(B168,中转!$O$10:$O$129,中转!$Q$10:$Q$129)*MAX(C168/MIN(_xlfn.XLOOKUP(B168,中转!$O$10:$O$129,中转!$N$10:$N$129),7),_xlfn.XLOOKUP(C168,中转!$A$8:$A$17,中转!$B$8:$B$17))),250)</f>
        <v>112</v>
      </c>
    </row>
    <row r="169" spans="1:8" x14ac:dyDescent="0.15">
      <c r="A169" s="26">
        <v>165</v>
      </c>
      <c r="B169" s="26">
        <f t="shared" si="7"/>
        <v>17</v>
      </c>
      <c r="C169" s="26">
        <f t="shared" si="8"/>
        <v>5</v>
      </c>
      <c r="D169" s="26">
        <f t="shared" si="9"/>
        <v>0</v>
      </c>
      <c r="E169" s="26">
        <f>IFERROR(IF(C169=1,$E$5,ROUNDUP(LOG(_xlfn.XLOOKUP(C169,中转!$U$10:$U$19,中转!$V$10:$V$19)*1.1^(_xlfn.XLOOKUP(B169,中转!$O$10:$O$129,中转!$P$10:$P$129,0)*_xlfn.XLOOKUP(C169,中转!$U$10:$U$19,中转!$W$10:$W$19)),2),4)),1020.5643)</f>
        <v>210.25630000000001</v>
      </c>
      <c r="F169" s="26">
        <f>ROUNDUP(LOG(_xlfn.XLOOKUP(C169,中转!$U$10:$U$19,中转!$V$10:$V$19)*1.1^(_xlfn.XLOOKUP(B169,中转!$O$10:$O$129,中转!$P$10:$P$129,0)*_xlfn.XLOOKUP(C169,中转!$U$10:$U$19,中转!$W$10:$W$19)),2),4)</f>
        <v>210.25630000000001</v>
      </c>
      <c r="G169" s="27">
        <v>165</v>
      </c>
      <c r="H169" s="26">
        <f>MIN(INT(_xlfn.XLOOKUP(B169,中转!$O$10:$O$129,中转!$Q$10:$Q$129)*MAX(C169/MIN(_xlfn.XLOOKUP(B169,中转!$O$10:$O$129,中转!$N$10:$N$129),7),_xlfn.XLOOKUP(C169,中转!$A$8:$A$17,中转!$B$8:$B$17))),250)</f>
        <v>118</v>
      </c>
    </row>
    <row r="170" spans="1:8" x14ac:dyDescent="0.15">
      <c r="A170" s="26">
        <v>166</v>
      </c>
      <c r="B170" s="26">
        <f t="shared" si="7"/>
        <v>17</v>
      </c>
      <c r="C170" s="26">
        <f t="shared" si="8"/>
        <v>6</v>
      </c>
      <c r="D170" s="26">
        <f t="shared" si="9"/>
        <v>0</v>
      </c>
      <c r="E170" s="26">
        <f>IFERROR(IF(C170=1,$E$5,ROUNDUP(LOG(_xlfn.XLOOKUP(C170,中转!$U$10:$U$19,中转!$V$10:$V$19)*1.1^(_xlfn.XLOOKUP(B170,中转!$O$10:$O$129,中转!$P$10:$P$129,0)*_xlfn.XLOOKUP(C170,中转!$U$10:$U$19,中转!$W$10:$W$19)),2),4)),1020.5643)</f>
        <v>216.1687</v>
      </c>
      <c r="F170" s="26">
        <f>ROUNDUP(LOG(_xlfn.XLOOKUP(C170,中转!$U$10:$U$19,中转!$V$10:$V$19)*1.1^(_xlfn.XLOOKUP(B170,中转!$O$10:$O$129,中转!$P$10:$P$129,0)*_xlfn.XLOOKUP(C170,中转!$U$10:$U$19,中转!$W$10:$W$19)),2),4)</f>
        <v>216.1687</v>
      </c>
      <c r="G170" s="26">
        <v>166</v>
      </c>
      <c r="H170" s="26">
        <f>MIN(INT(_xlfn.XLOOKUP(B170,中转!$O$10:$O$129,中转!$Q$10:$Q$129)*MAX(C170/MIN(_xlfn.XLOOKUP(B170,中转!$O$10:$O$129,中转!$N$10:$N$129),7),_xlfn.XLOOKUP(C170,中转!$A$8:$A$17,中转!$B$8:$B$17))),250)</f>
        <v>125</v>
      </c>
    </row>
    <row r="171" spans="1:8" x14ac:dyDescent="0.15">
      <c r="A171" s="26">
        <v>167</v>
      </c>
      <c r="B171" s="26">
        <f t="shared" si="7"/>
        <v>17</v>
      </c>
      <c r="C171" s="26">
        <f t="shared" si="8"/>
        <v>7</v>
      </c>
      <c r="D171" s="26">
        <f t="shared" si="9"/>
        <v>0</v>
      </c>
      <c r="E171" s="26">
        <f>IFERROR(IF(C171=1,$E$5,ROUNDUP(LOG(_xlfn.XLOOKUP(C171,中转!$U$10:$U$19,中转!$V$10:$V$19)*1.1^(_xlfn.XLOOKUP(B171,中转!$O$10:$O$129,中转!$P$10:$P$129,0)*_xlfn.XLOOKUP(C171,中转!$U$10:$U$19,中转!$W$10:$W$19)),2),4)),1020.5643)</f>
        <v>224.56059999999999</v>
      </c>
      <c r="F171" s="26">
        <f>ROUNDUP(LOG(_xlfn.XLOOKUP(C171,中转!$U$10:$U$19,中转!$V$10:$V$19)*1.1^(_xlfn.XLOOKUP(B171,中转!$O$10:$O$129,中转!$P$10:$P$129,0)*_xlfn.XLOOKUP(C171,中转!$U$10:$U$19,中转!$W$10:$W$19)),2),4)</f>
        <v>224.56059999999999</v>
      </c>
      <c r="G171" s="27">
        <v>167</v>
      </c>
      <c r="H171" s="26">
        <f>MIN(INT(_xlfn.XLOOKUP(B171,中转!$O$10:$O$129,中转!$Q$10:$Q$129)*MAX(C171/MIN(_xlfn.XLOOKUP(B171,中转!$O$10:$O$129,中转!$N$10:$N$129),7),_xlfn.XLOOKUP(C171,中转!$A$8:$A$17,中转!$B$8:$B$17))),250)</f>
        <v>132</v>
      </c>
    </row>
    <row r="172" spans="1:8" x14ac:dyDescent="0.15">
      <c r="A172" s="26">
        <v>168</v>
      </c>
      <c r="B172" s="26">
        <f t="shared" si="7"/>
        <v>17</v>
      </c>
      <c r="C172" s="26">
        <f t="shared" si="8"/>
        <v>8</v>
      </c>
      <c r="D172" s="26">
        <f t="shared" si="9"/>
        <v>0</v>
      </c>
      <c r="E172" s="26">
        <f>IFERROR(IF(C172=1,$E$5,ROUNDUP(LOG(_xlfn.XLOOKUP(C172,中转!$U$10:$U$19,中转!$V$10:$V$19)*1.1^(_xlfn.XLOOKUP(B172,中转!$O$10:$O$129,中转!$P$10:$P$129,0)*_xlfn.XLOOKUP(C172,中转!$U$10:$U$19,中转!$W$10:$W$19)),2),4)),1020.5643)</f>
        <v>230.8818</v>
      </c>
      <c r="F172" s="26">
        <f>ROUNDUP(LOG(_xlfn.XLOOKUP(C172,中转!$U$10:$U$19,中转!$V$10:$V$19)*1.1^(_xlfn.XLOOKUP(B172,中转!$O$10:$O$129,中转!$P$10:$P$129,0)*_xlfn.XLOOKUP(C172,中转!$U$10:$U$19,中转!$W$10:$W$19)),2),4)</f>
        <v>230.8818</v>
      </c>
      <c r="G172" s="26">
        <v>168</v>
      </c>
      <c r="H172" s="26">
        <f>MIN(INT(_xlfn.XLOOKUP(B172,中转!$O$10:$O$129,中转!$Q$10:$Q$129)*MAX(C172/MIN(_xlfn.XLOOKUP(B172,中转!$O$10:$O$129,中转!$N$10:$N$129),7),_xlfn.XLOOKUP(C172,中转!$A$8:$A$17,中转!$B$8:$B$17))),250)</f>
        <v>150</v>
      </c>
    </row>
    <row r="173" spans="1:8" x14ac:dyDescent="0.15">
      <c r="A173" s="26">
        <v>169</v>
      </c>
      <c r="B173" s="26">
        <f t="shared" si="7"/>
        <v>17</v>
      </c>
      <c r="C173" s="26">
        <f t="shared" si="8"/>
        <v>9</v>
      </c>
      <c r="D173" s="26">
        <f t="shared" si="9"/>
        <v>0</v>
      </c>
      <c r="E173" s="26">
        <f>IFERROR(IF(C173=1,$E$5,ROUNDUP(LOG(_xlfn.XLOOKUP(C173,中转!$U$10:$U$19,中转!$V$10:$V$19)*1.1^(_xlfn.XLOOKUP(B173,中转!$O$10:$O$129,中转!$P$10:$P$129,0)*_xlfn.XLOOKUP(C173,中转!$U$10:$U$19,中转!$W$10:$W$19)),2),4)),1020.5643)</f>
        <v>237.2072</v>
      </c>
      <c r="F173" s="26">
        <f>ROUNDUP(LOG(_xlfn.XLOOKUP(C173,中转!$U$10:$U$19,中转!$V$10:$V$19)*1.1^(_xlfn.XLOOKUP(B173,中转!$O$10:$O$129,中转!$P$10:$P$129,0)*_xlfn.XLOOKUP(C173,中转!$U$10:$U$19,中转!$W$10:$W$19)),2),4)</f>
        <v>237.2072</v>
      </c>
      <c r="G173" s="27">
        <v>169</v>
      </c>
      <c r="H173" s="26">
        <f>MIN(INT(_xlfn.XLOOKUP(B173,中转!$O$10:$O$129,中转!$Q$10:$Q$129)*MAX(C173/MIN(_xlfn.XLOOKUP(B173,中转!$O$10:$O$129,中转!$N$10:$N$129),7),_xlfn.XLOOKUP(C173,中转!$A$8:$A$17,中转!$B$8:$B$17))),250)</f>
        <v>169</v>
      </c>
    </row>
    <row r="174" spans="1:8" x14ac:dyDescent="0.15">
      <c r="A174" s="26">
        <v>170</v>
      </c>
      <c r="B174" s="26">
        <f t="shared" si="7"/>
        <v>17</v>
      </c>
      <c r="C174" s="26">
        <f t="shared" si="8"/>
        <v>10</v>
      </c>
      <c r="D174" s="26">
        <f t="shared" si="9"/>
        <v>0</v>
      </c>
      <c r="E174" s="26">
        <f>IFERROR(IF(C174=1,$E$5,ROUNDUP(LOG(_xlfn.XLOOKUP(C174,中转!$U$10:$U$19,中转!$V$10:$V$19)*1.1^(_xlfn.XLOOKUP(B174,中转!$O$10:$O$129,中转!$P$10:$P$129,0)*_xlfn.XLOOKUP(C174,中转!$U$10:$U$19,中转!$W$10:$W$19)),2),4)),1020.5643)</f>
        <v>243.5248</v>
      </c>
      <c r="F174" s="26">
        <f>ROUNDUP(LOG(_xlfn.XLOOKUP(C174,中转!$U$10:$U$19,中转!$V$10:$V$19)*1.1^(_xlfn.XLOOKUP(B174,中转!$O$10:$O$129,中转!$P$10:$P$129,0)*_xlfn.XLOOKUP(C174,中转!$U$10:$U$19,中转!$W$10:$W$19)),2),4)</f>
        <v>243.5248</v>
      </c>
      <c r="G174" s="26">
        <v>170</v>
      </c>
      <c r="H174" s="26">
        <f>MIN(INT(_xlfn.XLOOKUP(B174,中转!$O$10:$O$129,中转!$Q$10:$Q$129)*MAX(C174/MIN(_xlfn.XLOOKUP(B174,中转!$O$10:$O$129,中转!$N$10:$N$129),7),_xlfn.XLOOKUP(C174,中转!$A$8:$A$17,中转!$B$8:$B$17))),250)</f>
        <v>188</v>
      </c>
    </row>
    <row r="175" spans="1:8" x14ac:dyDescent="0.15">
      <c r="A175" s="32">
        <v>171</v>
      </c>
      <c r="B175" s="32">
        <f t="shared" si="7"/>
        <v>18</v>
      </c>
      <c r="C175" s="32">
        <f t="shared" si="8"/>
        <v>1</v>
      </c>
      <c r="D175" s="32">
        <f t="shared" si="9"/>
        <v>0</v>
      </c>
      <c r="E175" s="32">
        <f>IFERROR(IF(C175=1,$E$5,ROUNDUP(LOG(_xlfn.XLOOKUP(C175,中转!$U$10:$U$19,中转!$V$10:$V$19)*1.1^(_xlfn.XLOOKUP(B175,中转!$O$10:$O$129,中转!$P$10:$P$129,0)*_xlfn.XLOOKUP(C175,中转!$U$10:$U$19,中转!$W$10:$W$19)),2),4)),1020.5643)</f>
        <v>4.3220000000000001</v>
      </c>
      <c r="F175" s="32">
        <f>ROUNDUP(LOG(_xlfn.XLOOKUP(C175,中转!$U$10:$U$19,中转!$V$10:$V$19)*1.1^(_xlfn.XLOOKUP(B175,中转!$O$10:$O$129,中转!$P$10:$P$129,0)*_xlfn.XLOOKUP(C175,中转!$U$10:$U$19,中转!$W$10:$W$19)),2),4)</f>
        <v>165.048</v>
      </c>
      <c r="G175" s="33">
        <v>171</v>
      </c>
      <c r="H175" s="32">
        <f>MIN(INT(_xlfn.XLOOKUP(B175,中转!$O$10:$O$129,中转!$Q$10:$Q$129)*MAX(C175/MIN(_xlfn.XLOOKUP(B175,中转!$O$10:$O$129,中转!$N$10:$N$129),7),_xlfn.XLOOKUP(C175,中转!$A$8:$A$17,中转!$B$8:$B$17))),250)</f>
        <v>98</v>
      </c>
    </row>
    <row r="176" spans="1:8" x14ac:dyDescent="0.15">
      <c r="A176" s="32">
        <v>172</v>
      </c>
      <c r="B176" s="32">
        <f t="shared" si="7"/>
        <v>18</v>
      </c>
      <c r="C176" s="32">
        <f t="shared" si="8"/>
        <v>2</v>
      </c>
      <c r="D176" s="32">
        <f t="shared" si="9"/>
        <v>0</v>
      </c>
      <c r="E176" s="32">
        <f>IFERROR(IF(C176=1,$E$5,ROUNDUP(LOG(_xlfn.XLOOKUP(C176,中转!$U$10:$U$19,中转!$V$10:$V$19)*1.1^(_xlfn.XLOOKUP(B176,中转!$O$10:$O$129,中转!$P$10:$P$129,0)*_xlfn.XLOOKUP(C176,中转!$U$10:$U$19,中转!$W$10:$W$19)),2),4)),1020.5643)</f>
        <v>176.21129999999999</v>
      </c>
      <c r="F176" s="32">
        <f>ROUNDUP(LOG(_xlfn.XLOOKUP(C176,中转!$U$10:$U$19,中转!$V$10:$V$19)*1.1^(_xlfn.XLOOKUP(B176,中转!$O$10:$O$129,中转!$P$10:$P$129,0)*_xlfn.XLOOKUP(C176,中转!$U$10:$U$19,中转!$W$10:$W$19)),2),4)</f>
        <v>176.21129999999999</v>
      </c>
      <c r="G176" s="32">
        <v>172</v>
      </c>
      <c r="H176" s="32">
        <f>MIN(INT(_xlfn.XLOOKUP(B176,中转!$O$10:$O$129,中转!$Q$10:$Q$129)*MAX(C176/MIN(_xlfn.XLOOKUP(B176,中转!$O$10:$O$129,中转!$N$10:$N$129),7),_xlfn.XLOOKUP(C176,中转!$A$8:$A$17,中转!$B$8:$B$17))),250)</f>
        <v>105</v>
      </c>
    </row>
    <row r="177" spans="1:8" x14ac:dyDescent="0.15">
      <c r="A177" s="32">
        <v>173</v>
      </c>
      <c r="B177" s="32">
        <f t="shared" si="7"/>
        <v>18</v>
      </c>
      <c r="C177" s="32">
        <f t="shared" si="8"/>
        <v>3</v>
      </c>
      <c r="D177" s="32">
        <f t="shared" si="9"/>
        <v>0</v>
      </c>
      <c r="E177" s="32">
        <f>IFERROR(IF(C177=1,$E$5,ROUNDUP(LOG(_xlfn.XLOOKUP(C177,中转!$U$10:$U$19,中转!$V$10:$V$19)*1.1^(_xlfn.XLOOKUP(B177,中转!$O$10:$O$129,中转!$P$10:$P$129,0)*_xlfn.XLOOKUP(C177,中转!$U$10:$U$19,中转!$W$10:$W$19)),2),4)),1020.5643)</f>
        <v>193.01840000000001</v>
      </c>
      <c r="F177" s="32">
        <f>ROUNDUP(LOG(_xlfn.XLOOKUP(C177,中转!$U$10:$U$19,中转!$V$10:$V$19)*1.1^(_xlfn.XLOOKUP(B177,中转!$O$10:$O$129,中转!$P$10:$P$129,0)*_xlfn.XLOOKUP(C177,中转!$U$10:$U$19,中转!$W$10:$W$19)),2),4)</f>
        <v>193.01840000000001</v>
      </c>
      <c r="G177" s="33">
        <v>173</v>
      </c>
      <c r="H177" s="32">
        <f>MIN(INT(_xlfn.XLOOKUP(B177,中转!$O$10:$O$129,中转!$Q$10:$Q$129)*MAX(C177/MIN(_xlfn.XLOOKUP(B177,中转!$O$10:$O$129,中转!$N$10:$N$129),7),_xlfn.XLOOKUP(C177,中转!$A$8:$A$17,中转!$B$8:$B$17))),250)</f>
        <v>112</v>
      </c>
    </row>
    <row r="178" spans="1:8" x14ac:dyDescent="0.15">
      <c r="A178" s="32">
        <v>174</v>
      </c>
      <c r="B178" s="32">
        <f t="shared" si="7"/>
        <v>18</v>
      </c>
      <c r="C178" s="32">
        <f t="shared" si="8"/>
        <v>4</v>
      </c>
      <c r="D178" s="32">
        <f t="shared" si="9"/>
        <v>0</v>
      </c>
      <c r="E178" s="32">
        <f>IFERROR(IF(C178=1,$E$5,ROUNDUP(LOG(_xlfn.XLOOKUP(C178,中转!$U$10:$U$19,中转!$V$10:$V$19)*1.1^(_xlfn.XLOOKUP(B178,中转!$O$10:$O$129,中转!$P$10:$P$129,0)*_xlfn.XLOOKUP(C178,中转!$U$10:$U$19,中转!$W$10:$W$19)),2),4)),1020.5643)</f>
        <v>206.82550000000001</v>
      </c>
      <c r="F178" s="32">
        <f>ROUNDUP(LOG(_xlfn.XLOOKUP(C178,中转!$U$10:$U$19,中转!$V$10:$V$19)*1.1^(_xlfn.XLOOKUP(B178,中转!$O$10:$O$129,中转!$P$10:$P$129,0)*_xlfn.XLOOKUP(C178,中转!$U$10:$U$19,中转!$W$10:$W$19)),2),4)</f>
        <v>206.82550000000001</v>
      </c>
      <c r="G178" s="32">
        <v>174</v>
      </c>
      <c r="H178" s="32">
        <f>MIN(INT(_xlfn.XLOOKUP(B178,中转!$O$10:$O$129,中转!$Q$10:$Q$129)*MAX(C178/MIN(_xlfn.XLOOKUP(B178,中转!$O$10:$O$129,中转!$N$10:$N$129),7),_xlfn.XLOOKUP(C178,中转!$A$8:$A$17,中转!$B$8:$B$17))),250)</f>
        <v>119</v>
      </c>
    </row>
    <row r="179" spans="1:8" x14ac:dyDescent="0.15">
      <c r="A179" s="32">
        <v>175</v>
      </c>
      <c r="B179" s="32">
        <f t="shared" si="7"/>
        <v>18</v>
      </c>
      <c r="C179" s="32">
        <f t="shared" si="8"/>
        <v>5</v>
      </c>
      <c r="D179" s="32">
        <f t="shared" si="9"/>
        <v>0</v>
      </c>
      <c r="E179" s="32">
        <f>IFERROR(IF(C179=1,$E$5,ROUNDUP(LOG(_xlfn.XLOOKUP(C179,中转!$U$10:$U$19,中转!$V$10:$V$19)*1.1^(_xlfn.XLOOKUP(B179,中转!$O$10:$O$129,中转!$P$10:$P$129,0)*_xlfn.XLOOKUP(C179,中转!$U$10:$U$19,中转!$W$10:$W$19)),2),4)),1020.5643)</f>
        <v>222.63159999999999</v>
      </c>
      <c r="F179" s="32">
        <f>ROUNDUP(LOG(_xlfn.XLOOKUP(C179,中转!$U$10:$U$19,中转!$V$10:$V$19)*1.1^(_xlfn.XLOOKUP(B179,中转!$O$10:$O$129,中转!$P$10:$P$129,0)*_xlfn.XLOOKUP(C179,中转!$U$10:$U$19,中转!$W$10:$W$19)),2),4)</f>
        <v>222.63159999999999</v>
      </c>
      <c r="G179" s="33">
        <v>175</v>
      </c>
      <c r="H179" s="32">
        <f>MIN(INT(_xlfn.XLOOKUP(B179,中转!$O$10:$O$129,中转!$Q$10:$Q$129)*MAX(C179/MIN(_xlfn.XLOOKUP(B179,中转!$O$10:$O$129,中转!$N$10:$N$129),7),_xlfn.XLOOKUP(C179,中转!$A$8:$A$17,中转!$B$8:$B$17))),250)</f>
        <v>126</v>
      </c>
    </row>
    <row r="180" spans="1:8" x14ac:dyDescent="0.15">
      <c r="A180" s="32">
        <v>176</v>
      </c>
      <c r="B180" s="32">
        <f t="shared" si="7"/>
        <v>18</v>
      </c>
      <c r="C180" s="32">
        <f t="shared" si="8"/>
        <v>6</v>
      </c>
      <c r="D180" s="32">
        <f t="shared" si="9"/>
        <v>0</v>
      </c>
      <c r="E180" s="32">
        <f>IFERROR(IF(C180=1,$E$5,ROUNDUP(LOG(_xlfn.XLOOKUP(C180,中转!$U$10:$U$19,中转!$V$10:$V$19)*1.1^(_xlfn.XLOOKUP(B180,中转!$O$10:$O$129,中转!$P$10:$P$129,0)*_xlfn.XLOOKUP(C180,中转!$U$10:$U$19,中转!$W$10:$W$19)),2),4)),1020.5643)</f>
        <v>228.54400000000001</v>
      </c>
      <c r="F180" s="32">
        <f>ROUNDUP(LOG(_xlfn.XLOOKUP(C180,中转!$U$10:$U$19,中转!$V$10:$V$19)*1.1^(_xlfn.XLOOKUP(B180,中转!$O$10:$O$129,中转!$P$10:$P$129,0)*_xlfn.XLOOKUP(C180,中转!$U$10:$U$19,中转!$W$10:$W$19)),2),4)</f>
        <v>228.54400000000001</v>
      </c>
      <c r="G180" s="32">
        <v>176</v>
      </c>
      <c r="H180" s="32">
        <f>MIN(INT(_xlfn.XLOOKUP(B180,中转!$O$10:$O$129,中转!$Q$10:$Q$129)*MAX(C180/MIN(_xlfn.XLOOKUP(B180,中转!$O$10:$O$129,中转!$N$10:$N$129),7),_xlfn.XLOOKUP(C180,中转!$A$8:$A$17,中转!$B$8:$B$17))),250)</f>
        <v>133</v>
      </c>
    </row>
    <row r="181" spans="1:8" x14ac:dyDescent="0.15">
      <c r="A181" s="32">
        <v>177</v>
      </c>
      <c r="B181" s="32">
        <f t="shared" si="7"/>
        <v>18</v>
      </c>
      <c r="C181" s="32">
        <f t="shared" si="8"/>
        <v>7</v>
      </c>
      <c r="D181" s="32">
        <f t="shared" si="9"/>
        <v>0</v>
      </c>
      <c r="E181" s="32">
        <f>IFERROR(IF(C181=1,$E$5,ROUNDUP(LOG(_xlfn.XLOOKUP(C181,中转!$U$10:$U$19,中转!$V$10:$V$19)*1.1^(_xlfn.XLOOKUP(B181,中转!$O$10:$O$129,中转!$P$10:$P$129,0)*_xlfn.XLOOKUP(C181,中转!$U$10:$U$19,中转!$W$10:$W$19)),2),4)),1020.5643)</f>
        <v>236.9359</v>
      </c>
      <c r="F181" s="32">
        <f>ROUNDUP(LOG(_xlfn.XLOOKUP(C181,中转!$U$10:$U$19,中转!$V$10:$V$19)*1.1^(_xlfn.XLOOKUP(B181,中转!$O$10:$O$129,中转!$P$10:$P$129,0)*_xlfn.XLOOKUP(C181,中转!$U$10:$U$19,中转!$W$10:$W$19)),2),4)</f>
        <v>236.9359</v>
      </c>
      <c r="G181" s="33">
        <v>177</v>
      </c>
      <c r="H181" s="32">
        <f>MIN(INT(_xlfn.XLOOKUP(B181,中转!$O$10:$O$129,中转!$Q$10:$Q$129)*MAX(C181/MIN(_xlfn.XLOOKUP(B181,中转!$O$10:$O$129,中转!$N$10:$N$129),7),_xlfn.XLOOKUP(C181,中转!$A$8:$A$17,中转!$B$8:$B$17))),250)</f>
        <v>140</v>
      </c>
    </row>
    <row r="182" spans="1:8" x14ac:dyDescent="0.15">
      <c r="A182" s="32">
        <v>178</v>
      </c>
      <c r="B182" s="32">
        <f t="shared" si="7"/>
        <v>18</v>
      </c>
      <c r="C182" s="32">
        <f t="shared" si="8"/>
        <v>8</v>
      </c>
      <c r="D182" s="32">
        <f t="shared" si="9"/>
        <v>0</v>
      </c>
      <c r="E182" s="32">
        <f>IFERROR(IF(C182=1,$E$5,ROUNDUP(LOG(_xlfn.XLOOKUP(C182,中转!$U$10:$U$19,中转!$V$10:$V$19)*1.1^(_xlfn.XLOOKUP(B182,中转!$O$10:$O$129,中转!$P$10:$P$129,0)*_xlfn.XLOOKUP(C182,中转!$U$10:$U$19,中转!$W$10:$W$19)),2),4)),1020.5643)</f>
        <v>243.25710000000001</v>
      </c>
      <c r="F182" s="32">
        <f>ROUNDUP(LOG(_xlfn.XLOOKUP(C182,中转!$U$10:$U$19,中转!$V$10:$V$19)*1.1^(_xlfn.XLOOKUP(B182,中转!$O$10:$O$129,中转!$P$10:$P$129,0)*_xlfn.XLOOKUP(C182,中转!$U$10:$U$19,中转!$W$10:$W$19)),2),4)</f>
        <v>243.25710000000001</v>
      </c>
      <c r="G182" s="32">
        <v>178</v>
      </c>
      <c r="H182" s="32">
        <f>MIN(INT(_xlfn.XLOOKUP(B182,中转!$O$10:$O$129,中转!$Q$10:$Q$129)*MAX(C182/MIN(_xlfn.XLOOKUP(B182,中转!$O$10:$O$129,中转!$N$10:$N$129),7),_xlfn.XLOOKUP(C182,中转!$A$8:$A$17,中转!$B$8:$B$17))),250)</f>
        <v>160</v>
      </c>
    </row>
    <row r="183" spans="1:8" x14ac:dyDescent="0.15">
      <c r="A183" s="32">
        <v>179</v>
      </c>
      <c r="B183" s="32">
        <f t="shared" si="7"/>
        <v>18</v>
      </c>
      <c r="C183" s="32">
        <f t="shared" si="8"/>
        <v>9</v>
      </c>
      <c r="D183" s="32">
        <f t="shared" si="9"/>
        <v>0</v>
      </c>
      <c r="E183" s="32">
        <f>IFERROR(IF(C183=1,$E$5,ROUNDUP(LOG(_xlfn.XLOOKUP(C183,中转!$U$10:$U$19,中转!$V$10:$V$19)*1.1^(_xlfn.XLOOKUP(B183,中转!$O$10:$O$129,中转!$P$10:$P$129,0)*_xlfn.XLOOKUP(C183,中转!$U$10:$U$19,中转!$W$10:$W$19)),2),4)),1020.5643)</f>
        <v>249.58250000000001</v>
      </c>
      <c r="F183" s="32">
        <f>ROUNDUP(LOG(_xlfn.XLOOKUP(C183,中转!$U$10:$U$19,中转!$V$10:$V$19)*1.1^(_xlfn.XLOOKUP(B183,中转!$O$10:$O$129,中转!$P$10:$P$129,0)*_xlfn.XLOOKUP(C183,中转!$U$10:$U$19,中转!$W$10:$W$19)),2),4)</f>
        <v>249.58250000000001</v>
      </c>
      <c r="G183" s="33">
        <v>179</v>
      </c>
      <c r="H183" s="32">
        <f>MIN(INT(_xlfn.XLOOKUP(B183,中转!$O$10:$O$129,中转!$Q$10:$Q$129)*MAX(C183/MIN(_xlfn.XLOOKUP(B183,中转!$O$10:$O$129,中转!$N$10:$N$129),7),_xlfn.XLOOKUP(C183,中转!$A$8:$A$17,中转!$B$8:$B$17))),250)</f>
        <v>180</v>
      </c>
    </row>
    <row r="184" spans="1:8" x14ac:dyDescent="0.15">
      <c r="A184" s="32">
        <v>180</v>
      </c>
      <c r="B184" s="32">
        <f t="shared" si="7"/>
        <v>18</v>
      </c>
      <c r="C184" s="32">
        <f t="shared" si="8"/>
        <v>10</v>
      </c>
      <c r="D184" s="32">
        <f t="shared" si="9"/>
        <v>0</v>
      </c>
      <c r="E184" s="32">
        <f>IFERROR(IF(C184=1,$E$5,ROUNDUP(LOG(_xlfn.XLOOKUP(C184,中转!$U$10:$U$19,中转!$V$10:$V$19)*1.1^(_xlfn.XLOOKUP(B184,中转!$O$10:$O$129,中转!$P$10:$P$129,0)*_xlfn.XLOOKUP(C184,中转!$U$10:$U$19,中转!$W$10:$W$19)),2),4)),1020.5643)</f>
        <v>255.90010000000001</v>
      </c>
      <c r="F184" s="32">
        <f>ROUNDUP(LOG(_xlfn.XLOOKUP(C184,中转!$U$10:$U$19,中转!$V$10:$V$19)*1.1^(_xlfn.XLOOKUP(B184,中转!$O$10:$O$129,中转!$P$10:$P$129,0)*_xlfn.XLOOKUP(C184,中转!$U$10:$U$19,中转!$W$10:$W$19)),2),4)</f>
        <v>255.90010000000001</v>
      </c>
      <c r="G184" s="32">
        <v>180</v>
      </c>
      <c r="H184" s="32">
        <f>MIN(INT(_xlfn.XLOOKUP(B184,中转!$O$10:$O$129,中转!$Q$10:$Q$129)*MAX(C184/MIN(_xlfn.XLOOKUP(B184,中转!$O$10:$O$129,中转!$N$10:$N$129),7),_xlfn.XLOOKUP(C184,中转!$A$8:$A$17,中转!$B$8:$B$17))),250)</f>
        <v>200</v>
      </c>
    </row>
    <row r="185" spans="1:8" x14ac:dyDescent="0.15">
      <c r="A185" s="26">
        <v>181</v>
      </c>
      <c r="B185" s="26">
        <f t="shared" si="7"/>
        <v>19</v>
      </c>
      <c r="C185" s="26">
        <f t="shared" si="8"/>
        <v>1</v>
      </c>
      <c r="D185" s="26">
        <f t="shared" si="9"/>
        <v>0</v>
      </c>
      <c r="E185" s="26">
        <f>IFERROR(IF(C185=1,$E$5,ROUNDUP(LOG(_xlfn.XLOOKUP(C185,中转!$U$10:$U$19,中转!$V$10:$V$19)*1.1^(_xlfn.XLOOKUP(B185,中转!$O$10:$O$129,中转!$P$10:$P$129,0)*_xlfn.XLOOKUP(C185,中转!$U$10:$U$19,中转!$W$10:$W$19)),2),4)),1020.5643)</f>
        <v>4.3220000000000001</v>
      </c>
      <c r="F185" s="26">
        <f>ROUNDUP(LOG(_xlfn.XLOOKUP(C185,中转!$U$10:$U$19,中转!$V$10:$V$19)*1.1^(_xlfn.XLOOKUP(B185,中转!$O$10:$O$129,中转!$P$10:$P$129,0)*_xlfn.XLOOKUP(C185,中转!$U$10:$U$19,中转!$W$10:$W$19)),2),4)</f>
        <v>174.94820000000001</v>
      </c>
      <c r="G185" s="27">
        <v>181</v>
      </c>
      <c r="H185" s="26">
        <f>MIN(INT(_xlfn.XLOOKUP(B185,中转!$O$10:$O$129,中转!$Q$10:$Q$129)*MAX(C185/MIN(_xlfn.XLOOKUP(B185,中转!$O$10:$O$129,中转!$N$10:$N$129),7),_xlfn.XLOOKUP(C185,中转!$A$8:$A$17,中转!$B$8:$B$17))),250)</f>
        <v>103</v>
      </c>
    </row>
    <row r="186" spans="1:8" x14ac:dyDescent="0.15">
      <c r="A186" s="26">
        <v>182</v>
      </c>
      <c r="B186" s="26">
        <f t="shared" si="7"/>
        <v>19</v>
      </c>
      <c r="C186" s="26">
        <f t="shared" si="8"/>
        <v>2</v>
      </c>
      <c r="D186" s="26">
        <f t="shared" si="9"/>
        <v>0</v>
      </c>
      <c r="E186" s="26">
        <f>IFERROR(IF(C186=1,$E$5,ROUNDUP(LOG(_xlfn.XLOOKUP(C186,中转!$U$10:$U$19,中转!$V$10:$V$19)*1.1^(_xlfn.XLOOKUP(B186,中转!$O$10:$O$129,中转!$P$10:$P$129,0)*_xlfn.XLOOKUP(C186,中转!$U$10:$U$19,中转!$W$10:$W$19)),2),4)),1020.5643)</f>
        <v>186.7303</v>
      </c>
      <c r="F186" s="26">
        <f>ROUNDUP(LOG(_xlfn.XLOOKUP(C186,中转!$U$10:$U$19,中转!$V$10:$V$19)*1.1^(_xlfn.XLOOKUP(B186,中转!$O$10:$O$129,中转!$P$10:$P$129,0)*_xlfn.XLOOKUP(C186,中转!$U$10:$U$19,中转!$W$10:$W$19)),2),4)</f>
        <v>186.7303</v>
      </c>
      <c r="G186" s="26">
        <v>182</v>
      </c>
      <c r="H186" s="26">
        <f>MIN(INT(_xlfn.XLOOKUP(B186,中转!$O$10:$O$129,中转!$Q$10:$Q$129)*MAX(C186/MIN(_xlfn.XLOOKUP(B186,中转!$O$10:$O$129,中转!$N$10:$N$129),7),_xlfn.XLOOKUP(C186,中转!$A$8:$A$17,中转!$B$8:$B$17))),250)</f>
        <v>111</v>
      </c>
    </row>
    <row r="187" spans="1:8" x14ac:dyDescent="0.15">
      <c r="A187" s="26">
        <v>183</v>
      </c>
      <c r="B187" s="26">
        <f t="shared" si="7"/>
        <v>19</v>
      </c>
      <c r="C187" s="26">
        <f t="shared" si="8"/>
        <v>3</v>
      </c>
      <c r="D187" s="26">
        <f t="shared" si="9"/>
        <v>0</v>
      </c>
      <c r="E187" s="26">
        <f>IFERROR(IF(C187=1,$E$5,ROUNDUP(LOG(_xlfn.XLOOKUP(C187,中转!$U$10:$U$19,中转!$V$10:$V$19)*1.1^(_xlfn.XLOOKUP(B187,中转!$O$10:$O$129,中转!$P$10:$P$129,0)*_xlfn.XLOOKUP(C187,中转!$U$10:$U$19,中转!$W$10:$W$19)),2),4)),1020.5643)</f>
        <v>204.15620000000001</v>
      </c>
      <c r="F187" s="26">
        <f>ROUNDUP(LOG(_xlfn.XLOOKUP(C187,中转!$U$10:$U$19,中转!$V$10:$V$19)*1.1^(_xlfn.XLOOKUP(B187,中转!$O$10:$O$129,中转!$P$10:$P$129,0)*_xlfn.XLOOKUP(C187,中转!$U$10:$U$19,中转!$W$10:$W$19)),2),4)</f>
        <v>204.15620000000001</v>
      </c>
      <c r="G187" s="27">
        <v>183</v>
      </c>
      <c r="H187" s="26">
        <f>MIN(INT(_xlfn.XLOOKUP(B187,中转!$O$10:$O$129,中转!$Q$10:$Q$129)*MAX(C187/MIN(_xlfn.XLOOKUP(B187,中转!$O$10:$O$129,中转!$N$10:$N$129),7),_xlfn.XLOOKUP(C187,中转!$A$8:$A$17,中转!$B$8:$B$17))),250)</f>
        <v>118</v>
      </c>
    </row>
    <row r="188" spans="1:8" x14ac:dyDescent="0.15">
      <c r="A188" s="26">
        <v>184</v>
      </c>
      <c r="B188" s="26">
        <f t="shared" si="7"/>
        <v>19</v>
      </c>
      <c r="C188" s="26">
        <f t="shared" si="8"/>
        <v>4</v>
      </c>
      <c r="D188" s="26">
        <f t="shared" si="9"/>
        <v>0</v>
      </c>
      <c r="E188" s="26">
        <f>IFERROR(IF(C188=1,$E$5,ROUNDUP(LOG(_xlfn.XLOOKUP(C188,中转!$U$10:$U$19,中转!$V$10:$V$19)*1.1^(_xlfn.XLOOKUP(B188,中转!$O$10:$O$129,中转!$P$10:$P$129,0)*_xlfn.XLOOKUP(C188,中转!$U$10:$U$19,中转!$W$10:$W$19)),2),4)),1020.5643)</f>
        <v>218.5821</v>
      </c>
      <c r="F188" s="26">
        <f>ROUNDUP(LOG(_xlfn.XLOOKUP(C188,中转!$U$10:$U$19,中转!$V$10:$V$19)*1.1^(_xlfn.XLOOKUP(B188,中转!$O$10:$O$129,中转!$P$10:$P$129,0)*_xlfn.XLOOKUP(C188,中转!$U$10:$U$19,中转!$W$10:$W$19)),2),4)</f>
        <v>218.5821</v>
      </c>
      <c r="G188" s="26">
        <v>184</v>
      </c>
      <c r="H188" s="26">
        <f>MIN(INT(_xlfn.XLOOKUP(B188,中转!$O$10:$O$129,中转!$Q$10:$Q$129)*MAX(C188/MIN(_xlfn.XLOOKUP(B188,中转!$O$10:$O$129,中转!$N$10:$N$129),7),_xlfn.XLOOKUP(C188,中转!$A$8:$A$17,中转!$B$8:$B$17))),250)</f>
        <v>125</v>
      </c>
    </row>
    <row r="189" spans="1:8" x14ac:dyDescent="0.15">
      <c r="A189" s="26">
        <v>185</v>
      </c>
      <c r="B189" s="26">
        <f t="shared" si="7"/>
        <v>19</v>
      </c>
      <c r="C189" s="26">
        <f t="shared" si="8"/>
        <v>5</v>
      </c>
      <c r="D189" s="26">
        <f t="shared" si="9"/>
        <v>0</v>
      </c>
      <c r="E189" s="26">
        <f>IFERROR(IF(C189=1,$E$5,ROUNDUP(LOG(_xlfn.XLOOKUP(C189,中转!$U$10:$U$19,中转!$V$10:$V$19)*1.1^(_xlfn.XLOOKUP(B189,中转!$O$10:$O$129,中转!$P$10:$P$129,0)*_xlfn.XLOOKUP(C189,中转!$U$10:$U$19,中转!$W$10:$W$19)),2),4)),1020.5643)</f>
        <v>235.0069</v>
      </c>
      <c r="F189" s="26">
        <f>ROUNDUP(LOG(_xlfn.XLOOKUP(C189,中转!$U$10:$U$19,中转!$V$10:$V$19)*1.1^(_xlfn.XLOOKUP(B189,中转!$O$10:$O$129,中转!$P$10:$P$129,0)*_xlfn.XLOOKUP(C189,中转!$U$10:$U$19,中转!$W$10:$W$19)),2),4)</f>
        <v>235.0069</v>
      </c>
      <c r="G189" s="27">
        <v>185</v>
      </c>
      <c r="H189" s="26">
        <f>MIN(INT(_xlfn.XLOOKUP(B189,中转!$O$10:$O$129,中转!$Q$10:$Q$129)*MAX(C189/MIN(_xlfn.XLOOKUP(B189,中转!$O$10:$O$129,中转!$N$10:$N$129),7),_xlfn.XLOOKUP(C189,中转!$A$8:$A$17,中转!$B$8:$B$17))),250)</f>
        <v>133</v>
      </c>
    </row>
    <row r="190" spans="1:8" x14ac:dyDescent="0.15">
      <c r="A190" s="26">
        <v>186</v>
      </c>
      <c r="B190" s="26">
        <f t="shared" si="7"/>
        <v>19</v>
      </c>
      <c r="C190" s="26">
        <f t="shared" si="8"/>
        <v>6</v>
      </c>
      <c r="D190" s="26">
        <f t="shared" si="9"/>
        <v>0</v>
      </c>
      <c r="E190" s="26">
        <f>IFERROR(IF(C190=1,$E$5,ROUNDUP(LOG(_xlfn.XLOOKUP(C190,中转!$U$10:$U$19,中转!$V$10:$V$19)*1.1^(_xlfn.XLOOKUP(B190,中转!$O$10:$O$129,中转!$P$10:$P$129,0)*_xlfn.XLOOKUP(C190,中转!$U$10:$U$19,中转!$W$10:$W$19)),2),4)),1020.5643)</f>
        <v>240.91929999999999</v>
      </c>
      <c r="F190" s="26">
        <f>ROUNDUP(LOG(_xlfn.XLOOKUP(C190,中转!$U$10:$U$19,中转!$V$10:$V$19)*1.1^(_xlfn.XLOOKUP(B190,中转!$O$10:$O$129,中转!$P$10:$P$129,0)*_xlfn.XLOOKUP(C190,中转!$U$10:$U$19,中转!$W$10:$W$19)),2),4)</f>
        <v>240.91929999999999</v>
      </c>
      <c r="G190" s="26">
        <v>186</v>
      </c>
      <c r="H190" s="26">
        <f>MIN(INT(_xlfn.XLOOKUP(B190,中转!$O$10:$O$129,中转!$Q$10:$Q$129)*MAX(C190/MIN(_xlfn.XLOOKUP(B190,中转!$O$10:$O$129,中转!$N$10:$N$129),7),_xlfn.XLOOKUP(C190,中转!$A$8:$A$17,中转!$B$8:$B$17))),250)</f>
        <v>140</v>
      </c>
    </row>
    <row r="191" spans="1:8" x14ac:dyDescent="0.15">
      <c r="A191" s="26">
        <v>187</v>
      </c>
      <c r="B191" s="26">
        <f t="shared" si="7"/>
        <v>19</v>
      </c>
      <c r="C191" s="26">
        <f t="shared" si="8"/>
        <v>7</v>
      </c>
      <c r="D191" s="26">
        <f t="shared" si="9"/>
        <v>0</v>
      </c>
      <c r="E191" s="26">
        <f>IFERROR(IF(C191=1,$E$5,ROUNDUP(LOG(_xlfn.XLOOKUP(C191,中转!$U$10:$U$19,中转!$V$10:$V$19)*1.1^(_xlfn.XLOOKUP(B191,中转!$O$10:$O$129,中转!$P$10:$P$129,0)*_xlfn.XLOOKUP(C191,中转!$U$10:$U$19,中转!$W$10:$W$19)),2),4)),1020.5643)</f>
        <v>249.31120000000001</v>
      </c>
      <c r="F191" s="26">
        <f>ROUNDUP(LOG(_xlfn.XLOOKUP(C191,中转!$U$10:$U$19,中转!$V$10:$V$19)*1.1^(_xlfn.XLOOKUP(B191,中转!$O$10:$O$129,中转!$P$10:$P$129,0)*_xlfn.XLOOKUP(C191,中转!$U$10:$U$19,中转!$W$10:$W$19)),2),4)</f>
        <v>249.31120000000001</v>
      </c>
      <c r="G191" s="27">
        <v>187</v>
      </c>
      <c r="H191" s="26">
        <f>MIN(INT(_xlfn.XLOOKUP(B191,中转!$O$10:$O$129,中转!$Q$10:$Q$129)*MAX(C191/MIN(_xlfn.XLOOKUP(B191,中转!$O$10:$O$129,中转!$N$10:$N$129),7),_xlfn.XLOOKUP(C191,中转!$A$8:$A$17,中转!$B$8:$B$17))),250)</f>
        <v>148</v>
      </c>
    </row>
    <row r="192" spans="1:8" x14ac:dyDescent="0.15">
      <c r="A192" s="26">
        <v>188</v>
      </c>
      <c r="B192" s="26">
        <f t="shared" si="7"/>
        <v>19</v>
      </c>
      <c r="C192" s="26">
        <f t="shared" si="8"/>
        <v>8</v>
      </c>
      <c r="D192" s="26">
        <f t="shared" si="9"/>
        <v>0</v>
      </c>
      <c r="E192" s="26">
        <f>IFERROR(IF(C192=1,$E$5,ROUNDUP(LOG(_xlfn.XLOOKUP(C192,中转!$U$10:$U$19,中转!$V$10:$V$19)*1.1^(_xlfn.XLOOKUP(B192,中转!$O$10:$O$129,中转!$P$10:$P$129,0)*_xlfn.XLOOKUP(C192,中转!$U$10:$U$19,中转!$W$10:$W$19)),2),4)),1020.5643)</f>
        <v>255.63249999999999</v>
      </c>
      <c r="F192" s="26">
        <f>ROUNDUP(LOG(_xlfn.XLOOKUP(C192,中转!$U$10:$U$19,中转!$V$10:$V$19)*1.1^(_xlfn.XLOOKUP(B192,中转!$O$10:$O$129,中转!$P$10:$P$129,0)*_xlfn.XLOOKUP(C192,中转!$U$10:$U$19,中转!$W$10:$W$19)),2),4)</f>
        <v>255.63249999999999</v>
      </c>
      <c r="G192" s="26">
        <v>188</v>
      </c>
      <c r="H192" s="26">
        <f>MIN(INT(_xlfn.XLOOKUP(B192,中转!$O$10:$O$129,中转!$Q$10:$Q$129)*MAX(C192/MIN(_xlfn.XLOOKUP(B192,中转!$O$10:$O$129,中转!$N$10:$N$129),7),_xlfn.XLOOKUP(C192,中转!$A$8:$A$17,中转!$B$8:$B$17))),250)</f>
        <v>169</v>
      </c>
    </row>
    <row r="193" spans="1:8" x14ac:dyDescent="0.15">
      <c r="A193" s="26">
        <v>189</v>
      </c>
      <c r="B193" s="26">
        <f t="shared" si="7"/>
        <v>19</v>
      </c>
      <c r="C193" s="26">
        <f t="shared" si="8"/>
        <v>9</v>
      </c>
      <c r="D193" s="26">
        <f t="shared" si="9"/>
        <v>0</v>
      </c>
      <c r="E193" s="26">
        <f>IFERROR(IF(C193=1,$E$5,ROUNDUP(LOG(_xlfn.XLOOKUP(C193,中转!$U$10:$U$19,中转!$V$10:$V$19)*1.1^(_xlfn.XLOOKUP(B193,中转!$O$10:$O$129,中转!$P$10:$P$129,0)*_xlfn.XLOOKUP(C193,中转!$U$10:$U$19,中转!$W$10:$W$19)),2),4)),1020.5643)</f>
        <v>261.95779999999996</v>
      </c>
      <c r="F193" s="26">
        <f>ROUNDUP(LOG(_xlfn.XLOOKUP(C193,中转!$U$10:$U$19,中转!$V$10:$V$19)*1.1^(_xlfn.XLOOKUP(B193,中转!$O$10:$O$129,中转!$P$10:$P$129,0)*_xlfn.XLOOKUP(C193,中转!$U$10:$U$19,中转!$W$10:$W$19)),2),4)</f>
        <v>261.95780000000002</v>
      </c>
      <c r="G193" s="27">
        <v>189</v>
      </c>
      <c r="H193" s="26">
        <f>MIN(INT(_xlfn.XLOOKUP(B193,中转!$O$10:$O$129,中转!$Q$10:$Q$129)*MAX(C193/MIN(_xlfn.XLOOKUP(B193,中转!$O$10:$O$129,中转!$N$10:$N$129),7),_xlfn.XLOOKUP(C193,中转!$A$8:$A$17,中转!$B$8:$B$17))),250)</f>
        <v>190</v>
      </c>
    </row>
    <row r="194" spans="1:8" x14ac:dyDescent="0.15">
      <c r="A194" s="26">
        <v>190</v>
      </c>
      <c r="B194" s="26">
        <f t="shared" si="7"/>
        <v>19</v>
      </c>
      <c r="C194" s="26">
        <f t="shared" si="8"/>
        <v>10</v>
      </c>
      <c r="D194" s="26">
        <f t="shared" si="9"/>
        <v>0</v>
      </c>
      <c r="E194" s="26">
        <f>IFERROR(IF(C194=1,$E$5,ROUNDUP(LOG(_xlfn.XLOOKUP(C194,中转!$U$10:$U$19,中转!$V$10:$V$19)*1.1^(_xlfn.XLOOKUP(B194,中转!$O$10:$O$129,中转!$P$10:$P$129,0)*_xlfn.XLOOKUP(C194,中转!$U$10:$U$19,中转!$W$10:$W$19)),2),4)),1020.5643)</f>
        <v>268.27549999999997</v>
      </c>
      <c r="F194" s="26">
        <f>ROUNDUP(LOG(_xlfn.XLOOKUP(C194,中转!$U$10:$U$19,中转!$V$10:$V$19)*1.1^(_xlfn.XLOOKUP(B194,中转!$O$10:$O$129,中转!$P$10:$P$129,0)*_xlfn.XLOOKUP(C194,中转!$U$10:$U$19,中转!$W$10:$W$19)),2),4)</f>
        <v>268.27550000000002</v>
      </c>
      <c r="G194" s="26">
        <v>190</v>
      </c>
      <c r="H194" s="26">
        <f>MIN(INT(_xlfn.XLOOKUP(B194,中转!$O$10:$O$129,中转!$Q$10:$Q$129)*MAX(C194/MIN(_xlfn.XLOOKUP(B194,中转!$O$10:$O$129,中转!$N$10:$N$129),7),_xlfn.XLOOKUP(C194,中转!$A$8:$A$17,中转!$B$8:$B$17))),250)</f>
        <v>211</v>
      </c>
    </row>
    <row r="195" spans="1:8" x14ac:dyDescent="0.15">
      <c r="A195" s="32">
        <v>191</v>
      </c>
      <c r="B195" s="32">
        <f t="shared" si="7"/>
        <v>20</v>
      </c>
      <c r="C195" s="32">
        <f t="shared" si="8"/>
        <v>1</v>
      </c>
      <c r="D195" s="32">
        <f t="shared" si="9"/>
        <v>0</v>
      </c>
      <c r="E195" s="32">
        <f>IFERROR(IF(C195=1,$E$5,ROUNDUP(LOG(_xlfn.XLOOKUP(C195,中转!$U$10:$U$19,中转!$V$10:$V$19)*1.1^(_xlfn.XLOOKUP(B195,中转!$O$10:$O$129,中转!$P$10:$P$129,0)*_xlfn.XLOOKUP(C195,中转!$U$10:$U$19,中转!$W$10:$W$19)),2),4)),1020.5643)</f>
        <v>4.3220000000000001</v>
      </c>
      <c r="F195" s="32">
        <f>ROUNDUP(LOG(_xlfn.XLOOKUP(C195,中转!$U$10:$U$19,中转!$V$10:$V$19)*1.1^(_xlfn.XLOOKUP(B195,中转!$O$10:$O$129,中转!$P$10:$P$129,0)*_xlfn.XLOOKUP(C195,中转!$U$10:$U$19,中转!$W$10:$W$19)),2),4)</f>
        <v>184.8485</v>
      </c>
      <c r="G195" s="33">
        <v>191</v>
      </c>
      <c r="H195" s="32">
        <f>MIN(INT(_xlfn.XLOOKUP(B195,中转!$O$10:$O$129,中转!$Q$10:$Q$129)*MAX(C195/MIN(_xlfn.XLOOKUP(B195,中转!$O$10:$O$129,中转!$N$10:$N$129),7),_xlfn.XLOOKUP(C195,中转!$A$8:$A$17,中转!$B$8:$B$17))),250)</f>
        <v>109</v>
      </c>
    </row>
    <row r="196" spans="1:8" x14ac:dyDescent="0.15">
      <c r="A196" s="32">
        <v>192</v>
      </c>
      <c r="B196" s="32">
        <f t="shared" si="7"/>
        <v>20</v>
      </c>
      <c r="C196" s="32">
        <f t="shared" si="8"/>
        <v>2</v>
      </c>
      <c r="D196" s="32">
        <f t="shared" si="9"/>
        <v>0</v>
      </c>
      <c r="E196" s="32">
        <f>IFERROR(IF(C196=1,$E$5,ROUNDUP(LOG(_xlfn.XLOOKUP(C196,中转!$U$10:$U$19,中转!$V$10:$V$19)*1.1^(_xlfn.XLOOKUP(B196,中转!$O$10:$O$129,中转!$P$10:$P$129,0)*_xlfn.XLOOKUP(C196,中转!$U$10:$U$19,中转!$W$10:$W$19)),2),4)),1020.5643)</f>
        <v>197.24930000000001</v>
      </c>
      <c r="F196" s="32">
        <f>ROUNDUP(LOG(_xlfn.XLOOKUP(C196,中转!$U$10:$U$19,中转!$V$10:$V$19)*1.1^(_xlfn.XLOOKUP(B196,中转!$O$10:$O$129,中转!$P$10:$P$129,0)*_xlfn.XLOOKUP(C196,中转!$U$10:$U$19,中转!$W$10:$W$19)),2),4)</f>
        <v>197.24930000000001</v>
      </c>
      <c r="G196" s="32">
        <v>192</v>
      </c>
      <c r="H196" s="32">
        <f>MIN(INT(_xlfn.XLOOKUP(B196,中转!$O$10:$O$129,中转!$Q$10:$Q$129)*MAX(C196/MIN(_xlfn.XLOOKUP(B196,中转!$O$10:$O$129,中转!$N$10:$N$129),7),_xlfn.XLOOKUP(C196,中转!$A$8:$A$17,中转!$B$8:$B$17))),250)</f>
        <v>117</v>
      </c>
    </row>
    <row r="197" spans="1:8" x14ac:dyDescent="0.15">
      <c r="A197" s="32">
        <v>193</v>
      </c>
      <c r="B197" s="32">
        <f t="shared" si="7"/>
        <v>20</v>
      </c>
      <c r="C197" s="32">
        <f t="shared" si="8"/>
        <v>3</v>
      </c>
      <c r="D197" s="32">
        <f t="shared" si="9"/>
        <v>0</v>
      </c>
      <c r="E197" s="32">
        <f>IFERROR(IF(C197=1,$E$5,ROUNDUP(LOG(_xlfn.XLOOKUP(C197,中转!$U$10:$U$19,中转!$V$10:$V$19)*1.1^(_xlfn.XLOOKUP(B197,中转!$O$10:$O$129,中转!$P$10:$P$129,0)*_xlfn.XLOOKUP(C197,中转!$U$10:$U$19,中转!$W$10:$W$19)),2),4)),1020.5643)</f>
        <v>215.29400000000001</v>
      </c>
      <c r="F197" s="32">
        <f>ROUNDUP(LOG(_xlfn.XLOOKUP(C197,中转!$U$10:$U$19,中转!$V$10:$V$19)*1.1^(_xlfn.XLOOKUP(B197,中转!$O$10:$O$129,中转!$P$10:$P$129,0)*_xlfn.XLOOKUP(C197,中转!$U$10:$U$19,中转!$W$10:$W$19)),2),4)</f>
        <v>215.29400000000001</v>
      </c>
      <c r="G197" s="33">
        <v>193</v>
      </c>
      <c r="H197" s="32">
        <f>MIN(INT(_xlfn.XLOOKUP(B197,中转!$O$10:$O$129,中转!$Q$10:$Q$129)*MAX(C197/MIN(_xlfn.XLOOKUP(B197,中转!$O$10:$O$129,中转!$N$10:$N$129),7),_xlfn.XLOOKUP(C197,中转!$A$8:$A$17,中转!$B$8:$B$17))),250)</f>
        <v>124</v>
      </c>
    </row>
    <row r="198" spans="1:8" x14ac:dyDescent="0.15">
      <c r="A198" s="32">
        <v>194</v>
      </c>
      <c r="B198" s="32">
        <f t="shared" si="7"/>
        <v>20</v>
      </c>
      <c r="C198" s="32">
        <f t="shared" si="8"/>
        <v>4</v>
      </c>
      <c r="D198" s="32">
        <f t="shared" si="9"/>
        <v>0</v>
      </c>
      <c r="E198" s="32">
        <f>IFERROR(IF(C198=1,$E$5,ROUNDUP(LOG(_xlfn.XLOOKUP(C198,中转!$U$10:$U$19,中转!$V$10:$V$19)*1.1^(_xlfn.XLOOKUP(B198,中转!$O$10:$O$129,中转!$P$10:$P$129,0)*_xlfn.XLOOKUP(C198,中转!$U$10:$U$19,中转!$W$10:$W$19)),2),4)),1020.5643)</f>
        <v>230.33860000000001</v>
      </c>
      <c r="F198" s="32">
        <f>ROUNDUP(LOG(_xlfn.XLOOKUP(C198,中转!$U$10:$U$19,中转!$V$10:$V$19)*1.1^(_xlfn.XLOOKUP(B198,中转!$O$10:$O$129,中转!$P$10:$P$129,0)*_xlfn.XLOOKUP(C198,中转!$U$10:$U$19,中转!$W$10:$W$19)),2),4)</f>
        <v>230.33860000000001</v>
      </c>
      <c r="G198" s="32">
        <v>194</v>
      </c>
      <c r="H198" s="32">
        <f>MIN(INT(_xlfn.XLOOKUP(B198,中转!$O$10:$O$129,中转!$Q$10:$Q$129)*MAX(C198/MIN(_xlfn.XLOOKUP(B198,中转!$O$10:$O$129,中转!$N$10:$N$129),7),_xlfn.XLOOKUP(C198,中转!$A$8:$A$17,中转!$B$8:$B$17))),250)</f>
        <v>132</v>
      </c>
    </row>
    <row r="199" spans="1:8" x14ac:dyDescent="0.15">
      <c r="A199" s="32">
        <v>195</v>
      </c>
      <c r="B199" s="32">
        <f t="shared" si="7"/>
        <v>20</v>
      </c>
      <c r="C199" s="32">
        <f t="shared" si="8"/>
        <v>5</v>
      </c>
      <c r="D199" s="32">
        <f t="shared" si="9"/>
        <v>0</v>
      </c>
      <c r="E199" s="32">
        <f>IFERROR(IF(C199=1,$E$5,ROUNDUP(LOG(_xlfn.XLOOKUP(C199,中转!$U$10:$U$19,中转!$V$10:$V$19)*1.1^(_xlfn.XLOOKUP(B199,中转!$O$10:$O$129,中转!$P$10:$P$129,0)*_xlfn.XLOOKUP(C199,中转!$U$10:$U$19,中转!$W$10:$W$19)),2),4)),1020.5643)</f>
        <v>247.38220000000001</v>
      </c>
      <c r="F199" s="32">
        <f>ROUNDUP(LOG(_xlfn.XLOOKUP(C199,中转!$U$10:$U$19,中转!$V$10:$V$19)*1.1^(_xlfn.XLOOKUP(B199,中转!$O$10:$O$129,中转!$P$10:$P$129,0)*_xlfn.XLOOKUP(C199,中转!$U$10:$U$19,中转!$W$10:$W$19)),2),4)</f>
        <v>247.38220000000001</v>
      </c>
      <c r="G199" s="33">
        <v>195</v>
      </c>
      <c r="H199" s="32">
        <f>MIN(INT(_xlfn.XLOOKUP(B199,中转!$O$10:$O$129,中转!$Q$10:$Q$129)*MAX(C199/MIN(_xlfn.XLOOKUP(B199,中转!$O$10:$O$129,中转!$N$10:$N$129),7),_xlfn.XLOOKUP(C199,中转!$A$8:$A$17,中转!$B$8:$B$17))),250)</f>
        <v>140</v>
      </c>
    </row>
    <row r="200" spans="1:8" x14ac:dyDescent="0.15">
      <c r="A200" s="32">
        <v>196</v>
      </c>
      <c r="B200" s="32">
        <f t="shared" si="7"/>
        <v>20</v>
      </c>
      <c r="C200" s="32">
        <f t="shared" si="8"/>
        <v>6</v>
      </c>
      <c r="D200" s="32">
        <f t="shared" si="9"/>
        <v>0</v>
      </c>
      <c r="E200" s="32">
        <f>IFERROR(IF(C200=1,$E$5,ROUNDUP(LOG(_xlfn.XLOOKUP(C200,中转!$U$10:$U$19,中转!$V$10:$V$19)*1.1^(_xlfn.XLOOKUP(B200,中转!$O$10:$O$129,中转!$P$10:$P$129,0)*_xlfn.XLOOKUP(C200,中转!$U$10:$U$19,中转!$W$10:$W$19)),2),4)),1020.5643)</f>
        <v>253.29470000000001</v>
      </c>
      <c r="F200" s="32">
        <f>ROUNDUP(LOG(_xlfn.XLOOKUP(C200,中转!$U$10:$U$19,中转!$V$10:$V$19)*1.1^(_xlfn.XLOOKUP(B200,中转!$O$10:$O$129,中转!$P$10:$P$129,0)*_xlfn.XLOOKUP(C200,中转!$U$10:$U$19,中转!$W$10:$W$19)),2),4)</f>
        <v>253.29470000000001</v>
      </c>
      <c r="G200" s="32">
        <v>196</v>
      </c>
      <c r="H200" s="32">
        <f>MIN(INT(_xlfn.XLOOKUP(B200,中转!$O$10:$O$129,中转!$Q$10:$Q$129)*MAX(C200/MIN(_xlfn.XLOOKUP(B200,中转!$O$10:$O$129,中转!$N$10:$N$129),7),_xlfn.XLOOKUP(C200,中转!$A$8:$A$17,中转!$B$8:$B$17))),250)</f>
        <v>148</v>
      </c>
    </row>
    <row r="201" spans="1:8" x14ac:dyDescent="0.15">
      <c r="A201" s="32">
        <v>197</v>
      </c>
      <c r="B201" s="32">
        <f t="shared" si="7"/>
        <v>20</v>
      </c>
      <c r="C201" s="32">
        <f t="shared" si="8"/>
        <v>7</v>
      </c>
      <c r="D201" s="32">
        <f t="shared" si="9"/>
        <v>0</v>
      </c>
      <c r="E201" s="32">
        <f>IFERROR(IF(C201=1,$E$5,ROUNDUP(LOG(_xlfn.XLOOKUP(C201,中转!$U$10:$U$19,中转!$V$10:$V$19)*1.1^(_xlfn.XLOOKUP(B201,中转!$O$10:$O$129,中转!$P$10:$P$129,0)*_xlfn.XLOOKUP(C201,中转!$U$10:$U$19,中转!$W$10:$W$19)),2),4)),1020.5643)</f>
        <v>261.68649999999997</v>
      </c>
      <c r="F201" s="32">
        <f>ROUNDUP(LOG(_xlfn.XLOOKUP(C201,中转!$U$10:$U$19,中转!$V$10:$V$19)*1.1^(_xlfn.XLOOKUP(B201,中转!$O$10:$O$129,中转!$P$10:$P$129,0)*_xlfn.XLOOKUP(C201,中转!$U$10:$U$19,中转!$W$10:$W$19)),2),4)</f>
        <v>261.68650000000002</v>
      </c>
      <c r="G201" s="33">
        <v>197</v>
      </c>
      <c r="H201" s="32">
        <f>MIN(INT(_xlfn.XLOOKUP(B201,中转!$O$10:$O$129,中转!$Q$10:$Q$129)*MAX(C201/MIN(_xlfn.XLOOKUP(B201,中转!$O$10:$O$129,中转!$N$10:$N$129),7),_xlfn.XLOOKUP(C201,中转!$A$8:$A$17,中转!$B$8:$B$17))),250)</f>
        <v>156</v>
      </c>
    </row>
    <row r="202" spans="1:8" x14ac:dyDescent="0.15">
      <c r="A202" s="32">
        <v>198</v>
      </c>
      <c r="B202" s="32">
        <f t="shared" si="7"/>
        <v>20</v>
      </c>
      <c r="C202" s="32">
        <f t="shared" si="8"/>
        <v>8</v>
      </c>
      <c r="D202" s="32">
        <f t="shared" si="9"/>
        <v>0</v>
      </c>
      <c r="E202" s="32">
        <f>IFERROR(IF(C202=1,$E$5,ROUNDUP(LOG(_xlfn.XLOOKUP(C202,中转!$U$10:$U$19,中转!$V$10:$V$19)*1.1^(_xlfn.XLOOKUP(B202,中转!$O$10:$O$129,中转!$P$10:$P$129,0)*_xlfn.XLOOKUP(C202,中转!$U$10:$U$19,中转!$W$10:$W$19)),2),4)),1020.5643)</f>
        <v>268.00779999999997</v>
      </c>
      <c r="F202" s="32">
        <f>ROUNDUP(LOG(_xlfn.XLOOKUP(C202,中转!$U$10:$U$19,中转!$V$10:$V$19)*1.1^(_xlfn.XLOOKUP(B202,中转!$O$10:$O$129,中转!$P$10:$P$129,0)*_xlfn.XLOOKUP(C202,中转!$U$10:$U$19,中转!$W$10:$W$19)),2),4)</f>
        <v>268.00779999999997</v>
      </c>
      <c r="G202" s="32">
        <v>198</v>
      </c>
      <c r="H202" s="32">
        <f>MIN(INT(_xlfn.XLOOKUP(B202,中转!$O$10:$O$129,中转!$Q$10:$Q$129)*MAX(C202/MIN(_xlfn.XLOOKUP(B202,中转!$O$10:$O$129,中转!$N$10:$N$129),7),_xlfn.XLOOKUP(C202,中转!$A$8:$A$17,中转!$B$8:$B$17))),250)</f>
        <v>178</v>
      </c>
    </row>
    <row r="203" spans="1:8" x14ac:dyDescent="0.15">
      <c r="A203" s="32">
        <v>199</v>
      </c>
      <c r="B203" s="32">
        <f t="shared" si="7"/>
        <v>20</v>
      </c>
      <c r="C203" s="32">
        <f t="shared" si="8"/>
        <v>9</v>
      </c>
      <c r="D203" s="32">
        <f t="shared" si="9"/>
        <v>0</v>
      </c>
      <c r="E203" s="32">
        <f>IFERROR(IF(C203=1,$E$5,ROUNDUP(LOG(_xlfn.XLOOKUP(C203,中转!$U$10:$U$19,中转!$V$10:$V$19)*1.1^(_xlfn.XLOOKUP(B203,中转!$O$10:$O$129,中转!$P$10:$P$129,0)*_xlfn.XLOOKUP(C203,中转!$U$10:$U$19,中转!$W$10:$W$19)),2),4)),1020.5643)</f>
        <v>274.3331</v>
      </c>
      <c r="F203" s="32">
        <f>ROUNDUP(LOG(_xlfn.XLOOKUP(C203,中转!$U$10:$U$19,中转!$V$10:$V$19)*1.1^(_xlfn.XLOOKUP(B203,中转!$O$10:$O$129,中转!$P$10:$P$129,0)*_xlfn.XLOOKUP(C203,中转!$U$10:$U$19,中转!$W$10:$W$19)),2),4)</f>
        <v>274.3331</v>
      </c>
      <c r="G203" s="33">
        <v>199</v>
      </c>
      <c r="H203" s="32">
        <f>MIN(INT(_xlfn.XLOOKUP(B203,中转!$O$10:$O$129,中转!$Q$10:$Q$129)*MAX(C203/MIN(_xlfn.XLOOKUP(B203,中转!$O$10:$O$129,中转!$N$10:$N$129),7),_xlfn.XLOOKUP(C203,中转!$A$8:$A$17,中转!$B$8:$B$17))),250)</f>
        <v>200</v>
      </c>
    </row>
    <row r="204" spans="1:8" x14ac:dyDescent="0.15">
      <c r="A204" s="32">
        <v>200</v>
      </c>
      <c r="B204" s="32">
        <f t="shared" si="7"/>
        <v>20</v>
      </c>
      <c r="C204" s="32">
        <f t="shared" si="8"/>
        <v>10</v>
      </c>
      <c r="D204" s="32">
        <f t="shared" si="9"/>
        <v>0</v>
      </c>
      <c r="E204" s="32">
        <f>IFERROR(IF(C204=1,$E$5,ROUNDUP(LOG(_xlfn.XLOOKUP(C204,中转!$U$10:$U$19,中转!$V$10:$V$19)*1.1^(_xlfn.XLOOKUP(B204,中转!$O$10:$O$129,中转!$P$10:$P$129,0)*_xlfn.XLOOKUP(C204,中转!$U$10:$U$19,中转!$W$10:$W$19)),2),4)),1020.5643)</f>
        <v>280.65079999999995</v>
      </c>
      <c r="F204" s="32">
        <f>ROUNDUP(LOG(_xlfn.XLOOKUP(C204,中转!$U$10:$U$19,中转!$V$10:$V$19)*1.1^(_xlfn.XLOOKUP(B204,中转!$O$10:$O$129,中转!$P$10:$P$129,0)*_xlfn.XLOOKUP(C204,中转!$U$10:$U$19,中转!$W$10:$W$19)),2),4)</f>
        <v>280.6508</v>
      </c>
      <c r="G204" s="32">
        <v>200</v>
      </c>
      <c r="H204" s="32">
        <f>MIN(INT(_xlfn.XLOOKUP(B204,中转!$O$10:$O$129,中转!$Q$10:$Q$129)*MAX(C204/MIN(_xlfn.XLOOKUP(B204,中转!$O$10:$O$129,中转!$N$10:$N$129),7),_xlfn.XLOOKUP(C204,中转!$A$8:$A$17,中转!$B$8:$B$17))),250)</f>
        <v>222</v>
      </c>
    </row>
    <row r="205" spans="1:8" x14ac:dyDescent="0.15">
      <c r="A205" s="26">
        <v>201</v>
      </c>
      <c r="B205" s="26">
        <f t="shared" si="7"/>
        <v>21</v>
      </c>
      <c r="C205" s="26">
        <f t="shared" si="8"/>
        <v>1</v>
      </c>
      <c r="D205" s="26">
        <f t="shared" si="9"/>
        <v>0</v>
      </c>
      <c r="E205" s="26">
        <f>IFERROR(IF(C205=1,$E$5,ROUNDUP(LOG(_xlfn.XLOOKUP(C205,中转!$U$10:$U$19,中转!$V$10:$V$19)*1.1^(_xlfn.XLOOKUP(B205,中转!$O$10:$O$129,中转!$P$10:$P$129,0)*_xlfn.XLOOKUP(C205,中转!$U$10:$U$19,中转!$W$10:$W$19)),2),4)),1020.5643)</f>
        <v>4.3220000000000001</v>
      </c>
      <c r="F205" s="26">
        <f>ROUNDUP(LOG(_xlfn.XLOOKUP(C205,中转!$U$10:$U$19,中转!$V$10:$V$19)*1.1^(_xlfn.XLOOKUP(B205,中转!$O$10:$O$129,中转!$P$10:$P$129,0)*_xlfn.XLOOKUP(C205,中转!$U$10:$U$19,中转!$W$10:$W$19)),2),4)</f>
        <v>194.74870000000001</v>
      </c>
      <c r="G205" s="27">
        <v>201</v>
      </c>
      <c r="H205" s="26">
        <f>MIN(INT(_xlfn.XLOOKUP(B205,中转!$O$10:$O$129,中转!$Q$10:$Q$129)*MAX(C205/MIN(_xlfn.XLOOKUP(B205,中转!$O$10:$O$129,中转!$N$10:$N$129),7),_xlfn.XLOOKUP(C205,中转!$A$8:$A$17,中转!$B$8:$B$17))),250)</f>
        <v>114</v>
      </c>
    </row>
    <row r="206" spans="1:8" x14ac:dyDescent="0.15">
      <c r="A206" s="26">
        <v>202</v>
      </c>
      <c r="B206" s="26">
        <f t="shared" si="7"/>
        <v>21</v>
      </c>
      <c r="C206" s="26">
        <f t="shared" si="8"/>
        <v>2</v>
      </c>
      <c r="D206" s="26">
        <f t="shared" si="9"/>
        <v>0</v>
      </c>
      <c r="E206" s="26">
        <f>IFERROR(IF(C206=1,$E$5,ROUNDUP(LOG(_xlfn.XLOOKUP(C206,中转!$U$10:$U$19,中转!$V$10:$V$19)*1.1^(_xlfn.XLOOKUP(B206,中转!$O$10:$O$129,中转!$P$10:$P$129,0)*_xlfn.XLOOKUP(C206,中转!$U$10:$U$19,中转!$W$10:$W$19)),2),4)),1020.5643)</f>
        <v>207.76830000000001</v>
      </c>
      <c r="F206" s="26">
        <f>ROUNDUP(LOG(_xlfn.XLOOKUP(C206,中转!$U$10:$U$19,中转!$V$10:$V$19)*1.1^(_xlfn.XLOOKUP(B206,中转!$O$10:$O$129,中转!$P$10:$P$129,0)*_xlfn.XLOOKUP(C206,中转!$U$10:$U$19,中转!$W$10:$W$19)),2),4)</f>
        <v>207.76830000000001</v>
      </c>
      <c r="G206" s="26">
        <v>202</v>
      </c>
      <c r="H206" s="26">
        <f>MIN(INT(_xlfn.XLOOKUP(B206,中转!$O$10:$O$129,中转!$Q$10:$Q$129)*MAX(C206/MIN(_xlfn.XLOOKUP(B206,中转!$O$10:$O$129,中转!$N$10:$N$129),7),_xlfn.XLOOKUP(C206,中转!$A$8:$A$17,中转!$B$8:$B$17))),250)</f>
        <v>123</v>
      </c>
    </row>
    <row r="207" spans="1:8" x14ac:dyDescent="0.15">
      <c r="A207" s="26">
        <v>203</v>
      </c>
      <c r="B207" s="26">
        <f t="shared" si="7"/>
        <v>21</v>
      </c>
      <c r="C207" s="26">
        <f t="shared" si="8"/>
        <v>3</v>
      </c>
      <c r="D207" s="26">
        <f t="shared" si="9"/>
        <v>0</v>
      </c>
      <c r="E207" s="26">
        <f>IFERROR(IF(C207=1,$E$5,ROUNDUP(LOG(_xlfn.XLOOKUP(C207,中转!$U$10:$U$19,中转!$V$10:$V$19)*1.1^(_xlfn.XLOOKUP(B207,中转!$O$10:$O$129,中转!$P$10:$P$129,0)*_xlfn.XLOOKUP(C207,中转!$U$10:$U$19,中转!$W$10:$W$19)),2),4)),1020.5643)</f>
        <v>226.43180000000001</v>
      </c>
      <c r="F207" s="26">
        <f>ROUNDUP(LOG(_xlfn.XLOOKUP(C207,中转!$U$10:$U$19,中转!$V$10:$V$19)*1.1^(_xlfn.XLOOKUP(B207,中转!$O$10:$O$129,中转!$P$10:$P$129,0)*_xlfn.XLOOKUP(C207,中转!$U$10:$U$19,中转!$W$10:$W$19)),2),4)</f>
        <v>226.43180000000001</v>
      </c>
      <c r="G207" s="27">
        <v>203</v>
      </c>
      <c r="H207" s="26">
        <f>MIN(INT(_xlfn.XLOOKUP(B207,中转!$O$10:$O$129,中转!$Q$10:$Q$129)*MAX(C207/MIN(_xlfn.XLOOKUP(B207,中转!$O$10:$O$129,中转!$N$10:$N$129),7),_xlfn.XLOOKUP(C207,中转!$A$8:$A$17,中转!$B$8:$B$17))),250)</f>
        <v>131</v>
      </c>
    </row>
    <row r="208" spans="1:8" x14ac:dyDescent="0.15">
      <c r="A208" s="26">
        <v>204</v>
      </c>
      <c r="B208" s="26">
        <f t="shared" ref="B208:B271" si="10">B198+1</f>
        <v>21</v>
      </c>
      <c r="C208" s="26">
        <f t="shared" ref="C208:C271" si="11">C198</f>
        <v>4</v>
      </c>
      <c r="D208" s="26">
        <f t="shared" si="9"/>
        <v>0</v>
      </c>
      <c r="E208" s="26">
        <f>IFERROR(IF(C208=1,$E$5,ROUNDUP(LOG(_xlfn.XLOOKUP(C208,中转!$U$10:$U$19,中转!$V$10:$V$19)*1.1^(_xlfn.XLOOKUP(B208,中转!$O$10:$O$129,中转!$P$10:$P$129,0)*_xlfn.XLOOKUP(C208,中转!$U$10:$U$19,中转!$W$10:$W$19)),2),4)),1020.5643)</f>
        <v>242.09520000000001</v>
      </c>
      <c r="F208" s="26">
        <f>ROUNDUP(LOG(_xlfn.XLOOKUP(C208,中转!$U$10:$U$19,中转!$V$10:$V$19)*1.1^(_xlfn.XLOOKUP(B208,中转!$O$10:$O$129,中转!$P$10:$P$129,0)*_xlfn.XLOOKUP(C208,中转!$U$10:$U$19,中转!$W$10:$W$19)),2),4)</f>
        <v>242.09520000000001</v>
      </c>
      <c r="G208" s="26">
        <v>204</v>
      </c>
      <c r="H208" s="26">
        <f>MIN(INT(_xlfn.XLOOKUP(B208,中转!$O$10:$O$129,中转!$Q$10:$Q$129)*MAX(C208/MIN(_xlfn.XLOOKUP(B208,中转!$O$10:$O$129,中转!$N$10:$N$129),7),_xlfn.XLOOKUP(C208,中转!$A$8:$A$17,中转!$B$8:$B$17))),250)</f>
        <v>139</v>
      </c>
    </row>
    <row r="209" spans="1:8" x14ac:dyDescent="0.15">
      <c r="A209" s="26">
        <v>205</v>
      </c>
      <c r="B209" s="26">
        <f t="shared" si="10"/>
        <v>21</v>
      </c>
      <c r="C209" s="26">
        <f t="shared" si="11"/>
        <v>5</v>
      </c>
      <c r="D209" s="26">
        <f t="shared" si="9"/>
        <v>0</v>
      </c>
      <c r="E209" s="26">
        <f>IFERROR(IF(C209=1,$E$5,ROUNDUP(LOG(_xlfn.XLOOKUP(C209,中转!$U$10:$U$19,中转!$V$10:$V$19)*1.1^(_xlfn.XLOOKUP(B209,中转!$O$10:$O$129,中转!$P$10:$P$129,0)*_xlfn.XLOOKUP(C209,中转!$U$10:$U$19,中转!$W$10:$W$19)),2),4)),1020.5643)</f>
        <v>259.75749999999999</v>
      </c>
      <c r="F209" s="26">
        <f>ROUNDUP(LOG(_xlfn.XLOOKUP(C209,中转!$U$10:$U$19,中转!$V$10:$V$19)*1.1^(_xlfn.XLOOKUP(B209,中转!$O$10:$O$129,中转!$P$10:$P$129,0)*_xlfn.XLOOKUP(C209,中转!$U$10:$U$19,中转!$W$10:$W$19)),2),4)</f>
        <v>259.75749999999999</v>
      </c>
      <c r="G209" s="27">
        <v>205</v>
      </c>
      <c r="H209" s="26">
        <f>MIN(INT(_xlfn.XLOOKUP(B209,中转!$O$10:$O$129,中转!$Q$10:$Q$129)*MAX(C209/MIN(_xlfn.XLOOKUP(B209,中转!$O$10:$O$129,中转!$N$10:$N$129),7),_xlfn.XLOOKUP(C209,中转!$A$8:$A$17,中转!$B$8:$B$17))),250)</f>
        <v>147</v>
      </c>
    </row>
    <row r="210" spans="1:8" x14ac:dyDescent="0.15">
      <c r="A210" s="26">
        <v>206</v>
      </c>
      <c r="B210" s="26">
        <f t="shared" si="10"/>
        <v>21</v>
      </c>
      <c r="C210" s="26">
        <f t="shared" si="11"/>
        <v>6</v>
      </c>
      <c r="D210" s="26">
        <f t="shared" si="9"/>
        <v>0</v>
      </c>
      <c r="E210" s="26">
        <f>IFERROR(IF(C210=1,$E$5,ROUNDUP(LOG(_xlfn.XLOOKUP(C210,中转!$U$10:$U$19,中转!$V$10:$V$19)*1.1^(_xlfn.XLOOKUP(B210,中转!$O$10:$O$129,中转!$P$10:$P$129,0)*_xlfn.XLOOKUP(C210,中转!$U$10:$U$19,中转!$W$10:$W$19)),2),4)),1020.5643)</f>
        <v>265.66999999999996</v>
      </c>
      <c r="F210" s="26">
        <f>ROUNDUP(LOG(_xlfn.XLOOKUP(C210,中转!$U$10:$U$19,中转!$V$10:$V$19)*1.1^(_xlfn.XLOOKUP(B210,中转!$O$10:$O$129,中转!$P$10:$P$129,0)*_xlfn.XLOOKUP(C210,中转!$U$10:$U$19,中转!$W$10:$W$19)),2),4)</f>
        <v>265.67</v>
      </c>
      <c r="G210" s="26">
        <v>206</v>
      </c>
      <c r="H210" s="26">
        <f>MIN(INT(_xlfn.XLOOKUP(B210,中转!$O$10:$O$129,中转!$Q$10:$Q$129)*MAX(C210/MIN(_xlfn.XLOOKUP(B210,中转!$O$10:$O$129,中转!$N$10:$N$129),7),_xlfn.XLOOKUP(C210,中转!$A$8:$A$17,中转!$B$8:$B$17))),250)</f>
        <v>155</v>
      </c>
    </row>
    <row r="211" spans="1:8" x14ac:dyDescent="0.15">
      <c r="A211" s="26">
        <v>207</v>
      </c>
      <c r="B211" s="26">
        <f t="shared" si="10"/>
        <v>21</v>
      </c>
      <c r="C211" s="26">
        <f t="shared" si="11"/>
        <v>7</v>
      </c>
      <c r="D211" s="26">
        <f t="shared" si="9"/>
        <v>0</v>
      </c>
      <c r="E211" s="26">
        <f>IFERROR(IF(C211=1,$E$5,ROUNDUP(LOG(_xlfn.XLOOKUP(C211,中转!$U$10:$U$19,中转!$V$10:$V$19)*1.1^(_xlfn.XLOOKUP(B211,中转!$O$10:$O$129,中转!$P$10:$P$129,0)*_xlfn.XLOOKUP(C211,中转!$U$10:$U$19,中转!$W$10:$W$19)),2),4)),1020.5643)</f>
        <v>274.06189999999998</v>
      </c>
      <c r="F211" s="26">
        <f>ROUNDUP(LOG(_xlfn.XLOOKUP(C211,中转!$U$10:$U$19,中转!$V$10:$V$19)*1.1^(_xlfn.XLOOKUP(B211,中转!$O$10:$O$129,中转!$P$10:$P$129,0)*_xlfn.XLOOKUP(C211,中转!$U$10:$U$19,中转!$W$10:$W$19)),2),4)</f>
        <v>274.06189999999998</v>
      </c>
      <c r="G211" s="27">
        <v>207</v>
      </c>
      <c r="H211" s="26">
        <f>MIN(INT(_xlfn.XLOOKUP(B211,中转!$O$10:$O$129,中转!$Q$10:$Q$129)*MAX(C211/MIN(_xlfn.XLOOKUP(B211,中转!$O$10:$O$129,中转!$N$10:$N$129),7),_xlfn.XLOOKUP(C211,中转!$A$8:$A$17,中转!$B$8:$B$17))),250)</f>
        <v>164</v>
      </c>
    </row>
    <row r="212" spans="1:8" x14ac:dyDescent="0.15">
      <c r="A212" s="26">
        <v>208</v>
      </c>
      <c r="B212" s="26">
        <f t="shared" si="10"/>
        <v>21</v>
      </c>
      <c r="C212" s="26">
        <f t="shared" si="11"/>
        <v>8</v>
      </c>
      <c r="D212" s="26">
        <f t="shared" si="9"/>
        <v>0</v>
      </c>
      <c r="E212" s="26">
        <f>IFERROR(IF(C212=1,$E$5,ROUNDUP(LOG(_xlfn.XLOOKUP(C212,中转!$U$10:$U$19,中转!$V$10:$V$19)*1.1^(_xlfn.XLOOKUP(B212,中转!$O$10:$O$129,中转!$P$10:$P$129,0)*_xlfn.XLOOKUP(C212,中转!$U$10:$U$19,中转!$W$10:$W$19)),2),4)),1020.5643)</f>
        <v>280.38309999999996</v>
      </c>
      <c r="F212" s="26">
        <f>ROUNDUP(LOG(_xlfn.XLOOKUP(C212,中转!$U$10:$U$19,中转!$V$10:$V$19)*1.1^(_xlfn.XLOOKUP(B212,中转!$O$10:$O$129,中转!$P$10:$P$129,0)*_xlfn.XLOOKUP(C212,中转!$U$10:$U$19,中转!$W$10:$W$19)),2),4)</f>
        <v>280.38310000000001</v>
      </c>
      <c r="G212" s="26">
        <v>208</v>
      </c>
      <c r="H212" s="26">
        <f>MIN(INT(_xlfn.XLOOKUP(B212,中转!$O$10:$O$129,中转!$Q$10:$Q$129)*MAX(C212/MIN(_xlfn.XLOOKUP(B212,中转!$O$10:$O$129,中转!$N$10:$N$129),7),_xlfn.XLOOKUP(C212,中转!$A$8:$A$17,中转!$B$8:$B$17))),250)</f>
        <v>187</v>
      </c>
    </row>
    <row r="213" spans="1:8" x14ac:dyDescent="0.15">
      <c r="A213" s="26">
        <v>209</v>
      </c>
      <c r="B213" s="26">
        <f t="shared" si="10"/>
        <v>21</v>
      </c>
      <c r="C213" s="26">
        <f t="shared" si="11"/>
        <v>9</v>
      </c>
      <c r="D213" s="26">
        <f t="shared" si="9"/>
        <v>0</v>
      </c>
      <c r="E213" s="26">
        <f>IFERROR(IF(C213=1,$E$5,ROUNDUP(LOG(_xlfn.XLOOKUP(C213,中转!$U$10:$U$19,中转!$V$10:$V$19)*1.1^(_xlfn.XLOOKUP(B213,中转!$O$10:$O$129,中转!$P$10:$P$129,0)*_xlfn.XLOOKUP(C213,中转!$U$10:$U$19,中转!$W$10:$W$19)),2),4)),1020.5643)</f>
        <v>286.70849999999996</v>
      </c>
      <c r="F213" s="26">
        <f>ROUNDUP(LOG(_xlfn.XLOOKUP(C213,中转!$U$10:$U$19,中转!$V$10:$V$19)*1.1^(_xlfn.XLOOKUP(B213,中转!$O$10:$O$129,中转!$P$10:$P$129,0)*_xlfn.XLOOKUP(C213,中转!$U$10:$U$19,中转!$W$10:$W$19)),2),4)</f>
        <v>286.70850000000002</v>
      </c>
      <c r="G213" s="27">
        <v>209</v>
      </c>
      <c r="H213" s="26">
        <f>MIN(INT(_xlfn.XLOOKUP(B213,中转!$O$10:$O$129,中转!$Q$10:$Q$129)*MAX(C213/MIN(_xlfn.XLOOKUP(B213,中转!$O$10:$O$129,中转!$N$10:$N$129),7),_xlfn.XLOOKUP(C213,中转!$A$8:$A$17,中转!$B$8:$B$17))),250)</f>
        <v>210</v>
      </c>
    </row>
    <row r="214" spans="1:8" x14ac:dyDescent="0.15">
      <c r="A214" s="26">
        <v>210</v>
      </c>
      <c r="B214" s="26">
        <f t="shared" si="10"/>
        <v>21</v>
      </c>
      <c r="C214" s="26">
        <f t="shared" si="11"/>
        <v>10</v>
      </c>
      <c r="D214" s="26">
        <f t="shared" si="9"/>
        <v>0</v>
      </c>
      <c r="E214" s="26">
        <f>IFERROR(IF(C214=1,$E$5,ROUNDUP(LOG(_xlfn.XLOOKUP(C214,中转!$U$10:$U$19,中转!$V$10:$V$19)*1.1^(_xlfn.XLOOKUP(B214,中转!$O$10:$O$129,中转!$P$10:$P$129,0)*_xlfn.XLOOKUP(C214,中转!$U$10:$U$19,中转!$W$10:$W$19)),2),4)),1020.5643)</f>
        <v>293.02609999999999</v>
      </c>
      <c r="F214" s="26">
        <f>ROUNDUP(LOG(_xlfn.XLOOKUP(C214,中转!$U$10:$U$19,中转!$V$10:$V$19)*1.1^(_xlfn.XLOOKUP(B214,中转!$O$10:$O$129,中转!$P$10:$P$129,0)*_xlfn.XLOOKUP(C214,中转!$U$10:$U$19,中转!$W$10:$W$19)),2),4)</f>
        <v>293.02609999999999</v>
      </c>
      <c r="G214" s="26">
        <v>210</v>
      </c>
      <c r="H214" s="26">
        <f>MIN(INT(_xlfn.XLOOKUP(B214,中转!$O$10:$O$129,中转!$Q$10:$Q$129)*MAX(C214/MIN(_xlfn.XLOOKUP(B214,中转!$O$10:$O$129,中转!$N$10:$N$129),7),_xlfn.XLOOKUP(C214,中转!$A$8:$A$17,中转!$B$8:$B$17))),250)</f>
        <v>234</v>
      </c>
    </row>
    <row r="215" spans="1:8" x14ac:dyDescent="0.15">
      <c r="A215" s="32">
        <v>211</v>
      </c>
      <c r="B215" s="32">
        <f t="shared" si="10"/>
        <v>22</v>
      </c>
      <c r="C215" s="32">
        <f t="shared" si="11"/>
        <v>1</v>
      </c>
      <c r="D215" s="32">
        <f t="shared" si="9"/>
        <v>0</v>
      </c>
      <c r="E215" s="32">
        <f>IFERROR(IF(C215=1,$E$5,ROUNDUP(LOG(_xlfn.XLOOKUP(C215,中转!$U$10:$U$19,中转!$V$10:$V$19)*1.1^(_xlfn.XLOOKUP(B215,中转!$O$10:$O$129,中转!$P$10:$P$129,0)*_xlfn.XLOOKUP(C215,中转!$U$10:$U$19,中转!$W$10:$W$19)),2),4)),1020.5643)</f>
        <v>4.3220000000000001</v>
      </c>
      <c r="F215" s="32">
        <f>ROUNDUP(LOG(_xlfn.XLOOKUP(C215,中转!$U$10:$U$19,中转!$V$10:$V$19)*1.1^(_xlfn.XLOOKUP(B215,中转!$O$10:$O$129,中转!$P$10:$P$129,0)*_xlfn.XLOOKUP(C215,中转!$U$10:$U$19,中转!$W$10:$W$19)),2),4)</f>
        <v>204.649</v>
      </c>
      <c r="G215" s="33">
        <v>211</v>
      </c>
      <c r="H215" s="32">
        <f>MIN(INT(_xlfn.XLOOKUP(B215,中转!$O$10:$O$129,中转!$Q$10:$Q$129)*MAX(C215/MIN(_xlfn.XLOOKUP(B215,中转!$O$10:$O$129,中转!$N$10:$N$129),7),_xlfn.XLOOKUP(C215,中转!$A$8:$A$17,中转!$B$8:$B$17))),250)</f>
        <v>120</v>
      </c>
    </row>
    <row r="216" spans="1:8" x14ac:dyDescent="0.15">
      <c r="A216" s="32">
        <v>212</v>
      </c>
      <c r="B216" s="32">
        <f t="shared" si="10"/>
        <v>22</v>
      </c>
      <c r="C216" s="32">
        <f t="shared" si="11"/>
        <v>2</v>
      </c>
      <c r="D216" s="32">
        <f t="shared" si="9"/>
        <v>0</v>
      </c>
      <c r="E216" s="32">
        <f>IFERROR(IF(C216=1,$E$5,ROUNDUP(LOG(_xlfn.XLOOKUP(C216,中转!$U$10:$U$19,中转!$V$10:$V$19)*1.1^(_xlfn.XLOOKUP(B216,中转!$O$10:$O$129,中转!$P$10:$P$129,0)*_xlfn.XLOOKUP(C216,中转!$U$10:$U$19,中转!$W$10:$W$19)),2),4)),1020.5643)</f>
        <v>218.28730000000002</v>
      </c>
      <c r="F216" s="32">
        <f>ROUNDUP(LOG(_xlfn.XLOOKUP(C216,中转!$U$10:$U$19,中转!$V$10:$V$19)*1.1^(_xlfn.XLOOKUP(B216,中转!$O$10:$O$129,中转!$P$10:$P$129,0)*_xlfn.XLOOKUP(C216,中转!$U$10:$U$19,中转!$W$10:$W$19)),2),4)</f>
        <v>218.28729999999999</v>
      </c>
      <c r="G216" s="32">
        <v>212</v>
      </c>
      <c r="H216" s="32">
        <f>MIN(INT(_xlfn.XLOOKUP(B216,中转!$O$10:$O$129,中转!$Q$10:$Q$129)*MAX(C216/MIN(_xlfn.XLOOKUP(B216,中转!$O$10:$O$129,中转!$N$10:$N$129),7),_xlfn.XLOOKUP(C216,中转!$A$8:$A$17,中转!$B$8:$B$17))),250)</f>
        <v>129</v>
      </c>
    </row>
    <row r="217" spans="1:8" x14ac:dyDescent="0.15">
      <c r="A217" s="32">
        <v>213</v>
      </c>
      <c r="B217" s="32">
        <f t="shared" si="10"/>
        <v>22</v>
      </c>
      <c r="C217" s="32">
        <f t="shared" si="11"/>
        <v>3</v>
      </c>
      <c r="D217" s="32">
        <f t="shared" si="9"/>
        <v>0</v>
      </c>
      <c r="E217" s="32">
        <f>IFERROR(IF(C217=1,$E$5,ROUNDUP(LOG(_xlfn.XLOOKUP(C217,中转!$U$10:$U$19,中转!$V$10:$V$19)*1.1^(_xlfn.XLOOKUP(B217,中转!$O$10:$O$129,中转!$P$10:$P$129,0)*_xlfn.XLOOKUP(C217,中转!$U$10:$U$19,中转!$W$10:$W$19)),2),4)),1020.5643)</f>
        <v>237.56950000000001</v>
      </c>
      <c r="F217" s="32">
        <f>ROUNDUP(LOG(_xlfn.XLOOKUP(C217,中转!$U$10:$U$19,中转!$V$10:$V$19)*1.1^(_xlfn.XLOOKUP(B217,中转!$O$10:$O$129,中转!$P$10:$P$129,0)*_xlfn.XLOOKUP(C217,中转!$U$10:$U$19,中转!$W$10:$W$19)),2),4)</f>
        <v>237.56950000000001</v>
      </c>
      <c r="G217" s="33">
        <v>213</v>
      </c>
      <c r="H217" s="32">
        <f>MIN(INT(_xlfn.XLOOKUP(B217,中转!$O$10:$O$129,中转!$Q$10:$Q$129)*MAX(C217/MIN(_xlfn.XLOOKUP(B217,中转!$O$10:$O$129,中转!$N$10:$N$129),7),_xlfn.XLOOKUP(C217,中转!$A$8:$A$17,中转!$B$8:$B$17))),250)</f>
        <v>137</v>
      </c>
    </row>
    <row r="218" spans="1:8" x14ac:dyDescent="0.15">
      <c r="A218" s="32">
        <v>214</v>
      </c>
      <c r="B218" s="32">
        <f t="shared" si="10"/>
        <v>22</v>
      </c>
      <c r="C218" s="32">
        <f t="shared" si="11"/>
        <v>4</v>
      </c>
      <c r="D218" s="32">
        <f t="shared" si="9"/>
        <v>0</v>
      </c>
      <c r="E218" s="32">
        <f>IFERROR(IF(C218=1,$E$5,ROUNDUP(LOG(_xlfn.XLOOKUP(C218,中转!$U$10:$U$19,中转!$V$10:$V$19)*1.1^(_xlfn.XLOOKUP(B218,中转!$O$10:$O$129,中转!$P$10:$P$129,0)*_xlfn.XLOOKUP(C218,中转!$U$10:$U$19,中转!$W$10:$W$19)),2),4)),1020.5643)</f>
        <v>253.85169999999999</v>
      </c>
      <c r="F218" s="32">
        <f>ROUNDUP(LOG(_xlfn.XLOOKUP(C218,中转!$U$10:$U$19,中转!$V$10:$V$19)*1.1^(_xlfn.XLOOKUP(B218,中转!$O$10:$O$129,中转!$P$10:$P$129,0)*_xlfn.XLOOKUP(C218,中转!$U$10:$U$19,中转!$W$10:$W$19)),2),4)</f>
        <v>253.85169999999999</v>
      </c>
      <c r="G218" s="32">
        <v>214</v>
      </c>
      <c r="H218" s="32">
        <f>MIN(INT(_xlfn.XLOOKUP(B218,中转!$O$10:$O$129,中转!$Q$10:$Q$129)*MAX(C218/MIN(_xlfn.XLOOKUP(B218,中转!$O$10:$O$129,中转!$N$10:$N$129),7),_xlfn.XLOOKUP(C218,中转!$A$8:$A$17,中转!$B$8:$B$17))),250)</f>
        <v>146</v>
      </c>
    </row>
    <row r="219" spans="1:8" x14ac:dyDescent="0.15">
      <c r="A219" s="32">
        <v>215</v>
      </c>
      <c r="B219" s="32">
        <f t="shared" si="10"/>
        <v>22</v>
      </c>
      <c r="C219" s="32">
        <f t="shared" si="11"/>
        <v>5</v>
      </c>
      <c r="D219" s="32">
        <f t="shared" si="9"/>
        <v>0</v>
      </c>
      <c r="E219" s="32">
        <f>IFERROR(IF(C219=1,$E$5,ROUNDUP(LOG(_xlfn.XLOOKUP(C219,中转!$U$10:$U$19,中转!$V$10:$V$19)*1.1^(_xlfn.XLOOKUP(B219,中转!$O$10:$O$129,中转!$P$10:$P$129,0)*_xlfn.XLOOKUP(C219,中转!$U$10:$U$19,中转!$W$10:$W$19)),2),4)),1020.5643)</f>
        <v>272.13279999999997</v>
      </c>
      <c r="F219" s="32">
        <f>ROUNDUP(LOG(_xlfn.XLOOKUP(C219,中转!$U$10:$U$19,中转!$V$10:$V$19)*1.1^(_xlfn.XLOOKUP(B219,中转!$O$10:$O$129,中转!$P$10:$P$129,0)*_xlfn.XLOOKUP(C219,中转!$U$10:$U$19,中转!$W$10:$W$19)),2),4)</f>
        <v>272.13279999999997</v>
      </c>
      <c r="G219" s="33">
        <v>215</v>
      </c>
      <c r="H219" s="32">
        <f>MIN(INT(_xlfn.XLOOKUP(B219,中转!$O$10:$O$129,中转!$Q$10:$Q$129)*MAX(C219/MIN(_xlfn.XLOOKUP(B219,中转!$O$10:$O$129,中转!$N$10:$N$129),7),_xlfn.XLOOKUP(C219,中转!$A$8:$A$17,中转!$B$8:$B$17))),250)</f>
        <v>154</v>
      </c>
    </row>
    <row r="220" spans="1:8" x14ac:dyDescent="0.15">
      <c r="A220" s="32">
        <v>216</v>
      </c>
      <c r="B220" s="32">
        <f t="shared" si="10"/>
        <v>22</v>
      </c>
      <c r="C220" s="32">
        <f t="shared" si="11"/>
        <v>6</v>
      </c>
      <c r="D220" s="32">
        <f t="shared" si="9"/>
        <v>0</v>
      </c>
      <c r="E220" s="32">
        <f>IFERROR(IF(C220=1,$E$5,ROUNDUP(LOG(_xlfn.XLOOKUP(C220,中转!$U$10:$U$19,中转!$V$10:$V$19)*1.1^(_xlfn.XLOOKUP(B220,中转!$O$10:$O$129,中转!$P$10:$P$129,0)*_xlfn.XLOOKUP(C220,中转!$U$10:$U$19,中转!$W$10:$W$19)),2),4)),1020.5643)</f>
        <v>278.0453</v>
      </c>
      <c r="F220" s="32">
        <f>ROUNDUP(LOG(_xlfn.XLOOKUP(C220,中转!$U$10:$U$19,中转!$V$10:$V$19)*1.1^(_xlfn.XLOOKUP(B220,中转!$O$10:$O$129,中转!$P$10:$P$129,0)*_xlfn.XLOOKUP(C220,中转!$U$10:$U$19,中转!$W$10:$W$19)),2),4)</f>
        <v>278.0453</v>
      </c>
      <c r="G220" s="32">
        <v>216</v>
      </c>
      <c r="H220" s="32">
        <f>MIN(INT(_xlfn.XLOOKUP(B220,中转!$O$10:$O$129,中转!$Q$10:$Q$129)*MAX(C220/MIN(_xlfn.XLOOKUP(B220,中转!$O$10:$O$129,中转!$N$10:$N$129),7),_xlfn.XLOOKUP(C220,中转!$A$8:$A$17,中转!$B$8:$B$17))),250)</f>
        <v>163</v>
      </c>
    </row>
    <row r="221" spans="1:8" x14ac:dyDescent="0.15">
      <c r="A221" s="32">
        <v>217</v>
      </c>
      <c r="B221" s="32">
        <f t="shared" si="10"/>
        <v>22</v>
      </c>
      <c r="C221" s="32">
        <f t="shared" si="11"/>
        <v>7</v>
      </c>
      <c r="D221" s="32">
        <f t="shared" si="9"/>
        <v>0</v>
      </c>
      <c r="E221" s="32">
        <f>IFERROR(IF(C221=1,$E$5,ROUNDUP(LOG(_xlfn.XLOOKUP(C221,中转!$U$10:$U$19,中转!$V$10:$V$19)*1.1^(_xlfn.XLOOKUP(B221,中转!$O$10:$O$129,中转!$P$10:$P$129,0)*_xlfn.XLOOKUP(C221,中转!$U$10:$U$19,中转!$W$10:$W$19)),2),4)),1020.5643)</f>
        <v>286.43719999999996</v>
      </c>
      <c r="F221" s="32">
        <f>ROUNDUP(LOG(_xlfn.XLOOKUP(C221,中转!$U$10:$U$19,中转!$V$10:$V$19)*1.1^(_xlfn.XLOOKUP(B221,中转!$O$10:$O$129,中转!$P$10:$P$129,0)*_xlfn.XLOOKUP(C221,中转!$U$10:$U$19,中转!$W$10:$W$19)),2),4)</f>
        <v>286.43720000000002</v>
      </c>
      <c r="G221" s="33">
        <v>217</v>
      </c>
      <c r="H221" s="32">
        <f>MIN(INT(_xlfn.XLOOKUP(B221,中转!$O$10:$O$129,中转!$Q$10:$Q$129)*MAX(C221/MIN(_xlfn.XLOOKUP(B221,中转!$O$10:$O$129,中转!$N$10:$N$129),7),_xlfn.XLOOKUP(C221,中转!$A$8:$A$17,中转!$B$8:$B$17))),250)</f>
        <v>172</v>
      </c>
    </row>
    <row r="222" spans="1:8" x14ac:dyDescent="0.15">
      <c r="A222" s="32">
        <v>218</v>
      </c>
      <c r="B222" s="32">
        <f t="shared" si="10"/>
        <v>22</v>
      </c>
      <c r="C222" s="32">
        <f t="shared" si="11"/>
        <v>8</v>
      </c>
      <c r="D222" s="32">
        <f t="shared" si="9"/>
        <v>0</v>
      </c>
      <c r="E222" s="32">
        <f>IFERROR(IF(C222=1,$E$5,ROUNDUP(LOG(_xlfn.XLOOKUP(C222,中转!$U$10:$U$19,中转!$V$10:$V$19)*1.1^(_xlfn.XLOOKUP(B222,中转!$O$10:$O$129,中转!$P$10:$P$129,0)*_xlfn.XLOOKUP(C222,中转!$U$10:$U$19,中转!$W$10:$W$19)),2),4)),1020.5643)</f>
        <v>292.75839999999999</v>
      </c>
      <c r="F222" s="32">
        <f>ROUNDUP(LOG(_xlfn.XLOOKUP(C222,中转!$U$10:$U$19,中转!$V$10:$V$19)*1.1^(_xlfn.XLOOKUP(B222,中转!$O$10:$O$129,中转!$P$10:$P$129,0)*_xlfn.XLOOKUP(C222,中转!$U$10:$U$19,中转!$W$10:$W$19)),2),4)</f>
        <v>292.75839999999999</v>
      </c>
      <c r="G222" s="32">
        <v>218</v>
      </c>
      <c r="H222" s="32">
        <f>MIN(INT(_xlfn.XLOOKUP(B222,中转!$O$10:$O$129,中转!$Q$10:$Q$129)*MAX(C222/MIN(_xlfn.XLOOKUP(B222,中转!$O$10:$O$129,中转!$N$10:$N$129),7),_xlfn.XLOOKUP(C222,中转!$A$8:$A$17,中转!$B$8:$B$17))),250)</f>
        <v>196</v>
      </c>
    </row>
    <row r="223" spans="1:8" x14ac:dyDescent="0.15">
      <c r="A223" s="32">
        <v>219</v>
      </c>
      <c r="B223" s="32">
        <f t="shared" si="10"/>
        <v>22</v>
      </c>
      <c r="C223" s="32">
        <f t="shared" si="11"/>
        <v>9</v>
      </c>
      <c r="D223" s="32">
        <f t="shared" si="9"/>
        <v>0</v>
      </c>
      <c r="E223" s="32">
        <f>IFERROR(IF(C223=1,$E$5,ROUNDUP(LOG(_xlfn.XLOOKUP(C223,中转!$U$10:$U$19,中转!$V$10:$V$19)*1.1^(_xlfn.XLOOKUP(B223,中转!$O$10:$O$129,中转!$P$10:$P$129,0)*_xlfn.XLOOKUP(C223,中转!$U$10:$U$19,中转!$W$10:$W$19)),2),4)),1020.5643)</f>
        <v>299.0838</v>
      </c>
      <c r="F223" s="32">
        <f>ROUNDUP(LOG(_xlfn.XLOOKUP(C223,中转!$U$10:$U$19,中转!$V$10:$V$19)*1.1^(_xlfn.XLOOKUP(B223,中转!$O$10:$O$129,中转!$P$10:$P$129,0)*_xlfn.XLOOKUP(C223,中转!$U$10:$U$19,中转!$W$10:$W$19)),2),4)</f>
        <v>299.0838</v>
      </c>
      <c r="G223" s="33">
        <v>219</v>
      </c>
      <c r="H223" s="32">
        <f>MIN(INT(_xlfn.XLOOKUP(B223,中转!$O$10:$O$129,中转!$Q$10:$Q$129)*MAX(C223/MIN(_xlfn.XLOOKUP(B223,中转!$O$10:$O$129,中转!$N$10:$N$129),7),_xlfn.XLOOKUP(C223,中转!$A$8:$A$17,中转!$B$8:$B$17))),250)</f>
        <v>221</v>
      </c>
    </row>
    <row r="224" spans="1:8" x14ac:dyDescent="0.15">
      <c r="A224" s="32">
        <v>220</v>
      </c>
      <c r="B224" s="32">
        <f t="shared" si="10"/>
        <v>22</v>
      </c>
      <c r="C224" s="32">
        <f t="shared" si="11"/>
        <v>10</v>
      </c>
      <c r="D224" s="32">
        <f t="shared" si="9"/>
        <v>0</v>
      </c>
      <c r="E224" s="32">
        <f>IFERROR(IF(C224=1,$E$5,ROUNDUP(LOG(_xlfn.XLOOKUP(C224,中转!$U$10:$U$19,中转!$V$10:$V$19)*1.1^(_xlfn.XLOOKUP(B224,中转!$O$10:$O$129,中转!$P$10:$P$129,0)*_xlfn.XLOOKUP(C224,中转!$U$10:$U$19,中转!$W$10:$W$19)),2),4)),1020.5643)</f>
        <v>305.40139999999997</v>
      </c>
      <c r="F224" s="32">
        <f>ROUNDUP(LOG(_xlfn.XLOOKUP(C224,中转!$U$10:$U$19,中转!$V$10:$V$19)*1.1^(_xlfn.XLOOKUP(B224,中转!$O$10:$O$129,中转!$P$10:$P$129,0)*_xlfn.XLOOKUP(C224,中转!$U$10:$U$19,中转!$W$10:$W$19)),2),4)</f>
        <v>305.40140000000002</v>
      </c>
      <c r="G224" s="32">
        <v>220</v>
      </c>
      <c r="H224" s="32">
        <f>MIN(INT(_xlfn.XLOOKUP(B224,中转!$O$10:$O$129,中转!$Q$10:$Q$129)*MAX(C224/MIN(_xlfn.XLOOKUP(B224,中转!$O$10:$O$129,中转!$N$10:$N$129),7),_xlfn.XLOOKUP(C224,中转!$A$8:$A$17,中转!$B$8:$B$17))),250)</f>
        <v>245</v>
      </c>
    </row>
    <row r="225" spans="1:8" x14ac:dyDescent="0.15">
      <c r="A225" s="26">
        <v>221</v>
      </c>
      <c r="B225" s="26">
        <f t="shared" si="10"/>
        <v>23</v>
      </c>
      <c r="C225" s="26">
        <f t="shared" si="11"/>
        <v>1</v>
      </c>
      <c r="D225" s="26">
        <f t="shared" si="9"/>
        <v>0</v>
      </c>
      <c r="E225" s="26">
        <f>IFERROR(IF(C225=1,$E$5,ROUNDUP(LOG(_xlfn.XLOOKUP(C225,中转!$U$10:$U$19,中转!$V$10:$V$19)*1.1^(_xlfn.XLOOKUP(B225,中转!$O$10:$O$129,中转!$P$10:$P$129,0)*_xlfn.XLOOKUP(C225,中转!$U$10:$U$19,中转!$W$10:$W$19)),2),4)),1020.5643)</f>
        <v>4.3220000000000001</v>
      </c>
      <c r="F225" s="26">
        <f>ROUNDUP(LOG(_xlfn.XLOOKUP(C225,中转!$U$10:$U$19,中转!$V$10:$V$19)*1.1^(_xlfn.XLOOKUP(B225,中转!$O$10:$O$129,中转!$P$10:$P$129,0)*_xlfn.XLOOKUP(C225,中转!$U$10:$U$19,中转!$W$10:$W$19)),2),4)</f>
        <v>214.54920000000001</v>
      </c>
      <c r="G225" s="27">
        <v>221</v>
      </c>
      <c r="H225" s="26">
        <f>MIN(INT(_xlfn.XLOOKUP(B225,中转!$O$10:$O$129,中转!$Q$10:$Q$129)*MAX(C225/MIN(_xlfn.XLOOKUP(B225,中转!$O$10:$O$129,中转!$N$10:$N$129),7),_xlfn.XLOOKUP(C225,中转!$A$8:$A$17,中转!$B$8:$B$17))),250)</f>
        <v>126</v>
      </c>
    </row>
    <row r="226" spans="1:8" x14ac:dyDescent="0.15">
      <c r="A226" s="26">
        <v>222</v>
      </c>
      <c r="B226" s="26">
        <f t="shared" si="10"/>
        <v>23</v>
      </c>
      <c r="C226" s="26">
        <f t="shared" si="11"/>
        <v>2</v>
      </c>
      <c r="D226" s="26">
        <f t="shared" si="9"/>
        <v>0</v>
      </c>
      <c r="E226" s="26">
        <f>IFERROR(IF(C226=1,$E$5,ROUNDUP(LOG(_xlfn.XLOOKUP(C226,中转!$U$10:$U$19,中转!$V$10:$V$19)*1.1^(_xlfn.XLOOKUP(B226,中转!$O$10:$O$129,中转!$P$10:$P$129,0)*_xlfn.XLOOKUP(C226,中转!$U$10:$U$19,中转!$W$10:$W$19)),2),4)),1020.5643)</f>
        <v>228.8064</v>
      </c>
      <c r="F226" s="26">
        <f>ROUNDUP(LOG(_xlfn.XLOOKUP(C226,中转!$U$10:$U$19,中转!$V$10:$V$19)*1.1^(_xlfn.XLOOKUP(B226,中转!$O$10:$O$129,中转!$P$10:$P$129,0)*_xlfn.XLOOKUP(C226,中转!$U$10:$U$19,中转!$W$10:$W$19)),2),4)</f>
        <v>228.8064</v>
      </c>
      <c r="G226" s="26">
        <v>222</v>
      </c>
      <c r="H226" s="26">
        <f>MIN(INT(_xlfn.XLOOKUP(B226,中转!$O$10:$O$129,中转!$Q$10:$Q$129)*MAX(C226/MIN(_xlfn.XLOOKUP(B226,中转!$O$10:$O$129,中转!$N$10:$N$129),7),_xlfn.XLOOKUP(C226,中转!$A$8:$A$17,中转!$B$8:$B$17))),250)</f>
        <v>135</v>
      </c>
    </row>
    <row r="227" spans="1:8" x14ac:dyDescent="0.15">
      <c r="A227" s="26">
        <v>223</v>
      </c>
      <c r="B227" s="26">
        <f t="shared" si="10"/>
        <v>23</v>
      </c>
      <c r="C227" s="26">
        <f t="shared" si="11"/>
        <v>3</v>
      </c>
      <c r="D227" s="26">
        <f t="shared" si="9"/>
        <v>0</v>
      </c>
      <c r="E227" s="26">
        <f>IFERROR(IF(C227=1,$E$5,ROUNDUP(LOG(_xlfn.XLOOKUP(C227,中转!$U$10:$U$19,中转!$V$10:$V$19)*1.1^(_xlfn.XLOOKUP(B227,中转!$O$10:$O$129,中转!$P$10:$P$129,0)*_xlfn.XLOOKUP(C227,中转!$U$10:$U$19,中转!$W$10:$W$19)),2),4)),1020.5643)</f>
        <v>248.7073</v>
      </c>
      <c r="F227" s="26">
        <f>ROUNDUP(LOG(_xlfn.XLOOKUP(C227,中转!$U$10:$U$19,中转!$V$10:$V$19)*1.1^(_xlfn.XLOOKUP(B227,中转!$O$10:$O$129,中转!$P$10:$P$129,0)*_xlfn.XLOOKUP(C227,中转!$U$10:$U$19,中转!$W$10:$W$19)),2),4)</f>
        <v>248.7073</v>
      </c>
      <c r="G227" s="27">
        <v>223</v>
      </c>
      <c r="H227" s="26">
        <f>MIN(INT(_xlfn.XLOOKUP(B227,中转!$O$10:$O$129,中转!$Q$10:$Q$129)*MAX(C227/MIN(_xlfn.XLOOKUP(B227,中转!$O$10:$O$129,中转!$N$10:$N$129),7),_xlfn.XLOOKUP(C227,中转!$A$8:$A$17,中转!$B$8:$B$17))),250)</f>
        <v>144</v>
      </c>
    </row>
    <row r="228" spans="1:8" x14ac:dyDescent="0.15">
      <c r="A228" s="26">
        <v>224</v>
      </c>
      <c r="B228" s="26">
        <f t="shared" si="10"/>
        <v>23</v>
      </c>
      <c r="C228" s="26">
        <f t="shared" si="11"/>
        <v>4</v>
      </c>
      <c r="D228" s="26">
        <f t="shared" ref="D228:D291" si="12">D218</f>
        <v>0</v>
      </c>
      <c r="E228" s="26">
        <f>IFERROR(IF(C228=1,$E$5,ROUNDUP(LOG(_xlfn.XLOOKUP(C228,中转!$U$10:$U$19,中转!$V$10:$V$19)*1.1^(_xlfn.XLOOKUP(B228,中转!$O$10:$O$129,中转!$P$10:$P$129,0)*_xlfn.XLOOKUP(C228,中转!$U$10:$U$19,中转!$W$10:$W$19)),2),4)),1020.5643)</f>
        <v>265.60829999999999</v>
      </c>
      <c r="F228" s="26">
        <f>ROUNDUP(LOG(_xlfn.XLOOKUP(C228,中转!$U$10:$U$19,中转!$V$10:$V$19)*1.1^(_xlfn.XLOOKUP(B228,中转!$O$10:$O$129,中转!$P$10:$P$129,0)*_xlfn.XLOOKUP(C228,中转!$U$10:$U$19,中转!$W$10:$W$19)),2),4)</f>
        <v>265.60829999999999</v>
      </c>
      <c r="G228" s="26">
        <v>224</v>
      </c>
      <c r="H228" s="26">
        <f>MIN(INT(_xlfn.XLOOKUP(B228,中转!$O$10:$O$129,中转!$Q$10:$Q$129)*MAX(C228/MIN(_xlfn.XLOOKUP(B228,中转!$O$10:$O$129,中转!$N$10:$N$129),7),_xlfn.XLOOKUP(C228,中转!$A$8:$A$17,中转!$B$8:$B$17))),250)</f>
        <v>153</v>
      </c>
    </row>
    <row r="229" spans="1:8" x14ac:dyDescent="0.15">
      <c r="A229" s="26">
        <v>225</v>
      </c>
      <c r="B229" s="26">
        <f t="shared" si="10"/>
        <v>23</v>
      </c>
      <c r="C229" s="26">
        <f t="shared" si="11"/>
        <v>5</v>
      </c>
      <c r="D229" s="26">
        <f t="shared" si="12"/>
        <v>0</v>
      </c>
      <c r="E229" s="26">
        <f>IFERROR(IF(C229=1,$E$5,ROUNDUP(LOG(_xlfn.XLOOKUP(C229,中转!$U$10:$U$19,中转!$V$10:$V$19)*1.1^(_xlfn.XLOOKUP(B229,中转!$O$10:$O$129,中转!$P$10:$P$129,0)*_xlfn.XLOOKUP(C229,中转!$U$10:$U$19,中转!$W$10:$W$19)),2),4)),1020.5643)</f>
        <v>284.50819999999999</v>
      </c>
      <c r="F229" s="26">
        <f>ROUNDUP(LOG(_xlfn.XLOOKUP(C229,中转!$U$10:$U$19,中转!$V$10:$V$19)*1.1^(_xlfn.XLOOKUP(B229,中转!$O$10:$O$129,中转!$P$10:$P$129,0)*_xlfn.XLOOKUP(C229,中转!$U$10:$U$19,中转!$W$10:$W$19)),2),4)</f>
        <v>284.50819999999999</v>
      </c>
      <c r="G229" s="27">
        <v>225</v>
      </c>
      <c r="H229" s="26">
        <f>MIN(INT(_xlfn.XLOOKUP(B229,中转!$O$10:$O$129,中转!$Q$10:$Q$129)*MAX(C229/MIN(_xlfn.XLOOKUP(B229,中转!$O$10:$O$129,中转!$N$10:$N$129),7),_xlfn.XLOOKUP(C229,中转!$A$8:$A$17,中转!$B$8:$B$17))),250)</f>
        <v>162</v>
      </c>
    </row>
    <row r="230" spans="1:8" x14ac:dyDescent="0.15">
      <c r="A230" s="26">
        <v>226</v>
      </c>
      <c r="B230" s="26">
        <f t="shared" si="10"/>
        <v>23</v>
      </c>
      <c r="C230" s="26">
        <f t="shared" si="11"/>
        <v>6</v>
      </c>
      <c r="D230" s="26">
        <f t="shared" si="12"/>
        <v>0</v>
      </c>
      <c r="E230" s="26">
        <f>IFERROR(IF(C230=1,$E$5,ROUNDUP(LOG(_xlfn.XLOOKUP(C230,中转!$U$10:$U$19,中转!$V$10:$V$19)*1.1^(_xlfn.XLOOKUP(B230,中转!$O$10:$O$129,中转!$P$10:$P$129,0)*_xlfn.XLOOKUP(C230,中转!$U$10:$U$19,中转!$W$10:$W$19)),2),4)),1020.5643)</f>
        <v>290.42059999999998</v>
      </c>
      <c r="F230" s="26">
        <f>ROUNDUP(LOG(_xlfn.XLOOKUP(C230,中转!$U$10:$U$19,中转!$V$10:$V$19)*1.1^(_xlfn.XLOOKUP(B230,中转!$O$10:$O$129,中转!$P$10:$P$129,0)*_xlfn.XLOOKUP(C230,中转!$U$10:$U$19,中转!$W$10:$W$19)),2),4)</f>
        <v>290.42059999999998</v>
      </c>
      <c r="G230" s="26">
        <v>226</v>
      </c>
      <c r="H230" s="26">
        <f>MIN(INT(_xlfn.XLOOKUP(B230,中转!$O$10:$O$129,中转!$Q$10:$Q$129)*MAX(C230/MIN(_xlfn.XLOOKUP(B230,中转!$O$10:$O$129,中转!$N$10:$N$129),7),_xlfn.XLOOKUP(C230,中转!$A$8:$A$17,中转!$B$8:$B$17))),250)</f>
        <v>171</v>
      </c>
    </row>
    <row r="231" spans="1:8" x14ac:dyDescent="0.15">
      <c r="A231" s="26">
        <v>227</v>
      </c>
      <c r="B231" s="26">
        <f t="shared" si="10"/>
        <v>23</v>
      </c>
      <c r="C231" s="26">
        <f t="shared" si="11"/>
        <v>7</v>
      </c>
      <c r="D231" s="26">
        <f t="shared" si="12"/>
        <v>0</v>
      </c>
      <c r="E231" s="26">
        <f>IFERROR(IF(C231=1,$E$5,ROUNDUP(LOG(_xlfn.XLOOKUP(C231,中转!$U$10:$U$19,中转!$V$10:$V$19)*1.1^(_xlfn.XLOOKUP(B231,中转!$O$10:$O$129,中转!$P$10:$P$129,0)*_xlfn.XLOOKUP(C231,中转!$U$10:$U$19,中转!$W$10:$W$19)),2),4)),1020.5643)</f>
        <v>298.8125</v>
      </c>
      <c r="F231" s="26">
        <f>ROUNDUP(LOG(_xlfn.XLOOKUP(C231,中转!$U$10:$U$19,中转!$V$10:$V$19)*1.1^(_xlfn.XLOOKUP(B231,中转!$O$10:$O$129,中转!$P$10:$P$129,0)*_xlfn.XLOOKUP(C231,中转!$U$10:$U$19,中转!$W$10:$W$19)),2),4)</f>
        <v>298.8125</v>
      </c>
      <c r="G231" s="27">
        <v>227</v>
      </c>
      <c r="H231" s="26">
        <f>MIN(INT(_xlfn.XLOOKUP(B231,中转!$O$10:$O$129,中转!$Q$10:$Q$129)*MAX(C231/MIN(_xlfn.XLOOKUP(B231,中转!$O$10:$O$129,中转!$N$10:$N$129),7),_xlfn.XLOOKUP(C231,中转!$A$8:$A$17,中转!$B$8:$B$17))),250)</f>
        <v>180</v>
      </c>
    </row>
    <row r="232" spans="1:8" x14ac:dyDescent="0.15">
      <c r="A232" s="26">
        <v>228</v>
      </c>
      <c r="B232" s="26">
        <f t="shared" si="10"/>
        <v>23</v>
      </c>
      <c r="C232" s="26">
        <f t="shared" si="11"/>
        <v>8</v>
      </c>
      <c r="D232" s="26">
        <f t="shared" si="12"/>
        <v>0</v>
      </c>
      <c r="E232" s="26">
        <f>IFERROR(IF(C232=1,$E$5,ROUNDUP(LOG(_xlfn.XLOOKUP(C232,中转!$U$10:$U$19,中转!$V$10:$V$19)*1.1^(_xlfn.XLOOKUP(B232,中转!$O$10:$O$129,中转!$P$10:$P$129,0)*_xlfn.XLOOKUP(C232,中转!$U$10:$U$19,中转!$W$10:$W$19)),2),4)),1020.5643)</f>
        <v>305.13369999999998</v>
      </c>
      <c r="F232" s="26">
        <f>ROUNDUP(LOG(_xlfn.XLOOKUP(C232,中转!$U$10:$U$19,中转!$V$10:$V$19)*1.1^(_xlfn.XLOOKUP(B232,中转!$O$10:$O$129,中转!$P$10:$P$129,0)*_xlfn.XLOOKUP(C232,中转!$U$10:$U$19,中转!$W$10:$W$19)),2),4)</f>
        <v>305.13369999999998</v>
      </c>
      <c r="G232" s="26">
        <v>228</v>
      </c>
      <c r="H232" s="26">
        <f>MIN(INT(_xlfn.XLOOKUP(B232,中转!$O$10:$O$129,中转!$Q$10:$Q$129)*MAX(C232/MIN(_xlfn.XLOOKUP(B232,中转!$O$10:$O$129,中转!$N$10:$N$129),7),_xlfn.XLOOKUP(C232,中转!$A$8:$A$17,中转!$B$8:$B$17))),250)</f>
        <v>205</v>
      </c>
    </row>
    <row r="233" spans="1:8" x14ac:dyDescent="0.15">
      <c r="A233" s="26">
        <v>229</v>
      </c>
      <c r="B233" s="26">
        <f t="shared" si="10"/>
        <v>23</v>
      </c>
      <c r="C233" s="26">
        <f t="shared" si="11"/>
        <v>9</v>
      </c>
      <c r="D233" s="26">
        <f t="shared" si="12"/>
        <v>0</v>
      </c>
      <c r="E233" s="26">
        <f>IFERROR(IF(C233=1,$E$5,ROUNDUP(LOG(_xlfn.XLOOKUP(C233,中转!$U$10:$U$19,中转!$V$10:$V$19)*1.1^(_xlfn.XLOOKUP(B233,中转!$O$10:$O$129,中转!$P$10:$P$129,0)*_xlfn.XLOOKUP(C233,中转!$U$10:$U$19,中转!$W$10:$W$19)),2),4)),1020.5643)</f>
        <v>311.45909999999998</v>
      </c>
      <c r="F233" s="26">
        <f>ROUNDUP(LOG(_xlfn.XLOOKUP(C233,中转!$U$10:$U$19,中转!$V$10:$V$19)*1.1^(_xlfn.XLOOKUP(B233,中转!$O$10:$O$129,中转!$P$10:$P$129,0)*_xlfn.XLOOKUP(C233,中转!$U$10:$U$19,中转!$W$10:$W$19)),2),4)</f>
        <v>311.45909999999998</v>
      </c>
      <c r="G233" s="27">
        <v>229</v>
      </c>
      <c r="H233" s="26">
        <f>MIN(INT(_xlfn.XLOOKUP(B233,中转!$O$10:$O$129,中转!$Q$10:$Q$129)*MAX(C233/MIN(_xlfn.XLOOKUP(B233,中转!$O$10:$O$129,中转!$N$10:$N$129),7),_xlfn.XLOOKUP(C233,中转!$A$8:$A$17,中转!$B$8:$B$17))),250)</f>
        <v>231</v>
      </c>
    </row>
    <row r="234" spans="1:8" x14ac:dyDescent="0.15">
      <c r="A234" s="26">
        <v>230</v>
      </c>
      <c r="B234" s="26">
        <f t="shared" si="10"/>
        <v>23</v>
      </c>
      <c r="C234" s="26">
        <f t="shared" si="11"/>
        <v>10</v>
      </c>
      <c r="D234" s="26">
        <f t="shared" si="12"/>
        <v>0</v>
      </c>
      <c r="E234" s="26">
        <f>IFERROR(IF(C234=1,$E$5,ROUNDUP(LOG(_xlfn.XLOOKUP(C234,中转!$U$10:$U$19,中转!$V$10:$V$19)*1.1^(_xlfn.XLOOKUP(B234,中转!$O$10:$O$129,中转!$P$10:$P$129,0)*_xlfn.XLOOKUP(C234,中转!$U$10:$U$19,中转!$W$10:$W$19)),2),4)),1020.5643)</f>
        <v>317.77669999999995</v>
      </c>
      <c r="F234" s="26">
        <f>ROUNDUP(LOG(_xlfn.XLOOKUP(C234,中转!$U$10:$U$19,中转!$V$10:$V$19)*1.1^(_xlfn.XLOOKUP(B234,中转!$O$10:$O$129,中转!$P$10:$P$129,0)*_xlfn.XLOOKUP(C234,中转!$U$10:$U$19,中转!$W$10:$W$19)),2),4)</f>
        <v>317.77670000000001</v>
      </c>
      <c r="G234" s="26">
        <v>230</v>
      </c>
      <c r="H234" s="26">
        <f>MIN(INT(_xlfn.XLOOKUP(B234,中转!$O$10:$O$129,中转!$Q$10:$Q$129)*MAX(C234/MIN(_xlfn.XLOOKUP(B234,中转!$O$10:$O$129,中转!$N$10:$N$129),7),_xlfn.XLOOKUP(C234,中转!$A$8:$A$17,中转!$B$8:$B$17))),250)</f>
        <v>250</v>
      </c>
    </row>
    <row r="235" spans="1:8" x14ac:dyDescent="0.15">
      <c r="A235" s="32">
        <v>231</v>
      </c>
      <c r="B235" s="32">
        <f t="shared" si="10"/>
        <v>24</v>
      </c>
      <c r="C235" s="32">
        <f t="shared" si="11"/>
        <v>1</v>
      </c>
      <c r="D235" s="32">
        <f t="shared" si="12"/>
        <v>0</v>
      </c>
      <c r="E235" s="32">
        <f>IFERROR(IF(C235=1,$E$5,ROUNDUP(LOG(_xlfn.XLOOKUP(C235,中转!$U$10:$U$19,中转!$V$10:$V$19)*1.1^(_xlfn.XLOOKUP(B235,中转!$O$10:$O$129,中转!$P$10:$P$129,0)*_xlfn.XLOOKUP(C235,中转!$U$10:$U$19,中转!$W$10:$W$19)),2),4)),1020.5643)</f>
        <v>4.3220000000000001</v>
      </c>
      <c r="F235" s="32">
        <f>ROUNDUP(LOG(_xlfn.XLOOKUP(C235,中转!$U$10:$U$19,中转!$V$10:$V$19)*1.1^(_xlfn.XLOOKUP(B235,中转!$O$10:$O$129,中转!$P$10:$P$129,0)*_xlfn.XLOOKUP(C235,中转!$U$10:$U$19,中转!$W$10:$W$19)),2),4)</f>
        <v>224.4495</v>
      </c>
      <c r="G235" s="33">
        <v>231</v>
      </c>
      <c r="H235" s="32">
        <f>MIN(INT(_xlfn.XLOOKUP(B235,中转!$O$10:$O$129,中转!$Q$10:$Q$129)*MAX(C235/MIN(_xlfn.XLOOKUP(B235,中转!$O$10:$O$129,中转!$N$10:$N$129),7),_xlfn.XLOOKUP(C235,中转!$A$8:$A$17,中转!$B$8:$B$17))),250)</f>
        <v>131</v>
      </c>
    </row>
    <row r="236" spans="1:8" x14ac:dyDescent="0.15">
      <c r="A236" s="32">
        <v>232</v>
      </c>
      <c r="B236" s="32">
        <f t="shared" si="10"/>
        <v>24</v>
      </c>
      <c r="C236" s="32">
        <f t="shared" si="11"/>
        <v>2</v>
      </c>
      <c r="D236" s="32">
        <f t="shared" si="12"/>
        <v>0</v>
      </c>
      <c r="E236" s="32">
        <f>IFERROR(IF(C236=1,$E$5,ROUNDUP(LOG(_xlfn.XLOOKUP(C236,中转!$U$10:$U$19,中转!$V$10:$V$19)*1.1^(_xlfn.XLOOKUP(B236,中转!$O$10:$O$129,中转!$P$10:$P$129,0)*_xlfn.XLOOKUP(C236,中转!$U$10:$U$19,中转!$W$10:$W$19)),2),4)),1020.5643)</f>
        <v>239.3254</v>
      </c>
      <c r="F236" s="32">
        <f>ROUNDUP(LOG(_xlfn.XLOOKUP(C236,中转!$U$10:$U$19,中转!$V$10:$V$19)*1.1^(_xlfn.XLOOKUP(B236,中转!$O$10:$O$129,中转!$P$10:$P$129,0)*_xlfn.XLOOKUP(C236,中转!$U$10:$U$19,中转!$W$10:$W$19)),2),4)</f>
        <v>239.3254</v>
      </c>
      <c r="G236" s="32">
        <v>232</v>
      </c>
      <c r="H236" s="32">
        <f>MIN(INT(_xlfn.XLOOKUP(B236,中转!$O$10:$O$129,中转!$Q$10:$Q$129)*MAX(C236/MIN(_xlfn.XLOOKUP(B236,中转!$O$10:$O$129,中转!$N$10:$N$129),7),_xlfn.XLOOKUP(C236,中转!$A$8:$A$17,中转!$B$8:$B$17))),250)</f>
        <v>141</v>
      </c>
    </row>
    <row r="237" spans="1:8" x14ac:dyDescent="0.15">
      <c r="A237" s="32">
        <v>233</v>
      </c>
      <c r="B237" s="32">
        <f t="shared" si="10"/>
        <v>24</v>
      </c>
      <c r="C237" s="32">
        <f t="shared" si="11"/>
        <v>3</v>
      </c>
      <c r="D237" s="32">
        <f t="shared" si="12"/>
        <v>0</v>
      </c>
      <c r="E237" s="32">
        <f>IFERROR(IF(C237=1,$E$5,ROUNDUP(LOG(_xlfn.XLOOKUP(C237,中转!$U$10:$U$19,中转!$V$10:$V$19)*1.1^(_xlfn.XLOOKUP(B237,中转!$O$10:$O$129,中转!$P$10:$P$129,0)*_xlfn.XLOOKUP(C237,中转!$U$10:$U$19,中转!$W$10:$W$19)),2),4)),1020.5643)</f>
        <v>259.8451</v>
      </c>
      <c r="F237" s="32">
        <f>ROUNDUP(LOG(_xlfn.XLOOKUP(C237,中转!$U$10:$U$19,中转!$V$10:$V$19)*1.1^(_xlfn.XLOOKUP(B237,中转!$O$10:$O$129,中转!$P$10:$P$129,0)*_xlfn.XLOOKUP(C237,中转!$U$10:$U$19,中转!$W$10:$W$19)),2),4)</f>
        <v>259.8451</v>
      </c>
      <c r="G237" s="33">
        <v>233</v>
      </c>
      <c r="H237" s="32">
        <f>MIN(INT(_xlfn.XLOOKUP(B237,中转!$O$10:$O$129,中转!$Q$10:$Q$129)*MAX(C237/MIN(_xlfn.XLOOKUP(B237,中转!$O$10:$O$129,中转!$N$10:$N$129),7),_xlfn.XLOOKUP(C237,中转!$A$8:$A$17,中转!$B$8:$B$17))),250)</f>
        <v>150</v>
      </c>
    </row>
    <row r="238" spans="1:8" x14ac:dyDescent="0.15">
      <c r="A238" s="32">
        <v>234</v>
      </c>
      <c r="B238" s="32">
        <f t="shared" si="10"/>
        <v>24</v>
      </c>
      <c r="C238" s="32">
        <f t="shared" si="11"/>
        <v>4</v>
      </c>
      <c r="D238" s="32">
        <f t="shared" si="12"/>
        <v>0</v>
      </c>
      <c r="E238" s="32">
        <f>IFERROR(IF(C238=1,$E$5,ROUNDUP(LOG(_xlfn.XLOOKUP(C238,中转!$U$10:$U$19,中转!$V$10:$V$19)*1.1^(_xlfn.XLOOKUP(B238,中转!$O$10:$O$129,中转!$P$10:$P$129,0)*_xlfn.XLOOKUP(C238,中转!$U$10:$U$19,中转!$W$10:$W$19)),2),4)),1020.5643)</f>
        <v>277.3648</v>
      </c>
      <c r="F238" s="32">
        <f>ROUNDUP(LOG(_xlfn.XLOOKUP(C238,中转!$U$10:$U$19,中转!$V$10:$V$19)*1.1^(_xlfn.XLOOKUP(B238,中转!$O$10:$O$129,中转!$P$10:$P$129,0)*_xlfn.XLOOKUP(C238,中转!$U$10:$U$19,中转!$W$10:$W$19)),2),4)</f>
        <v>277.3648</v>
      </c>
      <c r="G238" s="32">
        <v>234</v>
      </c>
      <c r="H238" s="32">
        <f>MIN(INT(_xlfn.XLOOKUP(B238,中转!$O$10:$O$129,中转!$Q$10:$Q$129)*MAX(C238/MIN(_xlfn.XLOOKUP(B238,中转!$O$10:$O$129,中转!$N$10:$N$129),7),_xlfn.XLOOKUP(C238,中转!$A$8:$A$17,中转!$B$8:$B$17))),250)</f>
        <v>159</v>
      </c>
    </row>
    <row r="239" spans="1:8" x14ac:dyDescent="0.15">
      <c r="A239" s="32">
        <v>235</v>
      </c>
      <c r="B239" s="32">
        <f t="shared" si="10"/>
        <v>24</v>
      </c>
      <c r="C239" s="32">
        <f t="shared" si="11"/>
        <v>5</v>
      </c>
      <c r="D239" s="32">
        <f t="shared" si="12"/>
        <v>0</v>
      </c>
      <c r="E239" s="32">
        <f>IFERROR(IF(C239=1,$E$5,ROUNDUP(LOG(_xlfn.XLOOKUP(C239,中转!$U$10:$U$19,中转!$V$10:$V$19)*1.1^(_xlfn.XLOOKUP(B239,中转!$O$10:$O$129,中转!$P$10:$P$129,0)*_xlfn.XLOOKUP(C239,中转!$U$10:$U$19,中转!$W$10:$W$19)),2),4)),1020.5643)</f>
        <v>296.88349999999997</v>
      </c>
      <c r="F239" s="32">
        <f>ROUNDUP(LOG(_xlfn.XLOOKUP(C239,中转!$U$10:$U$19,中转!$V$10:$V$19)*1.1^(_xlfn.XLOOKUP(B239,中转!$O$10:$O$129,中转!$P$10:$P$129,0)*_xlfn.XLOOKUP(C239,中转!$U$10:$U$19,中转!$W$10:$W$19)),2),4)</f>
        <v>296.88349999999997</v>
      </c>
      <c r="G239" s="33">
        <v>235</v>
      </c>
      <c r="H239" s="32">
        <f>MIN(INT(_xlfn.XLOOKUP(B239,中转!$O$10:$O$129,中转!$Q$10:$Q$129)*MAX(C239/MIN(_xlfn.XLOOKUP(B239,中转!$O$10:$O$129,中转!$N$10:$N$129),7),_xlfn.XLOOKUP(C239,中转!$A$8:$A$17,中转!$B$8:$B$17))),250)</f>
        <v>169</v>
      </c>
    </row>
    <row r="240" spans="1:8" x14ac:dyDescent="0.15">
      <c r="A240" s="32">
        <v>236</v>
      </c>
      <c r="B240" s="32">
        <f t="shared" si="10"/>
        <v>24</v>
      </c>
      <c r="C240" s="32">
        <f t="shared" si="11"/>
        <v>6</v>
      </c>
      <c r="D240" s="32">
        <f t="shared" si="12"/>
        <v>0</v>
      </c>
      <c r="E240" s="32">
        <f>IFERROR(IF(C240=1,$E$5,ROUNDUP(LOG(_xlfn.XLOOKUP(C240,中转!$U$10:$U$19,中转!$V$10:$V$19)*1.1^(_xlfn.XLOOKUP(B240,中转!$O$10:$O$129,中转!$P$10:$P$129,0)*_xlfn.XLOOKUP(C240,中转!$U$10:$U$19,中转!$W$10:$W$19)),2),4)),1020.5643)</f>
        <v>302.79589999999996</v>
      </c>
      <c r="F240" s="32">
        <f>ROUNDUP(LOG(_xlfn.XLOOKUP(C240,中转!$U$10:$U$19,中转!$V$10:$V$19)*1.1^(_xlfn.XLOOKUP(B240,中转!$O$10:$O$129,中转!$P$10:$P$129,0)*_xlfn.XLOOKUP(C240,中转!$U$10:$U$19,中转!$W$10:$W$19)),2),4)</f>
        <v>302.79590000000002</v>
      </c>
      <c r="G240" s="32">
        <v>236</v>
      </c>
      <c r="H240" s="32">
        <f>MIN(INT(_xlfn.XLOOKUP(B240,中转!$O$10:$O$129,中转!$Q$10:$Q$129)*MAX(C240/MIN(_xlfn.XLOOKUP(B240,中转!$O$10:$O$129,中转!$N$10:$N$129),7),_xlfn.XLOOKUP(C240,中转!$A$8:$A$17,中转!$B$8:$B$17))),250)</f>
        <v>178</v>
      </c>
    </row>
    <row r="241" spans="1:8" x14ac:dyDescent="0.15">
      <c r="A241" s="32">
        <v>237</v>
      </c>
      <c r="B241" s="32">
        <f t="shared" si="10"/>
        <v>24</v>
      </c>
      <c r="C241" s="32">
        <f t="shared" si="11"/>
        <v>7</v>
      </c>
      <c r="D241" s="32">
        <f t="shared" si="12"/>
        <v>0</v>
      </c>
      <c r="E241" s="32">
        <f>IFERROR(IF(C241=1,$E$5,ROUNDUP(LOG(_xlfn.XLOOKUP(C241,中转!$U$10:$U$19,中转!$V$10:$V$19)*1.1^(_xlfn.XLOOKUP(B241,中转!$O$10:$O$129,中转!$P$10:$P$129,0)*_xlfn.XLOOKUP(C241,中转!$U$10:$U$19,中转!$W$10:$W$19)),2),4)),1020.5643)</f>
        <v>311.18779999999998</v>
      </c>
      <c r="F241" s="32">
        <f>ROUNDUP(LOG(_xlfn.XLOOKUP(C241,中转!$U$10:$U$19,中转!$V$10:$V$19)*1.1^(_xlfn.XLOOKUP(B241,中转!$O$10:$O$129,中转!$P$10:$P$129,0)*_xlfn.XLOOKUP(C241,中转!$U$10:$U$19,中转!$W$10:$W$19)),2),4)</f>
        <v>311.18779999999998</v>
      </c>
      <c r="G241" s="33">
        <v>237</v>
      </c>
      <c r="H241" s="32">
        <f>MIN(INT(_xlfn.XLOOKUP(B241,中转!$O$10:$O$129,中转!$Q$10:$Q$129)*MAX(C241/MIN(_xlfn.XLOOKUP(B241,中转!$O$10:$O$129,中转!$N$10:$N$129),7),_xlfn.XLOOKUP(C241,中转!$A$8:$A$17,中转!$B$8:$B$17))),250)</f>
        <v>188</v>
      </c>
    </row>
    <row r="242" spans="1:8" x14ac:dyDescent="0.15">
      <c r="A242" s="32">
        <v>238</v>
      </c>
      <c r="B242" s="32">
        <f t="shared" si="10"/>
        <v>24</v>
      </c>
      <c r="C242" s="32">
        <f t="shared" si="11"/>
        <v>8</v>
      </c>
      <c r="D242" s="32">
        <f t="shared" si="12"/>
        <v>0</v>
      </c>
      <c r="E242" s="32">
        <f>IFERROR(IF(C242=1,$E$5,ROUNDUP(LOG(_xlfn.XLOOKUP(C242,中转!$U$10:$U$19,中转!$V$10:$V$19)*1.1^(_xlfn.XLOOKUP(B242,中转!$O$10:$O$129,中转!$P$10:$P$129,0)*_xlfn.XLOOKUP(C242,中转!$U$10:$U$19,中转!$W$10:$W$19)),2),4)),1020.5643)</f>
        <v>317.50899999999996</v>
      </c>
      <c r="F242" s="32">
        <f>ROUNDUP(LOG(_xlfn.XLOOKUP(C242,中转!$U$10:$U$19,中转!$V$10:$V$19)*1.1^(_xlfn.XLOOKUP(B242,中转!$O$10:$O$129,中转!$P$10:$P$129,0)*_xlfn.XLOOKUP(C242,中转!$U$10:$U$19,中转!$W$10:$W$19)),2),4)</f>
        <v>317.50900000000001</v>
      </c>
      <c r="G242" s="32">
        <v>238</v>
      </c>
      <c r="H242" s="32">
        <f>MIN(INT(_xlfn.XLOOKUP(B242,中转!$O$10:$O$129,中转!$Q$10:$Q$129)*MAX(C242/MIN(_xlfn.XLOOKUP(B242,中转!$O$10:$O$129,中转!$N$10:$N$129),7),_xlfn.XLOOKUP(C242,中转!$A$8:$A$17,中转!$B$8:$B$17))),250)</f>
        <v>214</v>
      </c>
    </row>
    <row r="243" spans="1:8" x14ac:dyDescent="0.15">
      <c r="A243" s="32">
        <v>239</v>
      </c>
      <c r="B243" s="32">
        <f t="shared" si="10"/>
        <v>24</v>
      </c>
      <c r="C243" s="32">
        <f t="shared" si="11"/>
        <v>9</v>
      </c>
      <c r="D243" s="32">
        <f t="shared" si="12"/>
        <v>0</v>
      </c>
      <c r="E243" s="32">
        <f>IFERROR(IF(C243=1,$E$5,ROUNDUP(LOG(_xlfn.XLOOKUP(C243,中转!$U$10:$U$19,中转!$V$10:$V$19)*1.1^(_xlfn.XLOOKUP(B243,中转!$O$10:$O$129,中转!$P$10:$P$129,0)*_xlfn.XLOOKUP(C243,中转!$U$10:$U$19,中转!$W$10:$W$19)),2),4)),1020.5643)</f>
        <v>323.83439999999996</v>
      </c>
      <c r="F243" s="32">
        <f>ROUNDUP(LOG(_xlfn.XLOOKUP(C243,中转!$U$10:$U$19,中转!$V$10:$V$19)*1.1^(_xlfn.XLOOKUP(B243,中转!$O$10:$O$129,中转!$P$10:$P$129,0)*_xlfn.XLOOKUP(C243,中转!$U$10:$U$19,中转!$W$10:$W$19)),2),4)</f>
        <v>323.83440000000002</v>
      </c>
      <c r="G243" s="33">
        <v>239</v>
      </c>
      <c r="H243" s="32">
        <f>MIN(INT(_xlfn.XLOOKUP(B243,中转!$O$10:$O$129,中转!$Q$10:$Q$129)*MAX(C243/MIN(_xlfn.XLOOKUP(B243,中转!$O$10:$O$129,中转!$N$10:$N$129),7),_xlfn.XLOOKUP(C243,中转!$A$8:$A$17,中转!$B$8:$B$17))),250)</f>
        <v>241</v>
      </c>
    </row>
    <row r="244" spans="1:8" x14ac:dyDescent="0.15">
      <c r="A244" s="32">
        <v>240</v>
      </c>
      <c r="B244" s="32">
        <f t="shared" si="10"/>
        <v>24</v>
      </c>
      <c r="C244" s="32">
        <f t="shared" si="11"/>
        <v>10</v>
      </c>
      <c r="D244" s="32">
        <f t="shared" si="12"/>
        <v>0</v>
      </c>
      <c r="E244" s="32">
        <f>IFERROR(IF(C244=1,$E$5,ROUNDUP(LOG(_xlfn.XLOOKUP(C244,中转!$U$10:$U$19,中转!$V$10:$V$19)*1.1^(_xlfn.XLOOKUP(B244,中转!$O$10:$O$129,中转!$P$10:$P$129,0)*_xlfn.XLOOKUP(C244,中转!$U$10:$U$19,中转!$W$10:$W$19)),2),4)),1020.5643)</f>
        <v>330.15199999999999</v>
      </c>
      <c r="F244" s="32">
        <f>ROUNDUP(LOG(_xlfn.XLOOKUP(C244,中转!$U$10:$U$19,中转!$V$10:$V$19)*1.1^(_xlfn.XLOOKUP(B244,中转!$O$10:$O$129,中转!$P$10:$P$129,0)*_xlfn.XLOOKUP(C244,中转!$U$10:$U$19,中转!$W$10:$W$19)),2),4)</f>
        <v>330.15199999999999</v>
      </c>
      <c r="G244" s="32">
        <v>240</v>
      </c>
      <c r="H244" s="32">
        <f>MIN(INT(_xlfn.XLOOKUP(B244,中转!$O$10:$O$129,中转!$Q$10:$Q$129)*MAX(C244/MIN(_xlfn.XLOOKUP(B244,中转!$O$10:$O$129,中转!$N$10:$N$129),7),_xlfn.XLOOKUP(C244,中转!$A$8:$A$17,中转!$B$8:$B$17))),250)</f>
        <v>250</v>
      </c>
    </row>
    <row r="245" spans="1:8" x14ac:dyDescent="0.15">
      <c r="A245" s="26">
        <v>241</v>
      </c>
      <c r="B245" s="26">
        <f t="shared" si="10"/>
        <v>25</v>
      </c>
      <c r="C245" s="26">
        <f t="shared" si="11"/>
        <v>1</v>
      </c>
      <c r="D245" s="26">
        <f t="shared" si="12"/>
        <v>0</v>
      </c>
      <c r="E245" s="26">
        <f>IFERROR(IF(C245=1,$E$5,ROUNDUP(LOG(_xlfn.XLOOKUP(C245,中转!$U$10:$U$19,中转!$V$10:$V$19)*1.1^(_xlfn.XLOOKUP(B245,中转!$O$10:$O$129,中转!$P$10:$P$129,0)*_xlfn.XLOOKUP(C245,中转!$U$10:$U$19,中转!$W$10:$W$19)),2),4)),1020.5643)</f>
        <v>4.3220000000000001</v>
      </c>
      <c r="F245" s="26">
        <f>ROUNDUP(LOG(_xlfn.XLOOKUP(C245,中转!$U$10:$U$19,中转!$V$10:$V$19)*1.1^(_xlfn.XLOOKUP(B245,中转!$O$10:$O$129,中转!$P$10:$P$129,0)*_xlfn.XLOOKUP(C245,中转!$U$10:$U$19,中转!$W$10:$W$19)),2),4)</f>
        <v>234.34970000000001</v>
      </c>
      <c r="G245" s="27">
        <v>241</v>
      </c>
      <c r="H245" s="26">
        <f>MIN(INT(_xlfn.XLOOKUP(B245,中转!$O$10:$O$129,中转!$Q$10:$Q$129)*MAX(C245/MIN(_xlfn.XLOOKUP(B245,中转!$O$10:$O$129,中转!$N$10:$N$129),7),_xlfn.XLOOKUP(C245,中转!$A$8:$A$17,中转!$B$8:$B$17))),250)</f>
        <v>137</v>
      </c>
    </row>
    <row r="246" spans="1:8" x14ac:dyDescent="0.15">
      <c r="A246" s="26">
        <v>242</v>
      </c>
      <c r="B246" s="26">
        <f t="shared" si="10"/>
        <v>25</v>
      </c>
      <c r="C246" s="26">
        <f t="shared" si="11"/>
        <v>2</v>
      </c>
      <c r="D246" s="26">
        <f t="shared" si="12"/>
        <v>0</v>
      </c>
      <c r="E246" s="26">
        <f>IFERROR(IF(C246=1,$E$5,ROUNDUP(LOG(_xlfn.XLOOKUP(C246,中转!$U$10:$U$19,中转!$V$10:$V$19)*1.1^(_xlfn.XLOOKUP(B246,中转!$O$10:$O$129,中转!$P$10:$P$129,0)*_xlfn.XLOOKUP(C246,中转!$U$10:$U$19,中转!$W$10:$W$19)),2),4)),1020.5643)</f>
        <v>249.84440000000001</v>
      </c>
      <c r="F246" s="26">
        <f>ROUNDUP(LOG(_xlfn.XLOOKUP(C246,中转!$U$10:$U$19,中转!$V$10:$V$19)*1.1^(_xlfn.XLOOKUP(B246,中转!$O$10:$O$129,中转!$P$10:$P$129,0)*_xlfn.XLOOKUP(C246,中转!$U$10:$U$19,中转!$W$10:$W$19)),2),4)</f>
        <v>249.84440000000001</v>
      </c>
      <c r="G246" s="26">
        <v>242</v>
      </c>
      <c r="H246" s="26">
        <f>MIN(INT(_xlfn.XLOOKUP(B246,中转!$O$10:$O$129,中转!$Q$10:$Q$129)*MAX(C246/MIN(_xlfn.XLOOKUP(B246,中转!$O$10:$O$129,中转!$N$10:$N$129),7),_xlfn.XLOOKUP(C246,中转!$A$8:$A$17,中转!$B$8:$B$17))),250)</f>
        <v>147</v>
      </c>
    </row>
    <row r="247" spans="1:8" x14ac:dyDescent="0.15">
      <c r="A247" s="26">
        <v>243</v>
      </c>
      <c r="B247" s="26">
        <f t="shared" si="10"/>
        <v>25</v>
      </c>
      <c r="C247" s="26">
        <f t="shared" si="11"/>
        <v>3</v>
      </c>
      <c r="D247" s="26">
        <f t="shared" si="12"/>
        <v>0</v>
      </c>
      <c r="E247" s="26">
        <f>IFERROR(IF(C247=1,$E$5,ROUNDUP(LOG(_xlfn.XLOOKUP(C247,中转!$U$10:$U$19,中转!$V$10:$V$19)*1.1^(_xlfn.XLOOKUP(B247,中转!$O$10:$O$129,中转!$P$10:$P$129,0)*_xlfn.XLOOKUP(C247,中转!$U$10:$U$19,中转!$W$10:$W$19)),2),4)),1020.5643)</f>
        <v>270.98289999999997</v>
      </c>
      <c r="F247" s="26">
        <f>ROUNDUP(LOG(_xlfn.XLOOKUP(C247,中转!$U$10:$U$19,中转!$V$10:$V$19)*1.1^(_xlfn.XLOOKUP(B247,中转!$O$10:$O$129,中转!$P$10:$P$129,0)*_xlfn.XLOOKUP(C247,中转!$U$10:$U$19,中转!$W$10:$W$19)),2),4)</f>
        <v>270.98289999999997</v>
      </c>
      <c r="G247" s="27">
        <v>243</v>
      </c>
      <c r="H247" s="26">
        <f>MIN(INT(_xlfn.XLOOKUP(B247,中转!$O$10:$O$129,中转!$Q$10:$Q$129)*MAX(C247/MIN(_xlfn.XLOOKUP(B247,中转!$O$10:$O$129,中转!$N$10:$N$129),7),_xlfn.XLOOKUP(C247,中转!$A$8:$A$17,中转!$B$8:$B$17))),250)</f>
        <v>156</v>
      </c>
    </row>
    <row r="248" spans="1:8" x14ac:dyDescent="0.15">
      <c r="A248" s="26">
        <v>244</v>
      </c>
      <c r="B248" s="26">
        <f t="shared" si="10"/>
        <v>25</v>
      </c>
      <c r="C248" s="26">
        <f t="shared" si="11"/>
        <v>4</v>
      </c>
      <c r="D248" s="26">
        <f t="shared" si="12"/>
        <v>0</v>
      </c>
      <c r="E248" s="26">
        <f>IFERROR(IF(C248=1,$E$5,ROUNDUP(LOG(_xlfn.XLOOKUP(C248,中转!$U$10:$U$19,中转!$V$10:$V$19)*1.1^(_xlfn.XLOOKUP(B248,中转!$O$10:$O$129,中转!$P$10:$P$129,0)*_xlfn.XLOOKUP(C248,中转!$U$10:$U$19,中转!$W$10:$W$19)),2),4)),1020.5643)</f>
        <v>289.12139999999999</v>
      </c>
      <c r="F248" s="26">
        <f>ROUNDUP(LOG(_xlfn.XLOOKUP(C248,中转!$U$10:$U$19,中转!$V$10:$V$19)*1.1^(_xlfn.XLOOKUP(B248,中转!$O$10:$O$129,中转!$P$10:$P$129,0)*_xlfn.XLOOKUP(C248,中转!$U$10:$U$19,中转!$W$10:$W$19)),2),4)</f>
        <v>289.12139999999999</v>
      </c>
      <c r="G248" s="26">
        <v>244</v>
      </c>
      <c r="H248" s="26">
        <f>MIN(INT(_xlfn.XLOOKUP(B248,中转!$O$10:$O$129,中转!$Q$10:$Q$129)*MAX(C248/MIN(_xlfn.XLOOKUP(B248,中转!$O$10:$O$129,中转!$N$10:$N$129),7),_xlfn.XLOOKUP(C248,中转!$A$8:$A$17,中转!$B$8:$B$17))),250)</f>
        <v>166</v>
      </c>
    </row>
    <row r="249" spans="1:8" x14ac:dyDescent="0.15">
      <c r="A249" s="26">
        <v>245</v>
      </c>
      <c r="B249" s="26">
        <f t="shared" si="10"/>
        <v>25</v>
      </c>
      <c r="C249" s="26">
        <f t="shared" si="11"/>
        <v>5</v>
      </c>
      <c r="D249" s="26">
        <f t="shared" si="12"/>
        <v>0</v>
      </c>
      <c r="E249" s="26">
        <f>IFERROR(IF(C249=1,$E$5,ROUNDUP(LOG(_xlfn.XLOOKUP(C249,中转!$U$10:$U$19,中转!$V$10:$V$19)*1.1^(_xlfn.XLOOKUP(B249,中转!$O$10:$O$129,中转!$P$10:$P$129,0)*_xlfn.XLOOKUP(C249,中转!$U$10:$U$19,中转!$W$10:$W$19)),2),4)),1020.5643)</f>
        <v>309.25879999999995</v>
      </c>
      <c r="F249" s="26">
        <f>ROUNDUP(LOG(_xlfn.XLOOKUP(C249,中转!$U$10:$U$19,中转!$V$10:$V$19)*1.1^(_xlfn.XLOOKUP(B249,中转!$O$10:$O$129,中转!$P$10:$P$129,0)*_xlfn.XLOOKUP(C249,中转!$U$10:$U$19,中转!$W$10:$W$19)),2),4)</f>
        <v>309.25879999999995</v>
      </c>
      <c r="G249" s="27">
        <v>245</v>
      </c>
      <c r="H249" s="26">
        <f>MIN(INT(_xlfn.XLOOKUP(B249,中转!$O$10:$O$129,中转!$Q$10:$Q$129)*MAX(C249/MIN(_xlfn.XLOOKUP(B249,中转!$O$10:$O$129,中转!$N$10:$N$129),7),_xlfn.XLOOKUP(C249,中转!$A$8:$A$17,中转!$B$8:$B$17))),250)</f>
        <v>176</v>
      </c>
    </row>
    <row r="250" spans="1:8" x14ac:dyDescent="0.15">
      <c r="A250" s="26">
        <v>246</v>
      </c>
      <c r="B250" s="26">
        <f t="shared" si="10"/>
        <v>25</v>
      </c>
      <c r="C250" s="26">
        <f t="shared" si="11"/>
        <v>6</v>
      </c>
      <c r="D250" s="26">
        <f t="shared" si="12"/>
        <v>0</v>
      </c>
      <c r="E250" s="26">
        <f>IFERROR(IF(C250=1,$E$5,ROUNDUP(LOG(_xlfn.XLOOKUP(C250,中转!$U$10:$U$19,中转!$V$10:$V$19)*1.1^(_xlfn.XLOOKUP(B250,中转!$O$10:$O$129,中转!$P$10:$P$129,0)*_xlfn.XLOOKUP(C250,中转!$U$10:$U$19,中转!$W$10:$W$19)),2),4)),1020.5643)</f>
        <v>315.1712</v>
      </c>
      <c r="F250" s="26">
        <f>ROUNDUP(LOG(_xlfn.XLOOKUP(C250,中转!$U$10:$U$19,中转!$V$10:$V$19)*1.1^(_xlfn.XLOOKUP(B250,中转!$O$10:$O$129,中转!$P$10:$P$129,0)*_xlfn.XLOOKUP(C250,中转!$U$10:$U$19,中转!$W$10:$W$19)),2),4)</f>
        <v>315.1712</v>
      </c>
      <c r="G250" s="26">
        <v>246</v>
      </c>
      <c r="H250" s="26">
        <f>MIN(INT(_xlfn.XLOOKUP(B250,中转!$O$10:$O$129,中转!$Q$10:$Q$129)*MAX(C250/MIN(_xlfn.XLOOKUP(B250,中转!$O$10:$O$129,中转!$N$10:$N$129),7),_xlfn.XLOOKUP(C250,中转!$A$8:$A$17,中转!$B$8:$B$17))),250)</f>
        <v>186</v>
      </c>
    </row>
    <row r="251" spans="1:8" x14ac:dyDescent="0.15">
      <c r="A251" s="26">
        <v>247</v>
      </c>
      <c r="B251" s="26">
        <f t="shared" si="10"/>
        <v>25</v>
      </c>
      <c r="C251" s="26">
        <f t="shared" si="11"/>
        <v>7</v>
      </c>
      <c r="D251" s="26">
        <f t="shared" si="12"/>
        <v>0</v>
      </c>
      <c r="E251" s="26">
        <f>IFERROR(IF(C251=1,$E$5,ROUNDUP(LOG(_xlfn.XLOOKUP(C251,中转!$U$10:$U$19,中转!$V$10:$V$19)*1.1^(_xlfn.XLOOKUP(B251,中转!$O$10:$O$129,中转!$P$10:$P$129,0)*_xlfn.XLOOKUP(C251,中转!$U$10:$U$19,中转!$W$10:$W$19)),2),4)),1020.5643)</f>
        <v>323.56309999999996</v>
      </c>
      <c r="F251" s="26">
        <f>ROUNDUP(LOG(_xlfn.XLOOKUP(C251,中转!$U$10:$U$19,中转!$V$10:$V$19)*1.1^(_xlfn.XLOOKUP(B251,中转!$O$10:$O$129,中转!$P$10:$P$129,0)*_xlfn.XLOOKUP(C251,中转!$U$10:$U$19,中转!$W$10:$W$19)),2),4)</f>
        <v>323.56310000000002</v>
      </c>
      <c r="G251" s="27">
        <v>247</v>
      </c>
      <c r="H251" s="26">
        <f>MIN(INT(_xlfn.XLOOKUP(B251,中转!$O$10:$O$129,中转!$Q$10:$Q$129)*MAX(C251/MIN(_xlfn.XLOOKUP(B251,中转!$O$10:$O$129,中转!$N$10:$N$129),7),_xlfn.XLOOKUP(C251,中转!$A$8:$A$17,中转!$B$8:$B$17))),250)</f>
        <v>196</v>
      </c>
    </row>
    <row r="252" spans="1:8" x14ac:dyDescent="0.15">
      <c r="A252" s="26">
        <v>248</v>
      </c>
      <c r="B252" s="26">
        <f t="shared" si="10"/>
        <v>25</v>
      </c>
      <c r="C252" s="26">
        <f t="shared" si="11"/>
        <v>8</v>
      </c>
      <c r="D252" s="26">
        <f t="shared" si="12"/>
        <v>0</v>
      </c>
      <c r="E252" s="26">
        <f>IFERROR(IF(C252=1,$E$5,ROUNDUP(LOG(_xlfn.XLOOKUP(C252,中转!$U$10:$U$19,中转!$V$10:$V$19)*1.1^(_xlfn.XLOOKUP(B252,中转!$O$10:$O$129,中转!$P$10:$P$129,0)*_xlfn.XLOOKUP(C252,中转!$U$10:$U$19,中转!$W$10:$W$19)),2),4)),1020.5643)</f>
        <v>329.88439999999997</v>
      </c>
      <c r="F252" s="26">
        <f>ROUNDUP(LOG(_xlfn.XLOOKUP(C252,中转!$U$10:$U$19,中转!$V$10:$V$19)*1.1^(_xlfn.XLOOKUP(B252,中转!$O$10:$O$129,中转!$P$10:$P$129,0)*_xlfn.XLOOKUP(C252,中转!$U$10:$U$19,中转!$W$10:$W$19)),2),4)</f>
        <v>329.88440000000003</v>
      </c>
      <c r="G252" s="26">
        <v>248</v>
      </c>
      <c r="H252" s="26">
        <f>MIN(INT(_xlfn.XLOOKUP(B252,中转!$O$10:$O$129,中转!$Q$10:$Q$129)*MAX(C252/MIN(_xlfn.XLOOKUP(B252,中转!$O$10:$O$129,中转!$N$10:$N$129),7),_xlfn.XLOOKUP(C252,中转!$A$8:$A$17,中转!$B$8:$B$17))),250)</f>
        <v>224</v>
      </c>
    </row>
    <row r="253" spans="1:8" x14ac:dyDescent="0.15">
      <c r="A253" s="26">
        <v>249</v>
      </c>
      <c r="B253" s="26">
        <f t="shared" si="10"/>
        <v>25</v>
      </c>
      <c r="C253" s="26">
        <f t="shared" si="11"/>
        <v>9</v>
      </c>
      <c r="D253" s="26">
        <f t="shared" si="12"/>
        <v>0</v>
      </c>
      <c r="E253" s="26">
        <f>IFERROR(IF(C253=1,$E$5,ROUNDUP(LOG(_xlfn.XLOOKUP(C253,中转!$U$10:$U$19,中转!$V$10:$V$19)*1.1^(_xlfn.XLOOKUP(B253,中转!$O$10:$O$129,中转!$P$10:$P$129,0)*_xlfn.XLOOKUP(C253,中转!$U$10:$U$19,中转!$W$10:$W$19)),2),4)),1020.5643)</f>
        <v>336.2097</v>
      </c>
      <c r="F253" s="26">
        <f>ROUNDUP(LOG(_xlfn.XLOOKUP(C253,中转!$U$10:$U$19,中转!$V$10:$V$19)*1.1^(_xlfn.XLOOKUP(B253,中转!$O$10:$O$129,中转!$P$10:$P$129,0)*_xlfn.XLOOKUP(C253,中转!$U$10:$U$19,中转!$W$10:$W$19)),2),4)</f>
        <v>336.2097</v>
      </c>
      <c r="G253" s="27">
        <v>249</v>
      </c>
      <c r="H253" s="26">
        <f>MIN(INT(_xlfn.XLOOKUP(B253,中转!$O$10:$O$129,中转!$Q$10:$Q$129)*MAX(C253/MIN(_xlfn.XLOOKUP(B253,中转!$O$10:$O$129,中转!$N$10:$N$129),7),_xlfn.XLOOKUP(C253,中转!$A$8:$A$17,中转!$B$8:$B$17))),250)</f>
        <v>250</v>
      </c>
    </row>
    <row r="254" spans="1:8" x14ac:dyDescent="0.15">
      <c r="A254" s="26">
        <v>250</v>
      </c>
      <c r="B254" s="26">
        <f t="shared" si="10"/>
        <v>25</v>
      </c>
      <c r="C254" s="26">
        <f t="shared" si="11"/>
        <v>10</v>
      </c>
      <c r="D254" s="26">
        <f t="shared" si="12"/>
        <v>0</v>
      </c>
      <c r="E254" s="26">
        <f>IFERROR(IF(C254=1,$E$5,ROUNDUP(LOG(_xlfn.XLOOKUP(C254,中转!$U$10:$U$19,中转!$V$10:$V$19)*1.1^(_xlfn.XLOOKUP(B254,中转!$O$10:$O$129,中转!$P$10:$P$129,0)*_xlfn.XLOOKUP(C254,中转!$U$10:$U$19,中转!$W$10:$W$19)),2),4)),1020.5643)</f>
        <v>342.5274</v>
      </c>
      <c r="F254" s="26">
        <f>ROUNDUP(LOG(_xlfn.XLOOKUP(C254,中转!$U$10:$U$19,中转!$V$10:$V$19)*1.1^(_xlfn.XLOOKUP(B254,中转!$O$10:$O$129,中转!$P$10:$P$129,0)*_xlfn.XLOOKUP(C254,中转!$U$10:$U$19,中转!$W$10:$W$19)),2),4)</f>
        <v>342.5274</v>
      </c>
      <c r="G254" s="26">
        <v>250</v>
      </c>
      <c r="H254" s="26">
        <f>MIN(INT(_xlfn.XLOOKUP(B254,中转!$O$10:$O$129,中转!$Q$10:$Q$129)*MAX(C254/MIN(_xlfn.XLOOKUP(B254,中转!$O$10:$O$129,中转!$N$10:$N$129),7),_xlfn.XLOOKUP(C254,中转!$A$8:$A$17,中转!$B$8:$B$17))),250)</f>
        <v>250</v>
      </c>
    </row>
    <row r="255" spans="1:8" x14ac:dyDescent="0.15">
      <c r="A255" s="32">
        <v>251</v>
      </c>
      <c r="B255" s="32">
        <f t="shared" si="10"/>
        <v>26</v>
      </c>
      <c r="C255" s="32">
        <f t="shared" si="11"/>
        <v>1</v>
      </c>
      <c r="D255" s="32">
        <f t="shared" si="12"/>
        <v>0</v>
      </c>
      <c r="E255" s="32">
        <f>IFERROR(IF(C255=1,$E$5,ROUNDUP(LOG(_xlfn.XLOOKUP(C255,中转!$U$10:$U$19,中转!$V$10:$V$19)*1.1^(_xlfn.XLOOKUP(B255,中转!$O$10:$O$129,中转!$P$10:$P$129,0)*_xlfn.XLOOKUP(C255,中转!$U$10:$U$19,中转!$W$10:$W$19)),2),4)),1020.5643)</f>
        <v>4.3220000000000001</v>
      </c>
      <c r="F255" s="32">
        <f>ROUNDUP(LOG(_xlfn.XLOOKUP(C255,中转!$U$10:$U$19,中转!$V$10:$V$19)*1.1^(_xlfn.XLOOKUP(B255,中转!$O$10:$O$129,中转!$P$10:$P$129,0)*_xlfn.XLOOKUP(C255,中转!$U$10:$U$19,中转!$W$10:$W$19)),2),4)</f>
        <v>244.25</v>
      </c>
      <c r="G255" s="33">
        <v>251</v>
      </c>
      <c r="H255" s="32">
        <f>MIN(INT(_xlfn.XLOOKUP(B255,中转!$O$10:$O$129,中转!$Q$10:$Q$129)*MAX(C255/MIN(_xlfn.XLOOKUP(B255,中转!$O$10:$O$129,中转!$N$10:$N$129),7),_xlfn.XLOOKUP(C255,中转!$A$8:$A$17,中转!$B$8:$B$17))),250)</f>
        <v>142</v>
      </c>
    </row>
    <row r="256" spans="1:8" x14ac:dyDescent="0.15">
      <c r="A256" s="32">
        <v>252</v>
      </c>
      <c r="B256" s="32">
        <f t="shared" si="10"/>
        <v>26</v>
      </c>
      <c r="C256" s="32">
        <f t="shared" si="11"/>
        <v>2</v>
      </c>
      <c r="D256" s="32">
        <f t="shared" si="12"/>
        <v>0</v>
      </c>
      <c r="E256" s="32">
        <f>IFERROR(IF(C256=1,$E$5,ROUNDUP(LOG(_xlfn.XLOOKUP(C256,中转!$U$10:$U$19,中转!$V$10:$V$19)*1.1^(_xlfn.XLOOKUP(B256,中转!$O$10:$O$129,中转!$P$10:$P$129,0)*_xlfn.XLOOKUP(C256,中转!$U$10:$U$19,中转!$W$10:$W$19)),2),4)),1020.5643)</f>
        <v>260.36339999999996</v>
      </c>
      <c r="F256" s="32">
        <f>ROUNDUP(LOG(_xlfn.XLOOKUP(C256,中转!$U$10:$U$19,中转!$V$10:$V$19)*1.1^(_xlfn.XLOOKUP(B256,中转!$O$10:$O$129,中转!$P$10:$P$129,0)*_xlfn.XLOOKUP(C256,中转!$U$10:$U$19,中转!$W$10:$W$19)),2),4)</f>
        <v>260.36340000000001</v>
      </c>
      <c r="G256" s="32">
        <v>252</v>
      </c>
      <c r="H256" s="32">
        <f>MIN(INT(_xlfn.XLOOKUP(B256,中转!$O$10:$O$129,中转!$Q$10:$Q$129)*MAX(C256/MIN(_xlfn.XLOOKUP(B256,中转!$O$10:$O$129,中转!$N$10:$N$129),7),_xlfn.XLOOKUP(C256,中转!$A$8:$A$17,中转!$B$8:$B$17))),250)</f>
        <v>153</v>
      </c>
    </row>
    <row r="257" spans="1:8" x14ac:dyDescent="0.15">
      <c r="A257" s="32">
        <v>253</v>
      </c>
      <c r="B257" s="32">
        <f t="shared" si="10"/>
        <v>26</v>
      </c>
      <c r="C257" s="32">
        <f t="shared" si="11"/>
        <v>3</v>
      </c>
      <c r="D257" s="32">
        <f t="shared" si="12"/>
        <v>0</v>
      </c>
      <c r="E257" s="32">
        <f>IFERROR(IF(C257=1,$E$5,ROUNDUP(LOG(_xlfn.XLOOKUP(C257,中转!$U$10:$U$19,中转!$V$10:$V$19)*1.1^(_xlfn.XLOOKUP(B257,中转!$O$10:$O$129,中转!$P$10:$P$129,0)*_xlfn.XLOOKUP(C257,中转!$U$10:$U$19,中转!$W$10:$W$19)),2),4)),1020.5643)</f>
        <v>282.1207</v>
      </c>
      <c r="F257" s="32">
        <f>ROUNDUP(LOG(_xlfn.XLOOKUP(C257,中转!$U$10:$U$19,中转!$V$10:$V$19)*1.1^(_xlfn.XLOOKUP(B257,中转!$O$10:$O$129,中转!$P$10:$P$129,0)*_xlfn.XLOOKUP(C257,中转!$U$10:$U$19,中转!$W$10:$W$19)),2),4)</f>
        <v>282.1207</v>
      </c>
      <c r="G257" s="33">
        <v>253</v>
      </c>
      <c r="H257" s="32">
        <f>MIN(INT(_xlfn.XLOOKUP(B257,中转!$O$10:$O$129,中转!$Q$10:$Q$129)*MAX(C257/MIN(_xlfn.XLOOKUP(B257,中转!$O$10:$O$129,中转!$N$10:$N$129),7),_xlfn.XLOOKUP(C257,中转!$A$8:$A$17,中转!$B$8:$B$17))),250)</f>
        <v>163</v>
      </c>
    </row>
    <row r="258" spans="1:8" x14ac:dyDescent="0.15">
      <c r="A258" s="32">
        <v>254</v>
      </c>
      <c r="B258" s="32">
        <f t="shared" si="10"/>
        <v>26</v>
      </c>
      <c r="C258" s="32">
        <f t="shared" si="11"/>
        <v>4</v>
      </c>
      <c r="D258" s="32">
        <f t="shared" si="12"/>
        <v>0</v>
      </c>
      <c r="E258" s="32">
        <f>IFERROR(IF(C258=1,$E$5,ROUNDUP(LOG(_xlfn.XLOOKUP(C258,中转!$U$10:$U$19,中转!$V$10:$V$19)*1.1^(_xlfn.XLOOKUP(B258,中转!$O$10:$O$129,中转!$P$10:$P$129,0)*_xlfn.XLOOKUP(C258,中转!$U$10:$U$19,中转!$W$10:$W$19)),2),4)),1020.5643)</f>
        <v>300.87799999999999</v>
      </c>
      <c r="F258" s="32">
        <f>ROUNDUP(LOG(_xlfn.XLOOKUP(C258,中转!$U$10:$U$19,中转!$V$10:$V$19)*1.1^(_xlfn.XLOOKUP(B258,中转!$O$10:$O$129,中转!$P$10:$P$129,0)*_xlfn.XLOOKUP(C258,中转!$U$10:$U$19,中转!$W$10:$W$19)),2),4)</f>
        <v>300.87799999999999</v>
      </c>
      <c r="G258" s="32">
        <v>254</v>
      </c>
      <c r="H258" s="32">
        <f>MIN(INT(_xlfn.XLOOKUP(B258,中转!$O$10:$O$129,中转!$Q$10:$Q$129)*MAX(C258/MIN(_xlfn.XLOOKUP(B258,中转!$O$10:$O$129,中转!$N$10:$N$129),7),_xlfn.XLOOKUP(C258,中转!$A$8:$A$17,中转!$B$8:$B$17))),250)</f>
        <v>173</v>
      </c>
    </row>
    <row r="259" spans="1:8" x14ac:dyDescent="0.15">
      <c r="A259" s="32">
        <v>255</v>
      </c>
      <c r="B259" s="32">
        <f t="shared" si="10"/>
        <v>26</v>
      </c>
      <c r="C259" s="32">
        <f t="shared" si="11"/>
        <v>5</v>
      </c>
      <c r="D259" s="32">
        <f t="shared" si="12"/>
        <v>0</v>
      </c>
      <c r="E259" s="32">
        <f>IFERROR(IF(C259=1,$E$5,ROUNDUP(LOG(_xlfn.XLOOKUP(C259,中转!$U$10:$U$19,中转!$V$10:$V$19)*1.1^(_xlfn.XLOOKUP(B259,中转!$O$10:$O$129,中转!$P$10:$P$129,0)*_xlfn.XLOOKUP(C259,中转!$U$10:$U$19,中转!$W$10:$W$19)),2),4)),1020.5643)</f>
        <v>321.63409999999999</v>
      </c>
      <c r="F259" s="32">
        <f>ROUNDUP(LOG(_xlfn.XLOOKUP(C259,中转!$U$10:$U$19,中转!$V$10:$V$19)*1.1^(_xlfn.XLOOKUP(B259,中转!$O$10:$O$129,中转!$P$10:$P$129,0)*_xlfn.XLOOKUP(C259,中转!$U$10:$U$19,中转!$W$10:$W$19)),2),4)</f>
        <v>321.63409999999999</v>
      </c>
      <c r="G259" s="33">
        <v>255</v>
      </c>
      <c r="H259" s="32">
        <f>MIN(INT(_xlfn.XLOOKUP(B259,中转!$O$10:$O$129,中转!$Q$10:$Q$129)*MAX(C259/MIN(_xlfn.XLOOKUP(B259,中转!$O$10:$O$129,中转!$N$10:$N$129),7),_xlfn.XLOOKUP(C259,中转!$A$8:$A$17,中转!$B$8:$B$17))),250)</f>
        <v>183</v>
      </c>
    </row>
    <row r="260" spans="1:8" x14ac:dyDescent="0.15">
      <c r="A260" s="32">
        <v>256</v>
      </c>
      <c r="B260" s="32">
        <f t="shared" si="10"/>
        <v>26</v>
      </c>
      <c r="C260" s="32">
        <f t="shared" si="11"/>
        <v>6</v>
      </c>
      <c r="D260" s="32">
        <f t="shared" si="12"/>
        <v>0</v>
      </c>
      <c r="E260" s="32">
        <f>IFERROR(IF(C260=1,$E$5,ROUNDUP(LOG(_xlfn.XLOOKUP(C260,中转!$U$10:$U$19,中转!$V$10:$V$19)*1.1^(_xlfn.XLOOKUP(B260,中转!$O$10:$O$129,中转!$P$10:$P$129,0)*_xlfn.XLOOKUP(C260,中转!$U$10:$U$19,中转!$W$10:$W$19)),2),4)),1020.5643)</f>
        <v>327.54659999999996</v>
      </c>
      <c r="F260" s="32">
        <f>ROUNDUP(LOG(_xlfn.XLOOKUP(C260,中转!$U$10:$U$19,中转!$V$10:$V$19)*1.1^(_xlfn.XLOOKUP(B260,中转!$O$10:$O$129,中转!$P$10:$P$129,0)*_xlfn.XLOOKUP(C260,中转!$U$10:$U$19,中转!$W$10:$W$19)),2),4)</f>
        <v>327.54660000000001</v>
      </c>
      <c r="G260" s="32">
        <v>256</v>
      </c>
      <c r="H260" s="32">
        <f>MIN(INT(_xlfn.XLOOKUP(B260,中转!$O$10:$O$129,中转!$Q$10:$Q$129)*MAX(C260/MIN(_xlfn.XLOOKUP(B260,中转!$O$10:$O$129,中转!$N$10:$N$129),7),_xlfn.XLOOKUP(C260,中转!$A$8:$A$17,中转!$B$8:$B$17))),250)</f>
        <v>193</v>
      </c>
    </row>
    <row r="261" spans="1:8" x14ac:dyDescent="0.15">
      <c r="A261" s="32">
        <v>257</v>
      </c>
      <c r="B261" s="32">
        <f t="shared" si="10"/>
        <v>26</v>
      </c>
      <c r="C261" s="32">
        <f t="shared" si="11"/>
        <v>7</v>
      </c>
      <c r="D261" s="32">
        <f t="shared" si="12"/>
        <v>0</v>
      </c>
      <c r="E261" s="32">
        <f>IFERROR(IF(C261=1,$E$5,ROUNDUP(LOG(_xlfn.XLOOKUP(C261,中转!$U$10:$U$19,中转!$V$10:$V$19)*1.1^(_xlfn.XLOOKUP(B261,中转!$O$10:$O$129,中转!$P$10:$P$129,0)*_xlfn.XLOOKUP(C261,中转!$U$10:$U$19,中转!$W$10:$W$19)),2),4)),1020.5643)</f>
        <v>335.9384</v>
      </c>
      <c r="F261" s="32">
        <f>ROUNDUP(LOG(_xlfn.XLOOKUP(C261,中转!$U$10:$U$19,中转!$V$10:$V$19)*1.1^(_xlfn.XLOOKUP(B261,中转!$O$10:$O$129,中转!$P$10:$P$129,0)*_xlfn.XLOOKUP(C261,中转!$U$10:$U$19,中转!$W$10:$W$19)),2),4)</f>
        <v>335.9384</v>
      </c>
      <c r="G261" s="33">
        <v>257</v>
      </c>
      <c r="H261" s="32">
        <f>MIN(INT(_xlfn.XLOOKUP(B261,中转!$O$10:$O$129,中转!$Q$10:$Q$129)*MAX(C261/MIN(_xlfn.XLOOKUP(B261,中转!$O$10:$O$129,中转!$N$10:$N$129),7),_xlfn.XLOOKUP(C261,中转!$A$8:$A$17,中转!$B$8:$B$17))),250)</f>
        <v>204</v>
      </c>
    </row>
    <row r="262" spans="1:8" x14ac:dyDescent="0.15">
      <c r="A262" s="32">
        <v>258</v>
      </c>
      <c r="B262" s="32">
        <f t="shared" si="10"/>
        <v>26</v>
      </c>
      <c r="C262" s="32">
        <f t="shared" si="11"/>
        <v>8</v>
      </c>
      <c r="D262" s="32">
        <f t="shared" si="12"/>
        <v>0</v>
      </c>
      <c r="E262" s="32">
        <f>IFERROR(IF(C262=1,$E$5,ROUNDUP(LOG(_xlfn.XLOOKUP(C262,中转!$U$10:$U$19,中转!$V$10:$V$19)*1.1^(_xlfn.XLOOKUP(B262,中转!$O$10:$O$129,中转!$P$10:$P$129,0)*_xlfn.XLOOKUP(C262,中转!$U$10:$U$19,中转!$W$10:$W$19)),2),4)),1020.5643)</f>
        <v>342.25969999999995</v>
      </c>
      <c r="F262" s="32">
        <f>ROUNDUP(LOG(_xlfn.XLOOKUP(C262,中转!$U$10:$U$19,中转!$V$10:$V$19)*1.1^(_xlfn.XLOOKUP(B262,中转!$O$10:$O$129,中转!$P$10:$P$129,0)*_xlfn.XLOOKUP(C262,中转!$U$10:$U$19,中转!$W$10:$W$19)),2),4)</f>
        <v>342.25970000000001</v>
      </c>
      <c r="G262" s="32">
        <v>258</v>
      </c>
      <c r="H262" s="32">
        <f>MIN(INT(_xlfn.XLOOKUP(B262,中转!$O$10:$O$129,中转!$Q$10:$Q$129)*MAX(C262/MIN(_xlfn.XLOOKUP(B262,中转!$O$10:$O$129,中转!$N$10:$N$129),7),_xlfn.XLOOKUP(C262,中转!$A$8:$A$17,中转!$B$8:$B$17))),250)</f>
        <v>233</v>
      </c>
    </row>
    <row r="263" spans="1:8" x14ac:dyDescent="0.15">
      <c r="A263" s="32">
        <v>259</v>
      </c>
      <c r="B263" s="32">
        <f t="shared" si="10"/>
        <v>26</v>
      </c>
      <c r="C263" s="32">
        <f t="shared" si="11"/>
        <v>9</v>
      </c>
      <c r="D263" s="32">
        <f t="shared" si="12"/>
        <v>0</v>
      </c>
      <c r="E263" s="32">
        <f>IFERROR(IF(C263=1,$E$5,ROUNDUP(LOG(_xlfn.XLOOKUP(C263,中转!$U$10:$U$19,中转!$V$10:$V$19)*1.1^(_xlfn.XLOOKUP(B263,中转!$O$10:$O$129,中转!$P$10:$P$129,0)*_xlfn.XLOOKUP(C263,中转!$U$10:$U$19,中转!$W$10:$W$19)),2),4)),1020.5643)</f>
        <v>348.58499999999998</v>
      </c>
      <c r="F263" s="32">
        <f>ROUNDUP(LOG(_xlfn.XLOOKUP(C263,中转!$U$10:$U$19,中转!$V$10:$V$19)*1.1^(_xlfn.XLOOKUP(B263,中转!$O$10:$O$129,中转!$P$10:$P$129,0)*_xlfn.XLOOKUP(C263,中转!$U$10:$U$19,中转!$W$10:$W$19)),2),4)</f>
        <v>348.58499999999998</v>
      </c>
      <c r="G263" s="33">
        <v>259</v>
      </c>
      <c r="H263" s="32">
        <f>MIN(INT(_xlfn.XLOOKUP(B263,中转!$O$10:$O$129,中转!$Q$10:$Q$129)*MAX(C263/MIN(_xlfn.XLOOKUP(B263,中转!$O$10:$O$129,中转!$N$10:$N$129),7),_xlfn.XLOOKUP(C263,中转!$A$8:$A$17,中转!$B$8:$B$17))),250)</f>
        <v>250</v>
      </c>
    </row>
    <row r="264" spans="1:8" x14ac:dyDescent="0.15">
      <c r="A264" s="32">
        <v>260</v>
      </c>
      <c r="B264" s="32">
        <f t="shared" si="10"/>
        <v>26</v>
      </c>
      <c r="C264" s="32">
        <f t="shared" si="11"/>
        <v>10</v>
      </c>
      <c r="D264" s="32">
        <f t="shared" si="12"/>
        <v>0</v>
      </c>
      <c r="E264" s="32">
        <f>IFERROR(IF(C264=1,$E$5,ROUNDUP(LOG(_xlfn.XLOOKUP(C264,中转!$U$10:$U$19,中转!$V$10:$V$19)*1.1^(_xlfn.XLOOKUP(B264,中转!$O$10:$O$129,中转!$P$10:$P$129,0)*_xlfn.XLOOKUP(C264,中转!$U$10:$U$19,中转!$W$10:$W$19)),2),4)),1020.5643)</f>
        <v>354.90269999999998</v>
      </c>
      <c r="F264" s="32">
        <f>ROUNDUP(LOG(_xlfn.XLOOKUP(C264,中转!$U$10:$U$19,中转!$V$10:$V$19)*1.1^(_xlfn.XLOOKUP(B264,中转!$O$10:$O$129,中转!$P$10:$P$129,0)*_xlfn.XLOOKUP(C264,中转!$U$10:$U$19,中转!$W$10:$W$19)),2),4)</f>
        <v>354.90269999999998</v>
      </c>
      <c r="G264" s="32">
        <v>260</v>
      </c>
      <c r="H264" s="32">
        <f>MIN(INT(_xlfn.XLOOKUP(B264,中转!$O$10:$O$129,中转!$Q$10:$Q$129)*MAX(C264/MIN(_xlfn.XLOOKUP(B264,中转!$O$10:$O$129,中转!$N$10:$N$129),7),_xlfn.XLOOKUP(C264,中转!$A$8:$A$17,中转!$B$8:$B$17))),250)</f>
        <v>250</v>
      </c>
    </row>
    <row r="265" spans="1:8" x14ac:dyDescent="0.15">
      <c r="A265" s="26">
        <v>261</v>
      </c>
      <c r="B265" s="26">
        <f t="shared" si="10"/>
        <v>27</v>
      </c>
      <c r="C265" s="26">
        <f t="shared" si="11"/>
        <v>1</v>
      </c>
      <c r="D265" s="26">
        <f t="shared" si="12"/>
        <v>0</v>
      </c>
      <c r="E265" s="26">
        <f>IFERROR(IF(C265=1,$E$5,ROUNDUP(LOG(_xlfn.XLOOKUP(C265,中转!$U$10:$U$19,中转!$V$10:$V$19)*1.1^(_xlfn.XLOOKUP(B265,中转!$O$10:$O$129,中转!$P$10:$P$129,0)*_xlfn.XLOOKUP(C265,中转!$U$10:$U$19,中转!$W$10:$W$19)),2),4)),1020.5643)</f>
        <v>4.3220000000000001</v>
      </c>
      <c r="F265" s="26">
        <f>ROUNDUP(LOG(_xlfn.XLOOKUP(C265,中转!$U$10:$U$19,中转!$V$10:$V$19)*1.1^(_xlfn.XLOOKUP(B265,中转!$O$10:$O$129,中转!$P$10:$P$129,0)*_xlfn.XLOOKUP(C265,中转!$U$10:$U$19,中转!$W$10:$W$19)),2),4)</f>
        <v>254.15020000000001</v>
      </c>
      <c r="G265" s="27">
        <v>261</v>
      </c>
      <c r="H265" s="26">
        <f>MIN(INT(_xlfn.XLOOKUP(B265,中转!$O$10:$O$129,中转!$Q$10:$Q$129)*MAX(C265/MIN(_xlfn.XLOOKUP(B265,中转!$O$10:$O$129,中转!$N$10:$N$129),7),_xlfn.XLOOKUP(C265,中转!$A$8:$A$17,中转!$B$8:$B$17))),250)</f>
        <v>148</v>
      </c>
    </row>
    <row r="266" spans="1:8" x14ac:dyDescent="0.15">
      <c r="A266" s="26">
        <v>262</v>
      </c>
      <c r="B266" s="26">
        <f t="shared" si="10"/>
        <v>27</v>
      </c>
      <c r="C266" s="26">
        <f t="shared" si="11"/>
        <v>2</v>
      </c>
      <c r="D266" s="26">
        <f t="shared" si="12"/>
        <v>0</v>
      </c>
      <c r="E266" s="26">
        <f>IFERROR(IF(C266=1,$E$5,ROUNDUP(LOG(_xlfn.XLOOKUP(C266,中转!$U$10:$U$19,中转!$V$10:$V$19)*1.1^(_xlfn.XLOOKUP(B266,中转!$O$10:$O$129,中转!$P$10:$P$129,0)*_xlfn.XLOOKUP(C266,中转!$U$10:$U$19,中转!$W$10:$W$19)),2),4)),1020.5643)</f>
        <v>270.88239999999996</v>
      </c>
      <c r="F266" s="26">
        <f>ROUNDUP(LOG(_xlfn.XLOOKUP(C266,中转!$U$10:$U$19,中转!$V$10:$V$19)*1.1^(_xlfn.XLOOKUP(B266,中转!$O$10:$O$129,中转!$P$10:$P$129,0)*_xlfn.XLOOKUP(C266,中转!$U$10:$U$19,中转!$W$10:$W$19)),2),4)</f>
        <v>270.88240000000002</v>
      </c>
      <c r="G266" s="26">
        <v>262</v>
      </c>
      <c r="H266" s="26">
        <f>MIN(INT(_xlfn.XLOOKUP(B266,中转!$O$10:$O$129,中转!$Q$10:$Q$129)*MAX(C266/MIN(_xlfn.XLOOKUP(B266,中转!$O$10:$O$129,中转!$N$10:$N$129),7),_xlfn.XLOOKUP(C266,中转!$A$8:$A$17,中转!$B$8:$B$17))),250)</f>
        <v>159</v>
      </c>
    </row>
    <row r="267" spans="1:8" x14ac:dyDescent="0.15">
      <c r="A267" s="26">
        <v>263</v>
      </c>
      <c r="B267" s="26">
        <f t="shared" si="10"/>
        <v>27</v>
      </c>
      <c r="C267" s="26">
        <f t="shared" si="11"/>
        <v>3</v>
      </c>
      <c r="D267" s="26">
        <f t="shared" si="12"/>
        <v>0</v>
      </c>
      <c r="E267" s="26">
        <f>IFERROR(IF(C267=1,$E$5,ROUNDUP(LOG(_xlfn.XLOOKUP(C267,中转!$U$10:$U$19,中转!$V$10:$V$19)*1.1^(_xlfn.XLOOKUP(B267,中转!$O$10:$O$129,中转!$P$10:$P$129,0)*_xlfn.XLOOKUP(C267,中转!$U$10:$U$19,中转!$W$10:$W$19)),2),4)),1020.5643)</f>
        <v>293.25849999999997</v>
      </c>
      <c r="F267" s="26">
        <f>ROUNDUP(LOG(_xlfn.XLOOKUP(C267,中转!$U$10:$U$19,中转!$V$10:$V$19)*1.1^(_xlfn.XLOOKUP(B267,中转!$O$10:$O$129,中转!$P$10:$P$129,0)*_xlfn.XLOOKUP(C267,中转!$U$10:$U$19,中转!$W$10:$W$19)),2),4)</f>
        <v>293.25850000000003</v>
      </c>
      <c r="G267" s="27">
        <v>263</v>
      </c>
      <c r="H267" s="26">
        <f>MIN(INT(_xlfn.XLOOKUP(B267,中转!$O$10:$O$129,中转!$Q$10:$Q$129)*MAX(C267/MIN(_xlfn.XLOOKUP(B267,中转!$O$10:$O$129,中转!$N$10:$N$129),7),_xlfn.XLOOKUP(C267,中转!$A$8:$A$17,中转!$B$8:$B$17))),250)</f>
        <v>169</v>
      </c>
    </row>
    <row r="268" spans="1:8" x14ac:dyDescent="0.15">
      <c r="A268" s="26">
        <v>264</v>
      </c>
      <c r="B268" s="26">
        <f t="shared" si="10"/>
        <v>27</v>
      </c>
      <c r="C268" s="26">
        <f t="shared" si="11"/>
        <v>4</v>
      </c>
      <c r="D268" s="26">
        <f t="shared" si="12"/>
        <v>0</v>
      </c>
      <c r="E268" s="26">
        <f>IFERROR(IF(C268=1,$E$5,ROUNDUP(LOG(_xlfn.XLOOKUP(C268,中转!$U$10:$U$19,中转!$V$10:$V$19)*1.1^(_xlfn.XLOOKUP(B268,中转!$O$10:$O$129,中转!$P$10:$P$129,0)*_xlfn.XLOOKUP(C268,中转!$U$10:$U$19,中转!$W$10:$W$19)),2),4)),1020.5643)</f>
        <v>312.6345</v>
      </c>
      <c r="F268" s="26">
        <f>ROUNDUP(LOG(_xlfn.XLOOKUP(C268,中转!$U$10:$U$19,中转!$V$10:$V$19)*1.1^(_xlfn.XLOOKUP(B268,中转!$O$10:$O$129,中转!$P$10:$P$129,0)*_xlfn.XLOOKUP(C268,中转!$U$10:$U$19,中转!$W$10:$W$19)),2),4)</f>
        <v>312.6345</v>
      </c>
      <c r="G268" s="26">
        <v>264</v>
      </c>
      <c r="H268" s="26">
        <f>MIN(INT(_xlfn.XLOOKUP(B268,中转!$O$10:$O$129,中转!$Q$10:$Q$129)*MAX(C268/MIN(_xlfn.XLOOKUP(B268,中转!$O$10:$O$129,中转!$N$10:$N$129),7),_xlfn.XLOOKUP(C268,中转!$A$8:$A$17,中转!$B$8:$B$17))),250)</f>
        <v>180</v>
      </c>
    </row>
    <row r="269" spans="1:8" x14ac:dyDescent="0.15">
      <c r="A269" s="26">
        <v>265</v>
      </c>
      <c r="B269" s="26">
        <f t="shared" si="10"/>
        <v>27</v>
      </c>
      <c r="C269" s="26">
        <f t="shared" si="11"/>
        <v>5</v>
      </c>
      <c r="D269" s="26">
        <f t="shared" si="12"/>
        <v>0</v>
      </c>
      <c r="E269" s="26">
        <f>IFERROR(IF(C269=1,$E$5,ROUNDUP(LOG(_xlfn.XLOOKUP(C269,中转!$U$10:$U$19,中转!$V$10:$V$19)*1.1^(_xlfn.XLOOKUP(B269,中转!$O$10:$O$129,中转!$P$10:$P$129,0)*_xlfn.XLOOKUP(C269,中转!$U$10:$U$19,中转!$W$10:$W$19)),2),4)),1020.5643)</f>
        <v>334.00939999999997</v>
      </c>
      <c r="F269" s="26">
        <f>ROUNDUP(LOG(_xlfn.XLOOKUP(C269,中转!$U$10:$U$19,中转!$V$10:$V$19)*1.1^(_xlfn.XLOOKUP(B269,中转!$O$10:$O$129,中转!$P$10:$P$129,0)*_xlfn.XLOOKUP(C269,中转!$U$10:$U$19,中转!$W$10:$W$19)),2),4)</f>
        <v>334.00939999999997</v>
      </c>
      <c r="G269" s="27">
        <v>265</v>
      </c>
      <c r="H269" s="26">
        <f>MIN(INT(_xlfn.XLOOKUP(B269,中转!$O$10:$O$129,中转!$Q$10:$Q$129)*MAX(C269/MIN(_xlfn.XLOOKUP(B269,中转!$O$10:$O$129,中转!$N$10:$N$129),7),_xlfn.XLOOKUP(C269,中转!$A$8:$A$17,中转!$B$8:$B$17))),250)</f>
        <v>190</v>
      </c>
    </row>
    <row r="270" spans="1:8" x14ac:dyDescent="0.15">
      <c r="A270" s="26">
        <v>266</v>
      </c>
      <c r="B270" s="26">
        <f t="shared" si="10"/>
        <v>27</v>
      </c>
      <c r="C270" s="26">
        <f t="shared" si="11"/>
        <v>6</v>
      </c>
      <c r="D270" s="26">
        <f t="shared" si="12"/>
        <v>0</v>
      </c>
      <c r="E270" s="26">
        <f>IFERROR(IF(C270=1,$E$5,ROUNDUP(LOG(_xlfn.XLOOKUP(C270,中转!$U$10:$U$19,中转!$V$10:$V$19)*1.1^(_xlfn.XLOOKUP(B270,中转!$O$10:$O$129,中转!$P$10:$P$129,0)*_xlfn.XLOOKUP(C270,中转!$U$10:$U$19,中转!$W$10:$W$19)),2),4)),1020.5643)</f>
        <v>339.92189999999999</v>
      </c>
      <c r="F270" s="26">
        <f>ROUNDUP(LOG(_xlfn.XLOOKUP(C270,中转!$U$10:$U$19,中转!$V$10:$V$19)*1.1^(_xlfn.XLOOKUP(B270,中转!$O$10:$O$129,中转!$P$10:$P$129,0)*_xlfn.XLOOKUP(C270,中转!$U$10:$U$19,中转!$W$10:$W$19)),2),4)</f>
        <v>339.92189999999999</v>
      </c>
      <c r="G270" s="26">
        <v>266</v>
      </c>
      <c r="H270" s="26">
        <f>MIN(INT(_xlfn.XLOOKUP(B270,中转!$O$10:$O$129,中转!$Q$10:$Q$129)*MAX(C270/MIN(_xlfn.XLOOKUP(B270,中转!$O$10:$O$129,中转!$N$10:$N$129),7),_xlfn.XLOOKUP(C270,中转!$A$8:$A$17,中转!$B$8:$B$17))),250)</f>
        <v>201</v>
      </c>
    </row>
    <row r="271" spans="1:8" x14ac:dyDescent="0.15">
      <c r="A271" s="26">
        <v>267</v>
      </c>
      <c r="B271" s="26">
        <f t="shared" si="10"/>
        <v>27</v>
      </c>
      <c r="C271" s="26">
        <f t="shared" si="11"/>
        <v>7</v>
      </c>
      <c r="D271" s="26">
        <f t="shared" si="12"/>
        <v>0</v>
      </c>
      <c r="E271" s="26">
        <f>IFERROR(IF(C271=1,$E$5,ROUNDUP(LOG(_xlfn.XLOOKUP(C271,中转!$U$10:$U$19,中转!$V$10:$V$19)*1.1^(_xlfn.XLOOKUP(B271,中转!$O$10:$O$129,中转!$P$10:$P$129,0)*_xlfn.XLOOKUP(C271,中转!$U$10:$U$19,中转!$W$10:$W$19)),2),4)),1020.5643)</f>
        <v>348.31379999999996</v>
      </c>
      <c r="F271" s="26">
        <f>ROUNDUP(LOG(_xlfn.XLOOKUP(C271,中转!$U$10:$U$19,中转!$V$10:$V$19)*1.1^(_xlfn.XLOOKUP(B271,中转!$O$10:$O$129,中转!$P$10:$P$129,0)*_xlfn.XLOOKUP(C271,中转!$U$10:$U$19,中转!$W$10:$W$19)),2),4)</f>
        <v>348.31380000000001</v>
      </c>
      <c r="G271" s="27">
        <v>267</v>
      </c>
      <c r="H271" s="26">
        <f>MIN(INT(_xlfn.XLOOKUP(B271,中转!$O$10:$O$129,中转!$Q$10:$Q$129)*MAX(C271/MIN(_xlfn.XLOOKUP(B271,中转!$O$10:$O$129,中转!$N$10:$N$129),7),_xlfn.XLOOKUP(C271,中转!$A$8:$A$17,中转!$B$8:$B$17))),250)</f>
        <v>212</v>
      </c>
    </row>
    <row r="272" spans="1:8" x14ac:dyDescent="0.15">
      <c r="A272" s="26">
        <v>268</v>
      </c>
      <c r="B272" s="26">
        <f t="shared" ref="B272:B335" si="13">B262+1</f>
        <v>27</v>
      </c>
      <c r="C272" s="26">
        <f t="shared" ref="C272:C335" si="14">C262</f>
        <v>8</v>
      </c>
      <c r="D272" s="26">
        <f t="shared" si="12"/>
        <v>0</v>
      </c>
      <c r="E272" s="26">
        <f>IFERROR(IF(C272=1,$E$5,ROUNDUP(LOG(_xlfn.XLOOKUP(C272,中转!$U$10:$U$19,中转!$V$10:$V$19)*1.1^(_xlfn.XLOOKUP(B272,中转!$O$10:$O$129,中转!$P$10:$P$129,0)*_xlfn.XLOOKUP(C272,中转!$U$10:$U$19,中转!$W$10:$W$19)),2),4)),1020.5643)</f>
        <v>354.63499999999999</v>
      </c>
      <c r="F272" s="26">
        <f>ROUNDUP(LOG(_xlfn.XLOOKUP(C272,中转!$U$10:$U$19,中转!$V$10:$V$19)*1.1^(_xlfn.XLOOKUP(B272,中转!$O$10:$O$129,中转!$P$10:$P$129,0)*_xlfn.XLOOKUP(C272,中转!$U$10:$U$19,中转!$W$10:$W$19)),2),4)</f>
        <v>354.63499999999999</v>
      </c>
      <c r="G272" s="26">
        <v>268</v>
      </c>
      <c r="H272" s="26">
        <f>MIN(INT(_xlfn.XLOOKUP(B272,中转!$O$10:$O$129,中转!$Q$10:$Q$129)*MAX(C272/MIN(_xlfn.XLOOKUP(B272,中转!$O$10:$O$129,中转!$N$10:$N$129),7),_xlfn.XLOOKUP(C272,中转!$A$8:$A$17,中转!$B$8:$B$17))),250)</f>
        <v>242</v>
      </c>
    </row>
    <row r="273" spans="1:8" x14ac:dyDescent="0.15">
      <c r="A273" s="26">
        <v>269</v>
      </c>
      <c r="B273" s="26">
        <f t="shared" si="13"/>
        <v>27</v>
      </c>
      <c r="C273" s="26">
        <f t="shared" si="14"/>
        <v>9</v>
      </c>
      <c r="D273" s="26">
        <f t="shared" si="12"/>
        <v>0</v>
      </c>
      <c r="E273" s="26">
        <f>IFERROR(IF(C273=1,$E$5,ROUNDUP(LOG(_xlfn.XLOOKUP(C273,中转!$U$10:$U$19,中转!$V$10:$V$19)*1.1^(_xlfn.XLOOKUP(B273,中转!$O$10:$O$129,中转!$P$10:$P$129,0)*_xlfn.XLOOKUP(C273,中转!$U$10:$U$19,中转!$W$10:$W$19)),2),4)),1020.5643)</f>
        <v>360.96039999999999</v>
      </c>
      <c r="F273" s="26">
        <f>ROUNDUP(LOG(_xlfn.XLOOKUP(C273,中转!$U$10:$U$19,中转!$V$10:$V$19)*1.1^(_xlfn.XLOOKUP(B273,中转!$O$10:$O$129,中转!$P$10:$P$129,0)*_xlfn.XLOOKUP(C273,中转!$U$10:$U$19,中转!$W$10:$W$19)),2),4)</f>
        <v>360.96039999999999</v>
      </c>
      <c r="G273" s="27">
        <v>269</v>
      </c>
      <c r="H273" s="26">
        <f>MIN(INT(_xlfn.XLOOKUP(B273,中转!$O$10:$O$129,中转!$Q$10:$Q$129)*MAX(C273/MIN(_xlfn.XLOOKUP(B273,中转!$O$10:$O$129,中转!$N$10:$N$129),7),_xlfn.XLOOKUP(C273,中转!$A$8:$A$17,中转!$B$8:$B$17))),250)</f>
        <v>250</v>
      </c>
    </row>
    <row r="274" spans="1:8" x14ac:dyDescent="0.15">
      <c r="A274" s="26">
        <v>270</v>
      </c>
      <c r="B274" s="26">
        <f t="shared" si="13"/>
        <v>27</v>
      </c>
      <c r="C274" s="26">
        <f t="shared" si="14"/>
        <v>10</v>
      </c>
      <c r="D274" s="26">
        <f t="shared" si="12"/>
        <v>0</v>
      </c>
      <c r="E274" s="26">
        <f>IFERROR(IF(C274=1,$E$5,ROUNDUP(LOG(_xlfn.XLOOKUP(C274,中转!$U$10:$U$19,中转!$V$10:$V$19)*1.1^(_xlfn.XLOOKUP(B274,中转!$O$10:$O$129,中转!$P$10:$P$129,0)*_xlfn.XLOOKUP(C274,中转!$U$10:$U$19,中转!$W$10:$W$19)),2),4)),1020.5643)</f>
        <v>367.27799999999996</v>
      </c>
      <c r="F274" s="26">
        <f>ROUNDUP(LOG(_xlfn.XLOOKUP(C274,中转!$U$10:$U$19,中转!$V$10:$V$19)*1.1^(_xlfn.XLOOKUP(B274,中转!$O$10:$O$129,中转!$P$10:$P$129,0)*_xlfn.XLOOKUP(C274,中转!$U$10:$U$19,中转!$W$10:$W$19)),2),4)</f>
        <v>367.27800000000002</v>
      </c>
      <c r="G274" s="26">
        <v>270</v>
      </c>
      <c r="H274" s="26">
        <f>MIN(INT(_xlfn.XLOOKUP(B274,中转!$O$10:$O$129,中转!$Q$10:$Q$129)*MAX(C274/MIN(_xlfn.XLOOKUP(B274,中转!$O$10:$O$129,中转!$N$10:$N$129),7),_xlfn.XLOOKUP(C274,中转!$A$8:$A$17,中转!$B$8:$B$17))),250)</f>
        <v>250</v>
      </c>
    </row>
    <row r="275" spans="1:8" x14ac:dyDescent="0.15">
      <c r="A275" s="32">
        <v>271</v>
      </c>
      <c r="B275" s="32">
        <f t="shared" si="13"/>
        <v>28</v>
      </c>
      <c r="C275" s="32">
        <f t="shared" si="14"/>
        <v>1</v>
      </c>
      <c r="D275" s="32">
        <f t="shared" si="12"/>
        <v>0</v>
      </c>
      <c r="E275" s="32">
        <f>IFERROR(IF(C275=1,$E$5,ROUNDUP(LOG(_xlfn.XLOOKUP(C275,中转!$U$10:$U$19,中转!$V$10:$V$19)*1.1^(_xlfn.XLOOKUP(B275,中转!$O$10:$O$129,中转!$P$10:$P$129,0)*_xlfn.XLOOKUP(C275,中转!$U$10:$U$19,中转!$W$10:$W$19)),2),4)),1020.5643)</f>
        <v>4.3220000000000001</v>
      </c>
      <c r="F275" s="32">
        <f>ROUNDUP(LOG(_xlfn.XLOOKUP(C275,中转!$U$10:$U$19,中转!$V$10:$V$19)*1.1^(_xlfn.XLOOKUP(B275,中转!$O$10:$O$129,中转!$P$10:$P$129,0)*_xlfn.XLOOKUP(C275,中转!$U$10:$U$19,中转!$W$10:$W$19)),2),4)</f>
        <v>264.0505</v>
      </c>
      <c r="G275" s="33">
        <v>271</v>
      </c>
      <c r="H275" s="32">
        <f>MIN(INT(_xlfn.XLOOKUP(B275,中转!$O$10:$O$129,中转!$Q$10:$Q$129)*MAX(C275/MIN(_xlfn.XLOOKUP(B275,中转!$O$10:$O$129,中转!$N$10:$N$129),7),_xlfn.XLOOKUP(C275,中转!$A$8:$A$17,中转!$B$8:$B$17))),250)</f>
        <v>154</v>
      </c>
    </row>
    <row r="276" spans="1:8" x14ac:dyDescent="0.15">
      <c r="A276" s="32">
        <v>272</v>
      </c>
      <c r="B276" s="32">
        <f t="shared" si="13"/>
        <v>28</v>
      </c>
      <c r="C276" s="32">
        <f t="shared" si="14"/>
        <v>2</v>
      </c>
      <c r="D276" s="32">
        <f t="shared" si="12"/>
        <v>0</v>
      </c>
      <c r="E276" s="32">
        <f>IFERROR(IF(C276=1,$E$5,ROUNDUP(LOG(_xlfn.XLOOKUP(C276,中转!$U$10:$U$19,中转!$V$10:$V$19)*1.1^(_xlfn.XLOOKUP(B276,中转!$O$10:$O$129,中转!$P$10:$P$129,0)*_xlfn.XLOOKUP(C276,中转!$U$10:$U$19,中转!$W$10:$W$19)),2),4)),1020.5643)</f>
        <v>281.40139999999997</v>
      </c>
      <c r="F276" s="32">
        <f>ROUNDUP(LOG(_xlfn.XLOOKUP(C276,中转!$U$10:$U$19,中转!$V$10:$V$19)*1.1^(_xlfn.XLOOKUP(B276,中转!$O$10:$O$129,中转!$P$10:$P$129,0)*_xlfn.XLOOKUP(C276,中转!$U$10:$U$19,中转!$W$10:$W$19)),2),4)</f>
        <v>281.40140000000002</v>
      </c>
      <c r="G276" s="32">
        <v>272</v>
      </c>
      <c r="H276" s="32">
        <f>MIN(INT(_xlfn.XLOOKUP(B276,中转!$O$10:$O$129,中转!$Q$10:$Q$129)*MAX(C276/MIN(_xlfn.XLOOKUP(B276,中转!$O$10:$O$129,中转!$N$10:$N$129),7),_xlfn.XLOOKUP(C276,中转!$A$8:$A$17,中转!$B$8:$B$17))),250)</f>
        <v>165</v>
      </c>
    </row>
    <row r="277" spans="1:8" x14ac:dyDescent="0.15">
      <c r="A277" s="32">
        <v>273</v>
      </c>
      <c r="B277" s="32">
        <f t="shared" si="13"/>
        <v>28</v>
      </c>
      <c r="C277" s="32">
        <f t="shared" si="14"/>
        <v>3</v>
      </c>
      <c r="D277" s="32">
        <f t="shared" si="12"/>
        <v>0</v>
      </c>
      <c r="E277" s="32">
        <f>IFERROR(IF(C277=1,$E$5,ROUNDUP(LOG(_xlfn.XLOOKUP(C277,中转!$U$10:$U$19,中转!$V$10:$V$19)*1.1^(_xlfn.XLOOKUP(B277,中转!$O$10:$O$129,中转!$P$10:$P$129,0)*_xlfn.XLOOKUP(C277,中转!$U$10:$U$19,中转!$W$10:$W$19)),2),4)),1020.5643)</f>
        <v>304.3963</v>
      </c>
      <c r="F277" s="32">
        <f>ROUNDUP(LOG(_xlfn.XLOOKUP(C277,中转!$U$10:$U$19,中转!$V$10:$V$19)*1.1^(_xlfn.XLOOKUP(B277,中转!$O$10:$O$129,中转!$P$10:$P$129,0)*_xlfn.XLOOKUP(C277,中转!$U$10:$U$19,中转!$W$10:$W$19)),2),4)</f>
        <v>304.3963</v>
      </c>
      <c r="G277" s="33">
        <v>273</v>
      </c>
      <c r="H277" s="32">
        <f>MIN(INT(_xlfn.XLOOKUP(B277,中转!$O$10:$O$129,中转!$Q$10:$Q$129)*MAX(C277/MIN(_xlfn.XLOOKUP(B277,中转!$O$10:$O$129,中转!$N$10:$N$129),7),_xlfn.XLOOKUP(C277,中转!$A$8:$A$17,中转!$B$8:$B$17))),250)</f>
        <v>176</v>
      </c>
    </row>
    <row r="278" spans="1:8" x14ac:dyDescent="0.15">
      <c r="A278" s="32">
        <v>274</v>
      </c>
      <c r="B278" s="32">
        <f t="shared" si="13"/>
        <v>28</v>
      </c>
      <c r="C278" s="32">
        <f t="shared" si="14"/>
        <v>4</v>
      </c>
      <c r="D278" s="32">
        <f t="shared" si="12"/>
        <v>0</v>
      </c>
      <c r="E278" s="32">
        <f>IFERROR(IF(C278=1,$E$5,ROUNDUP(LOG(_xlfn.XLOOKUP(C278,中转!$U$10:$U$19,中转!$V$10:$V$19)*1.1^(_xlfn.XLOOKUP(B278,中转!$O$10:$O$129,中转!$P$10:$P$129,0)*_xlfn.XLOOKUP(C278,中转!$U$10:$U$19,中转!$W$10:$W$19)),2),4)),1020.5643)</f>
        <v>324.39109999999999</v>
      </c>
      <c r="F278" s="32">
        <f>ROUNDUP(LOG(_xlfn.XLOOKUP(C278,中转!$U$10:$U$19,中转!$V$10:$V$19)*1.1^(_xlfn.XLOOKUP(B278,中转!$O$10:$O$129,中转!$P$10:$P$129,0)*_xlfn.XLOOKUP(C278,中转!$U$10:$U$19,中转!$W$10:$W$19)),2),4)</f>
        <v>324.39109999999999</v>
      </c>
      <c r="G278" s="32">
        <v>274</v>
      </c>
      <c r="H278" s="32">
        <f>MIN(INT(_xlfn.XLOOKUP(B278,中转!$O$10:$O$129,中转!$Q$10:$Q$129)*MAX(C278/MIN(_xlfn.XLOOKUP(B278,中转!$O$10:$O$129,中转!$N$10:$N$129),7),_xlfn.XLOOKUP(C278,中转!$A$8:$A$17,中转!$B$8:$B$17))),250)</f>
        <v>187</v>
      </c>
    </row>
    <row r="279" spans="1:8" x14ac:dyDescent="0.15">
      <c r="A279" s="32">
        <v>275</v>
      </c>
      <c r="B279" s="32">
        <f t="shared" si="13"/>
        <v>28</v>
      </c>
      <c r="C279" s="32">
        <f t="shared" si="14"/>
        <v>5</v>
      </c>
      <c r="D279" s="32">
        <f t="shared" si="12"/>
        <v>0</v>
      </c>
      <c r="E279" s="32">
        <f>IFERROR(IF(C279=1,$E$5,ROUNDUP(LOG(_xlfn.XLOOKUP(C279,中转!$U$10:$U$19,中转!$V$10:$V$19)*1.1^(_xlfn.XLOOKUP(B279,中转!$O$10:$O$129,中转!$P$10:$P$129,0)*_xlfn.XLOOKUP(C279,中转!$U$10:$U$19,中转!$W$10:$W$19)),2),4)),1020.5643)</f>
        <v>346.38469999999995</v>
      </c>
      <c r="F279" s="32">
        <f>ROUNDUP(LOG(_xlfn.XLOOKUP(C279,中转!$U$10:$U$19,中转!$V$10:$V$19)*1.1^(_xlfn.XLOOKUP(B279,中转!$O$10:$O$129,中转!$P$10:$P$129,0)*_xlfn.XLOOKUP(C279,中转!$U$10:$U$19,中转!$W$10:$W$19)),2),4)</f>
        <v>346.38469999999995</v>
      </c>
      <c r="G279" s="33">
        <v>275</v>
      </c>
      <c r="H279" s="32">
        <f>MIN(INT(_xlfn.XLOOKUP(B279,中转!$O$10:$O$129,中转!$Q$10:$Q$129)*MAX(C279/MIN(_xlfn.XLOOKUP(B279,中转!$O$10:$O$129,中转!$N$10:$N$129),7),_xlfn.XLOOKUP(C279,中转!$A$8:$A$17,中转!$B$8:$B$17))),250)</f>
        <v>198</v>
      </c>
    </row>
    <row r="280" spans="1:8" x14ac:dyDescent="0.15">
      <c r="A280" s="32">
        <v>276</v>
      </c>
      <c r="B280" s="32">
        <f t="shared" si="13"/>
        <v>28</v>
      </c>
      <c r="C280" s="32">
        <f t="shared" si="14"/>
        <v>6</v>
      </c>
      <c r="D280" s="32">
        <f t="shared" si="12"/>
        <v>0</v>
      </c>
      <c r="E280" s="32">
        <f>IFERROR(IF(C280=1,$E$5,ROUNDUP(LOG(_xlfn.XLOOKUP(C280,中转!$U$10:$U$19,中转!$V$10:$V$19)*1.1^(_xlfn.XLOOKUP(B280,中转!$O$10:$O$129,中转!$P$10:$P$129,0)*_xlfn.XLOOKUP(C280,中转!$U$10:$U$19,中转!$W$10:$W$19)),2),4)),1020.5643)</f>
        <v>352.29719999999998</v>
      </c>
      <c r="F280" s="32">
        <f>ROUNDUP(LOG(_xlfn.XLOOKUP(C280,中转!$U$10:$U$19,中转!$V$10:$V$19)*1.1^(_xlfn.XLOOKUP(B280,中转!$O$10:$O$129,中转!$P$10:$P$129,0)*_xlfn.XLOOKUP(C280,中转!$U$10:$U$19,中转!$W$10:$W$19)),2),4)</f>
        <v>352.29719999999998</v>
      </c>
      <c r="G280" s="32">
        <v>276</v>
      </c>
      <c r="H280" s="32">
        <f>MIN(INT(_xlfn.XLOOKUP(B280,中转!$O$10:$O$129,中转!$Q$10:$Q$129)*MAX(C280/MIN(_xlfn.XLOOKUP(B280,中转!$O$10:$O$129,中转!$N$10:$N$129),7),_xlfn.XLOOKUP(C280,中转!$A$8:$A$17,中转!$B$8:$B$17))),250)</f>
        <v>209</v>
      </c>
    </row>
    <row r="281" spans="1:8" x14ac:dyDescent="0.15">
      <c r="A281" s="32">
        <v>277</v>
      </c>
      <c r="B281" s="32">
        <f t="shared" si="13"/>
        <v>28</v>
      </c>
      <c r="C281" s="32">
        <f t="shared" si="14"/>
        <v>7</v>
      </c>
      <c r="D281" s="32">
        <f t="shared" si="12"/>
        <v>0</v>
      </c>
      <c r="E281" s="32">
        <f>IFERROR(IF(C281=1,$E$5,ROUNDUP(LOG(_xlfn.XLOOKUP(C281,中转!$U$10:$U$19,中转!$V$10:$V$19)*1.1^(_xlfn.XLOOKUP(B281,中转!$O$10:$O$129,中转!$P$10:$P$129,0)*_xlfn.XLOOKUP(C281,中转!$U$10:$U$19,中转!$W$10:$W$19)),2),4)),1020.5643)</f>
        <v>360.6891</v>
      </c>
      <c r="F281" s="32">
        <f>ROUNDUP(LOG(_xlfn.XLOOKUP(C281,中转!$U$10:$U$19,中转!$V$10:$V$19)*1.1^(_xlfn.XLOOKUP(B281,中转!$O$10:$O$129,中转!$P$10:$P$129,0)*_xlfn.XLOOKUP(C281,中转!$U$10:$U$19,中转!$W$10:$W$19)),2),4)</f>
        <v>360.6891</v>
      </c>
      <c r="G281" s="33">
        <v>277</v>
      </c>
      <c r="H281" s="32">
        <f>MIN(INT(_xlfn.XLOOKUP(B281,中转!$O$10:$O$129,中转!$Q$10:$Q$129)*MAX(C281/MIN(_xlfn.XLOOKUP(B281,中转!$O$10:$O$129,中转!$N$10:$N$129),7),_xlfn.XLOOKUP(C281,中转!$A$8:$A$17,中转!$B$8:$B$17))),250)</f>
        <v>220</v>
      </c>
    </row>
    <row r="282" spans="1:8" x14ac:dyDescent="0.15">
      <c r="A282" s="32">
        <v>278</v>
      </c>
      <c r="B282" s="32">
        <f t="shared" si="13"/>
        <v>28</v>
      </c>
      <c r="C282" s="32">
        <f t="shared" si="14"/>
        <v>8</v>
      </c>
      <c r="D282" s="32">
        <f t="shared" si="12"/>
        <v>0</v>
      </c>
      <c r="E282" s="32">
        <f>IFERROR(IF(C282=1,$E$5,ROUNDUP(LOG(_xlfn.XLOOKUP(C282,中转!$U$10:$U$19,中转!$V$10:$V$19)*1.1^(_xlfn.XLOOKUP(B282,中转!$O$10:$O$129,中转!$P$10:$P$129,0)*_xlfn.XLOOKUP(C282,中转!$U$10:$U$19,中转!$W$10:$W$19)),2),4)),1020.5643)</f>
        <v>367.01029999999997</v>
      </c>
      <c r="F282" s="32">
        <f>ROUNDUP(LOG(_xlfn.XLOOKUP(C282,中转!$U$10:$U$19,中转!$V$10:$V$19)*1.1^(_xlfn.XLOOKUP(B282,中转!$O$10:$O$129,中转!$P$10:$P$129,0)*_xlfn.XLOOKUP(C282,中转!$U$10:$U$19,中转!$W$10:$W$19)),2),4)</f>
        <v>367.01029999999997</v>
      </c>
      <c r="G282" s="32">
        <v>278</v>
      </c>
      <c r="H282" s="32">
        <f>MIN(INT(_xlfn.XLOOKUP(B282,中转!$O$10:$O$129,中转!$Q$10:$Q$129)*MAX(C282/MIN(_xlfn.XLOOKUP(B282,中转!$O$10:$O$129,中转!$N$10:$N$129),7),_xlfn.XLOOKUP(C282,中转!$A$8:$A$17,中转!$B$8:$B$17))),250)</f>
        <v>250</v>
      </c>
    </row>
    <row r="283" spans="1:8" x14ac:dyDescent="0.15">
      <c r="A283" s="32">
        <v>279</v>
      </c>
      <c r="B283" s="32">
        <f t="shared" si="13"/>
        <v>28</v>
      </c>
      <c r="C283" s="32">
        <f t="shared" si="14"/>
        <v>9</v>
      </c>
      <c r="D283" s="32">
        <f t="shared" si="12"/>
        <v>0</v>
      </c>
      <c r="E283" s="32">
        <f>IFERROR(IF(C283=1,$E$5,ROUNDUP(LOG(_xlfn.XLOOKUP(C283,中转!$U$10:$U$19,中转!$V$10:$V$19)*1.1^(_xlfn.XLOOKUP(B283,中转!$O$10:$O$129,中转!$P$10:$P$129,0)*_xlfn.XLOOKUP(C283,中转!$U$10:$U$19,中转!$W$10:$W$19)),2),4)),1020.5643)</f>
        <v>373.33569999999997</v>
      </c>
      <c r="F283" s="32">
        <f>ROUNDUP(LOG(_xlfn.XLOOKUP(C283,中转!$U$10:$U$19,中转!$V$10:$V$19)*1.1^(_xlfn.XLOOKUP(B283,中转!$O$10:$O$129,中转!$P$10:$P$129,0)*_xlfn.XLOOKUP(C283,中转!$U$10:$U$19,中转!$W$10:$W$19)),2),4)</f>
        <v>373.33569999999997</v>
      </c>
      <c r="G283" s="33">
        <v>279</v>
      </c>
      <c r="H283" s="32">
        <f>MIN(INT(_xlfn.XLOOKUP(B283,中转!$O$10:$O$129,中转!$Q$10:$Q$129)*MAX(C283/MIN(_xlfn.XLOOKUP(B283,中转!$O$10:$O$129,中转!$N$10:$N$129),7),_xlfn.XLOOKUP(C283,中转!$A$8:$A$17,中转!$B$8:$B$17))),250)</f>
        <v>250</v>
      </c>
    </row>
    <row r="284" spans="1:8" x14ac:dyDescent="0.15">
      <c r="A284" s="32">
        <v>280</v>
      </c>
      <c r="B284" s="32">
        <f t="shared" si="13"/>
        <v>28</v>
      </c>
      <c r="C284" s="32">
        <f t="shared" si="14"/>
        <v>10</v>
      </c>
      <c r="D284" s="32">
        <f t="shared" si="12"/>
        <v>0</v>
      </c>
      <c r="E284" s="32">
        <f>IFERROR(IF(C284=1,$E$5,ROUNDUP(LOG(_xlfn.XLOOKUP(C284,中转!$U$10:$U$19,中转!$V$10:$V$19)*1.1^(_xlfn.XLOOKUP(B284,中转!$O$10:$O$129,中转!$P$10:$P$129,0)*_xlfn.XLOOKUP(C284,中转!$U$10:$U$19,中转!$W$10:$W$19)),2),4)),1020.5643)</f>
        <v>379.6533</v>
      </c>
      <c r="F284" s="32">
        <f>ROUNDUP(LOG(_xlfn.XLOOKUP(C284,中转!$U$10:$U$19,中转!$V$10:$V$19)*1.1^(_xlfn.XLOOKUP(B284,中转!$O$10:$O$129,中转!$P$10:$P$129,0)*_xlfn.XLOOKUP(C284,中转!$U$10:$U$19,中转!$W$10:$W$19)),2),4)</f>
        <v>379.6533</v>
      </c>
      <c r="G284" s="32">
        <v>280</v>
      </c>
      <c r="H284" s="32">
        <f>MIN(INT(_xlfn.XLOOKUP(B284,中转!$O$10:$O$129,中转!$Q$10:$Q$129)*MAX(C284/MIN(_xlfn.XLOOKUP(B284,中转!$O$10:$O$129,中转!$N$10:$N$129),7),_xlfn.XLOOKUP(C284,中转!$A$8:$A$17,中转!$B$8:$B$17))),250)</f>
        <v>250</v>
      </c>
    </row>
    <row r="285" spans="1:8" x14ac:dyDescent="0.15">
      <c r="A285" s="26">
        <v>281</v>
      </c>
      <c r="B285" s="26">
        <f t="shared" si="13"/>
        <v>29</v>
      </c>
      <c r="C285" s="26">
        <f t="shared" si="14"/>
        <v>1</v>
      </c>
      <c r="D285" s="26">
        <f t="shared" si="12"/>
        <v>0</v>
      </c>
      <c r="E285" s="26">
        <f>IFERROR(IF(C285=1,$E$5,ROUNDUP(LOG(_xlfn.XLOOKUP(C285,中转!$U$10:$U$19,中转!$V$10:$V$19)*1.1^(_xlfn.XLOOKUP(B285,中转!$O$10:$O$129,中转!$P$10:$P$129,0)*_xlfn.XLOOKUP(C285,中转!$U$10:$U$19,中转!$W$10:$W$19)),2),4)),1020.5643)</f>
        <v>4.3220000000000001</v>
      </c>
      <c r="F285" s="26">
        <f>ROUNDUP(LOG(_xlfn.XLOOKUP(C285,中转!$U$10:$U$19,中转!$V$10:$V$19)*1.1^(_xlfn.XLOOKUP(B285,中转!$O$10:$O$129,中转!$P$10:$P$129,0)*_xlfn.XLOOKUP(C285,中转!$U$10:$U$19,中转!$W$10:$W$19)),2),4)</f>
        <v>273.95080000000002</v>
      </c>
      <c r="G285" s="27">
        <v>281</v>
      </c>
      <c r="H285" s="26">
        <f>MIN(INT(_xlfn.XLOOKUP(B285,中转!$O$10:$O$129,中转!$Q$10:$Q$129)*MAX(C285/MIN(_xlfn.XLOOKUP(B285,中转!$O$10:$O$129,中转!$N$10:$N$129),7),_xlfn.XLOOKUP(C285,中转!$A$8:$A$17,中转!$B$8:$B$17))),250)</f>
        <v>159</v>
      </c>
    </row>
    <row r="286" spans="1:8" x14ac:dyDescent="0.15">
      <c r="A286" s="26">
        <v>282</v>
      </c>
      <c r="B286" s="26">
        <f t="shared" si="13"/>
        <v>29</v>
      </c>
      <c r="C286" s="26">
        <f t="shared" si="14"/>
        <v>2</v>
      </c>
      <c r="D286" s="26">
        <f t="shared" si="12"/>
        <v>0</v>
      </c>
      <c r="E286" s="26">
        <f>IFERROR(IF(C286=1,$E$5,ROUNDUP(LOG(_xlfn.XLOOKUP(C286,中转!$U$10:$U$19,中转!$V$10:$V$19)*1.1^(_xlfn.XLOOKUP(B286,中转!$O$10:$O$129,中转!$P$10:$P$129,0)*_xlfn.XLOOKUP(C286,中转!$U$10:$U$19,中转!$W$10:$W$19)),2),4)),1020.5643)</f>
        <v>291.92049999999995</v>
      </c>
      <c r="F286" s="26">
        <f>ROUNDUP(LOG(_xlfn.XLOOKUP(C286,中转!$U$10:$U$19,中转!$V$10:$V$19)*1.1^(_xlfn.XLOOKUP(B286,中转!$O$10:$O$129,中转!$P$10:$P$129,0)*_xlfn.XLOOKUP(C286,中转!$U$10:$U$19,中转!$W$10:$W$19)),2),4)</f>
        <v>291.9205</v>
      </c>
      <c r="G286" s="26">
        <v>282</v>
      </c>
      <c r="H286" s="26">
        <f>MIN(INT(_xlfn.XLOOKUP(B286,中转!$O$10:$O$129,中转!$Q$10:$Q$129)*MAX(C286/MIN(_xlfn.XLOOKUP(B286,中转!$O$10:$O$129,中转!$N$10:$N$129),7),_xlfn.XLOOKUP(C286,中转!$A$8:$A$17,中转!$B$8:$B$17))),250)</f>
        <v>171</v>
      </c>
    </row>
    <row r="287" spans="1:8" x14ac:dyDescent="0.15">
      <c r="A287" s="26">
        <v>283</v>
      </c>
      <c r="B287" s="26">
        <f t="shared" si="13"/>
        <v>29</v>
      </c>
      <c r="C287" s="26">
        <f t="shared" si="14"/>
        <v>3</v>
      </c>
      <c r="D287" s="26">
        <f t="shared" si="12"/>
        <v>0</v>
      </c>
      <c r="E287" s="26">
        <f>IFERROR(IF(C287=1,$E$5,ROUNDUP(LOG(_xlfn.XLOOKUP(C287,中转!$U$10:$U$19,中转!$V$10:$V$19)*1.1^(_xlfn.XLOOKUP(B287,中转!$O$10:$O$129,中转!$P$10:$P$129,0)*_xlfn.XLOOKUP(C287,中转!$U$10:$U$19,中转!$W$10:$W$19)),2),4)),1020.5643)</f>
        <v>315.53399999999999</v>
      </c>
      <c r="F287" s="26">
        <f>ROUNDUP(LOG(_xlfn.XLOOKUP(C287,中转!$U$10:$U$19,中转!$V$10:$V$19)*1.1^(_xlfn.XLOOKUP(B287,中转!$O$10:$O$129,中转!$P$10:$P$129,0)*_xlfn.XLOOKUP(C287,中转!$U$10:$U$19,中转!$W$10:$W$19)),2),4)</f>
        <v>315.53399999999999</v>
      </c>
      <c r="G287" s="27">
        <v>283</v>
      </c>
      <c r="H287" s="26">
        <f>MIN(INT(_xlfn.XLOOKUP(B287,中转!$O$10:$O$129,中转!$Q$10:$Q$129)*MAX(C287/MIN(_xlfn.XLOOKUP(B287,中转!$O$10:$O$129,中转!$N$10:$N$129),7),_xlfn.XLOOKUP(C287,中转!$A$8:$A$17,中转!$B$8:$B$17))),250)</f>
        <v>182</v>
      </c>
    </row>
    <row r="288" spans="1:8" x14ac:dyDescent="0.15">
      <c r="A288" s="26">
        <v>284</v>
      </c>
      <c r="B288" s="26">
        <f t="shared" si="13"/>
        <v>29</v>
      </c>
      <c r="C288" s="26">
        <f t="shared" si="14"/>
        <v>4</v>
      </c>
      <c r="D288" s="26">
        <f t="shared" si="12"/>
        <v>0</v>
      </c>
      <c r="E288" s="26">
        <f>IFERROR(IF(C288=1,$E$5,ROUNDUP(LOG(_xlfn.XLOOKUP(C288,中转!$U$10:$U$19,中转!$V$10:$V$19)*1.1^(_xlfn.XLOOKUP(B288,中转!$O$10:$O$129,中转!$P$10:$P$129,0)*_xlfn.XLOOKUP(C288,中转!$U$10:$U$19,中转!$W$10:$W$19)),2),4)),1020.5643)</f>
        <v>336.14759999999995</v>
      </c>
      <c r="F288" s="26">
        <f>ROUNDUP(LOG(_xlfn.XLOOKUP(C288,中转!$U$10:$U$19,中转!$V$10:$V$19)*1.1^(_xlfn.XLOOKUP(B288,中转!$O$10:$O$129,中转!$P$10:$P$129,0)*_xlfn.XLOOKUP(C288,中转!$U$10:$U$19,中转!$W$10:$W$19)),2),4)</f>
        <v>336.14760000000001</v>
      </c>
      <c r="G288" s="26">
        <v>284</v>
      </c>
      <c r="H288" s="26">
        <f>MIN(INT(_xlfn.XLOOKUP(B288,中转!$O$10:$O$129,中转!$Q$10:$Q$129)*MAX(C288/MIN(_xlfn.XLOOKUP(B288,中转!$O$10:$O$129,中转!$N$10:$N$129),7),_xlfn.XLOOKUP(C288,中转!$A$8:$A$17,中转!$B$8:$B$17))),250)</f>
        <v>193</v>
      </c>
    </row>
    <row r="289" spans="1:8" x14ac:dyDescent="0.15">
      <c r="A289" s="26">
        <v>285</v>
      </c>
      <c r="B289" s="26">
        <f t="shared" si="13"/>
        <v>29</v>
      </c>
      <c r="C289" s="26">
        <f t="shared" si="14"/>
        <v>5</v>
      </c>
      <c r="D289" s="26">
        <f t="shared" si="12"/>
        <v>0</v>
      </c>
      <c r="E289" s="26">
        <f>IFERROR(IF(C289=1,$E$5,ROUNDUP(LOG(_xlfn.XLOOKUP(C289,中转!$U$10:$U$19,中转!$V$10:$V$19)*1.1^(_xlfn.XLOOKUP(B289,中转!$O$10:$O$129,中转!$P$10:$P$129,0)*_xlfn.XLOOKUP(C289,中转!$U$10:$U$19,中转!$W$10:$W$19)),2),4)),1020.5643)</f>
        <v>358.76009999999997</v>
      </c>
      <c r="F289" s="26">
        <f>ROUNDUP(LOG(_xlfn.XLOOKUP(C289,中转!$U$10:$U$19,中转!$V$10:$V$19)*1.1^(_xlfn.XLOOKUP(B289,中转!$O$10:$O$129,中转!$P$10:$P$129,0)*_xlfn.XLOOKUP(C289,中转!$U$10:$U$19,中转!$W$10:$W$19)),2),4)</f>
        <v>358.76009999999997</v>
      </c>
      <c r="G289" s="27">
        <v>285</v>
      </c>
      <c r="H289" s="26">
        <f>MIN(INT(_xlfn.XLOOKUP(B289,中转!$O$10:$O$129,中转!$Q$10:$Q$129)*MAX(C289/MIN(_xlfn.XLOOKUP(B289,中转!$O$10:$O$129,中转!$N$10:$N$129),7),_xlfn.XLOOKUP(C289,中转!$A$8:$A$17,中转!$B$8:$B$17))),250)</f>
        <v>205</v>
      </c>
    </row>
    <row r="290" spans="1:8" x14ac:dyDescent="0.15">
      <c r="A290" s="26">
        <v>286</v>
      </c>
      <c r="B290" s="26">
        <f t="shared" si="13"/>
        <v>29</v>
      </c>
      <c r="C290" s="26">
        <f t="shared" si="14"/>
        <v>6</v>
      </c>
      <c r="D290" s="26">
        <f t="shared" si="12"/>
        <v>0</v>
      </c>
      <c r="E290" s="26">
        <f>IFERROR(IF(C290=1,$E$5,ROUNDUP(LOG(_xlfn.XLOOKUP(C290,中转!$U$10:$U$19,中转!$V$10:$V$19)*1.1^(_xlfn.XLOOKUP(B290,中转!$O$10:$O$129,中转!$P$10:$P$129,0)*_xlfn.XLOOKUP(C290,中转!$U$10:$U$19,中转!$W$10:$W$19)),2),4)),1020.5643)</f>
        <v>364.67249999999996</v>
      </c>
      <c r="F290" s="26">
        <f>ROUNDUP(LOG(_xlfn.XLOOKUP(C290,中转!$U$10:$U$19,中转!$V$10:$V$19)*1.1^(_xlfn.XLOOKUP(B290,中转!$O$10:$O$129,中转!$P$10:$P$129,0)*_xlfn.XLOOKUP(C290,中转!$U$10:$U$19,中转!$W$10:$W$19)),2),4)</f>
        <v>364.67250000000001</v>
      </c>
      <c r="G290" s="26">
        <v>286</v>
      </c>
      <c r="H290" s="26">
        <f>MIN(INT(_xlfn.XLOOKUP(B290,中转!$O$10:$O$129,中转!$Q$10:$Q$129)*MAX(C290/MIN(_xlfn.XLOOKUP(B290,中转!$O$10:$O$129,中转!$N$10:$N$129),7),_xlfn.XLOOKUP(C290,中转!$A$8:$A$17,中转!$B$8:$B$17))),250)</f>
        <v>216</v>
      </c>
    </row>
    <row r="291" spans="1:8" x14ac:dyDescent="0.15">
      <c r="A291" s="26">
        <v>287</v>
      </c>
      <c r="B291" s="26">
        <f t="shared" si="13"/>
        <v>29</v>
      </c>
      <c r="C291" s="26">
        <f t="shared" si="14"/>
        <v>7</v>
      </c>
      <c r="D291" s="26">
        <f t="shared" si="12"/>
        <v>0</v>
      </c>
      <c r="E291" s="26">
        <f>IFERROR(IF(C291=1,$E$5,ROUNDUP(LOG(_xlfn.XLOOKUP(C291,中转!$U$10:$U$19,中转!$V$10:$V$19)*1.1^(_xlfn.XLOOKUP(B291,中转!$O$10:$O$129,中转!$P$10:$P$129,0)*_xlfn.XLOOKUP(C291,中转!$U$10:$U$19,中转!$W$10:$W$19)),2),4)),1020.5643)</f>
        <v>373.06439999999998</v>
      </c>
      <c r="F291" s="26">
        <f>ROUNDUP(LOG(_xlfn.XLOOKUP(C291,中转!$U$10:$U$19,中转!$V$10:$V$19)*1.1^(_xlfn.XLOOKUP(B291,中转!$O$10:$O$129,中转!$P$10:$P$129,0)*_xlfn.XLOOKUP(C291,中转!$U$10:$U$19,中转!$W$10:$W$19)),2),4)</f>
        <v>373.06439999999998</v>
      </c>
      <c r="G291" s="27">
        <v>287</v>
      </c>
      <c r="H291" s="26">
        <f>MIN(INT(_xlfn.XLOOKUP(B291,中转!$O$10:$O$129,中转!$Q$10:$Q$129)*MAX(C291/MIN(_xlfn.XLOOKUP(B291,中转!$O$10:$O$129,中转!$N$10:$N$129),7),_xlfn.XLOOKUP(C291,中转!$A$8:$A$17,中转!$B$8:$B$17))),250)</f>
        <v>228</v>
      </c>
    </row>
    <row r="292" spans="1:8" x14ac:dyDescent="0.15">
      <c r="A292" s="26">
        <v>288</v>
      </c>
      <c r="B292" s="26">
        <f t="shared" si="13"/>
        <v>29</v>
      </c>
      <c r="C292" s="26">
        <f t="shared" si="14"/>
        <v>8</v>
      </c>
      <c r="D292" s="26">
        <f t="shared" ref="D292:D355" si="15">D282</f>
        <v>0</v>
      </c>
      <c r="E292" s="26">
        <f>IFERROR(IF(C292=1,$E$5,ROUNDUP(LOG(_xlfn.XLOOKUP(C292,中转!$U$10:$U$19,中转!$V$10:$V$19)*1.1^(_xlfn.XLOOKUP(B292,中转!$O$10:$O$129,中转!$P$10:$P$129,0)*_xlfn.XLOOKUP(C292,中转!$U$10:$U$19,中转!$W$10:$W$19)),2),4)),1020.5643)</f>
        <v>379.38559999999995</v>
      </c>
      <c r="F292" s="26">
        <f>ROUNDUP(LOG(_xlfn.XLOOKUP(C292,中转!$U$10:$U$19,中转!$V$10:$V$19)*1.1^(_xlfn.XLOOKUP(B292,中转!$O$10:$O$129,中转!$P$10:$P$129,0)*_xlfn.XLOOKUP(C292,中转!$U$10:$U$19,中转!$W$10:$W$19)),2),4)</f>
        <v>379.38560000000001</v>
      </c>
      <c r="G292" s="26">
        <v>288</v>
      </c>
      <c r="H292" s="26">
        <f>MIN(INT(_xlfn.XLOOKUP(B292,中转!$O$10:$O$129,中转!$Q$10:$Q$129)*MAX(C292/MIN(_xlfn.XLOOKUP(B292,中转!$O$10:$O$129,中转!$N$10:$N$129),7),_xlfn.XLOOKUP(C292,中转!$A$8:$A$17,中转!$B$8:$B$17))),250)</f>
        <v>250</v>
      </c>
    </row>
    <row r="293" spans="1:8" x14ac:dyDescent="0.15">
      <c r="A293" s="26">
        <v>289</v>
      </c>
      <c r="B293" s="26">
        <f t="shared" si="13"/>
        <v>29</v>
      </c>
      <c r="C293" s="26">
        <f t="shared" si="14"/>
        <v>9</v>
      </c>
      <c r="D293" s="26">
        <f t="shared" si="15"/>
        <v>0</v>
      </c>
      <c r="E293" s="26">
        <f>IFERROR(IF(C293=1,$E$5,ROUNDUP(LOG(_xlfn.XLOOKUP(C293,中转!$U$10:$U$19,中转!$V$10:$V$19)*1.1^(_xlfn.XLOOKUP(B293,中转!$O$10:$O$129,中转!$P$10:$P$129,0)*_xlfn.XLOOKUP(C293,中转!$U$10:$U$19,中转!$W$10:$W$19)),2),4)),1020.5643)</f>
        <v>385.71099999999996</v>
      </c>
      <c r="F293" s="26">
        <f>ROUNDUP(LOG(_xlfn.XLOOKUP(C293,中转!$U$10:$U$19,中转!$V$10:$V$19)*1.1^(_xlfn.XLOOKUP(B293,中转!$O$10:$O$129,中转!$P$10:$P$129,0)*_xlfn.XLOOKUP(C293,中转!$U$10:$U$19,中转!$W$10:$W$19)),2),4)</f>
        <v>385.71100000000001</v>
      </c>
      <c r="G293" s="27">
        <v>289</v>
      </c>
      <c r="H293" s="26">
        <f>MIN(INT(_xlfn.XLOOKUP(B293,中转!$O$10:$O$129,中转!$Q$10:$Q$129)*MAX(C293/MIN(_xlfn.XLOOKUP(B293,中转!$O$10:$O$129,中转!$N$10:$N$129),7),_xlfn.XLOOKUP(C293,中转!$A$8:$A$17,中转!$B$8:$B$17))),250)</f>
        <v>250</v>
      </c>
    </row>
    <row r="294" spans="1:8" x14ac:dyDescent="0.15">
      <c r="A294" s="26">
        <v>290</v>
      </c>
      <c r="B294" s="26">
        <f t="shared" si="13"/>
        <v>29</v>
      </c>
      <c r="C294" s="26">
        <f t="shared" si="14"/>
        <v>10</v>
      </c>
      <c r="D294" s="26">
        <f t="shared" si="15"/>
        <v>0</v>
      </c>
      <c r="E294" s="26">
        <f>IFERROR(IF(C294=1,$E$5,ROUNDUP(LOG(_xlfn.XLOOKUP(C294,中转!$U$10:$U$19,中转!$V$10:$V$19)*1.1^(_xlfn.XLOOKUP(B294,中转!$O$10:$O$129,中转!$P$10:$P$129,0)*_xlfn.XLOOKUP(C294,中转!$U$10:$U$19,中转!$W$10:$W$19)),2),4)),1020.5643)</f>
        <v>392.02859999999998</v>
      </c>
      <c r="F294" s="26">
        <f>ROUNDUP(LOG(_xlfn.XLOOKUP(C294,中转!$U$10:$U$19,中转!$V$10:$V$19)*1.1^(_xlfn.XLOOKUP(B294,中转!$O$10:$O$129,中转!$P$10:$P$129,0)*_xlfn.XLOOKUP(C294,中转!$U$10:$U$19,中转!$W$10:$W$19)),2),4)</f>
        <v>392.02859999999998</v>
      </c>
      <c r="G294" s="26">
        <v>290</v>
      </c>
      <c r="H294" s="26">
        <f>MIN(INT(_xlfn.XLOOKUP(B294,中转!$O$10:$O$129,中转!$Q$10:$Q$129)*MAX(C294/MIN(_xlfn.XLOOKUP(B294,中转!$O$10:$O$129,中转!$N$10:$N$129),7),_xlfn.XLOOKUP(C294,中转!$A$8:$A$17,中转!$B$8:$B$17))),250)</f>
        <v>250</v>
      </c>
    </row>
    <row r="295" spans="1:8" x14ac:dyDescent="0.15">
      <c r="A295" s="32">
        <v>291</v>
      </c>
      <c r="B295" s="32">
        <f t="shared" si="13"/>
        <v>30</v>
      </c>
      <c r="C295" s="32">
        <f t="shared" si="14"/>
        <v>1</v>
      </c>
      <c r="D295" s="32">
        <f t="shared" si="15"/>
        <v>0</v>
      </c>
      <c r="E295" s="32">
        <f>IFERROR(IF(C295=1,$E$5,ROUNDUP(LOG(_xlfn.XLOOKUP(C295,中转!$U$10:$U$19,中转!$V$10:$V$19)*1.1^(_xlfn.XLOOKUP(B295,中转!$O$10:$O$129,中转!$P$10:$P$129,0)*_xlfn.XLOOKUP(C295,中转!$U$10:$U$19,中转!$W$10:$W$19)),2),4)),1020.5643)</f>
        <v>4.3220000000000001</v>
      </c>
      <c r="F295" s="32">
        <f>ROUNDUP(LOG(_xlfn.XLOOKUP(C295,中转!$U$10:$U$19,中转!$V$10:$V$19)*1.1^(_xlfn.XLOOKUP(B295,中转!$O$10:$O$129,中转!$P$10:$P$129,0)*_xlfn.XLOOKUP(C295,中转!$U$10:$U$19,中转!$W$10:$W$19)),2),4)</f>
        <v>283.851</v>
      </c>
      <c r="G295" s="33">
        <v>291</v>
      </c>
      <c r="H295" s="32">
        <f>MIN(INT(_xlfn.XLOOKUP(B295,中转!$O$10:$O$129,中转!$Q$10:$Q$129)*MAX(C295/MIN(_xlfn.XLOOKUP(B295,中转!$O$10:$O$129,中转!$N$10:$N$129),7),_xlfn.XLOOKUP(C295,中转!$A$8:$A$17,中转!$B$8:$B$17))),250)</f>
        <v>165</v>
      </c>
    </row>
    <row r="296" spans="1:8" x14ac:dyDescent="0.15">
      <c r="A296" s="32">
        <v>292</v>
      </c>
      <c r="B296" s="32">
        <f t="shared" si="13"/>
        <v>30</v>
      </c>
      <c r="C296" s="32">
        <f t="shared" si="14"/>
        <v>2</v>
      </c>
      <c r="D296" s="32">
        <f t="shared" si="15"/>
        <v>0</v>
      </c>
      <c r="E296" s="32">
        <f>IFERROR(IF(C296=1,$E$5,ROUNDUP(LOG(_xlfn.XLOOKUP(C296,中转!$U$10:$U$19,中转!$V$10:$V$19)*1.1^(_xlfn.XLOOKUP(B296,中转!$O$10:$O$129,中转!$P$10:$P$129,0)*_xlfn.XLOOKUP(C296,中转!$U$10:$U$19,中转!$W$10:$W$19)),2),4)),1020.5643)</f>
        <v>302.43949999999995</v>
      </c>
      <c r="F296" s="32">
        <f>ROUNDUP(LOG(_xlfn.XLOOKUP(C296,中转!$U$10:$U$19,中转!$V$10:$V$19)*1.1^(_xlfn.XLOOKUP(B296,中转!$O$10:$O$129,中转!$P$10:$P$129,0)*_xlfn.XLOOKUP(C296,中转!$U$10:$U$19,中转!$W$10:$W$19)),2),4)</f>
        <v>302.43950000000001</v>
      </c>
      <c r="G296" s="32">
        <v>292</v>
      </c>
      <c r="H296" s="32">
        <f>MIN(INT(_xlfn.XLOOKUP(B296,中转!$O$10:$O$129,中转!$Q$10:$Q$129)*MAX(C296/MIN(_xlfn.XLOOKUP(B296,中转!$O$10:$O$129,中转!$N$10:$N$129),7),_xlfn.XLOOKUP(C296,中转!$A$8:$A$17,中转!$B$8:$B$17))),250)</f>
        <v>177</v>
      </c>
    </row>
    <row r="297" spans="1:8" x14ac:dyDescent="0.15">
      <c r="A297" s="32">
        <v>293</v>
      </c>
      <c r="B297" s="32">
        <f t="shared" si="13"/>
        <v>30</v>
      </c>
      <c r="C297" s="32">
        <f t="shared" si="14"/>
        <v>3</v>
      </c>
      <c r="D297" s="32">
        <f t="shared" si="15"/>
        <v>0</v>
      </c>
      <c r="E297" s="32">
        <f>IFERROR(IF(C297=1,$E$5,ROUNDUP(LOG(_xlfn.XLOOKUP(C297,中转!$U$10:$U$19,中转!$V$10:$V$19)*1.1^(_xlfn.XLOOKUP(B297,中转!$O$10:$O$129,中转!$P$10:$P$129,0)*_xlfn.XLOOKUP(C297,中转!$U$10:$U$19,中转!$W$10:$W$19)),2),4)),1020.5643)</f>
        <v>326.67179999999996</v>
      </c>
      <c r="F297" s="32">
        <f>ROUNDUP(LOG(_xlfn.XLOOKUP(C297,中转!$U$10:$U$19,中转!$V$10:$V$19)*1.1^(_xlfn.XLOOKUP(B297,中转!$O$10:$O$129,中转!$P$10:$P$129,0)*_xlfn.XLOOKUP(C297,中转!$U$10:$U$19,中转!$W$10:$W$19)),2),4)</f>
        <v>326.67180000000002</v>
      </c>
      <c r="G297" s="33">
        <v>293</v>
      </c>
      <c r="H297" s="32">
        <f>MIN(INT(_xlfn.XLOOKUP(B297,中转!$O$10:$O$129,中转!$Q$10:$Q$129)*MAX(C297/MIN(_xlfn.XLOOKUP(B297,中转!$O$10:$O$129,中转!$N$10:$N$129),7),_xlfn.XLOOKUP(C297,中转!$A$8:$A$17,中转!$B$8:$B$17))),250)</f>
        <v>188</v>
      </c>
    </row>
    <row r="298" spans="1:8" x14ac:dyDescent="0.15">
      <c r="A298" s="32">
        <v>294</v>
      </c>
      <c r="B298" s="32">
        <f t="shared" si="13"/>
        <v>30</v>
      </c>
      <c r="C298" s="32">
        <f t="shared" si="14"/>
        <v>4</v>
      </c>
      <c r="D298" s="32">
        <f t="shared" si="15"/>
        <v>0</v>
      </c>
      <c r="E298" s="32">
        <f>IFERROR(IF(C298=1,$E$5,ROUNDUP(LOG(_xlfn.XLOOKUP(C298,中转!$U$10:$U$19,中转!$V$10:$V$19)*1.1^(_xlfn.XLOOKUP(B298,中转!$O$10:$O$129,中转!$P$10:$P$129,0)*_xlfn.XLOOKUP(C298,中转!$U$10:$U$19,中转!$W$10:$W$19)),2),4)),1020.5643)</f>
        <v>347.9042</v>
      </c>
      <c r="F298" s="32">
        <f>ROUNDUP(LOG(_xlfn.XLOOKUP(C298,中转!$U$10:$U$19,中转!$V$10:$V$19)*1.1^(_xlfn.XLOOKUP(B298,中转!$O$10:$O$129,中转!$P$10:$P$129,0)*_xlfn.XLOOKUP(C298,中转!$U$10:$U$19,中转!$W$10:$W$19)),2),4)</f>
        <v>347.9042</v>
      </c>
      <c r="G298" s="32">
        <v>294</v>
      </c>
      <c r="H298" s="32">
        <f>MIN(INT(_xlfn.XLOOKUP(B298,中转!$O$10:$O$129,中转!$Q$10:$Q$129)*MAX(C298/MIN(_xlfn.XLOOKUP(B298,中转!$O$10:$O$129,中转!$N$10:$N$129),7),_xlfn.XLOOKUP(C298,中转!$A$8:$A$17,中转!$B$8:$B$17))),250)</f>
        <v>200</v>
      </c>
    </row>
    <row r="299" spans="1:8" x14ac:dyDescent="0.15">
      <c r="A299" s="32">
        <v>295</v>
      </c>
      <c r="B299" s="32">
        <f t="shared" si="13"/>
        <v>30</v>
      </c>
      <c r="C299" s="32">
        <f t="shared" si="14"/>
        <v>5</v>
      </c>
      <c r="D299" s="32">
        <f t="shared" si="15"/>
        <v>0</v>
      </c>
      <c r="E299" s="32">
        <f>IFERROR(IF(C299=1,$E$5,ROUNDUP(LOG(_xlfn.XLOOKUP(C299,中转!$U$10:$U$19,中转!$V$10:$V$19)*1.1^(_xlfn.XLOOKUP(B299,中转!$O$10:$O$129,中转!$P$10:$P$129,0)*_xlfn.XLOOKUP(C299,中转!$U$10:$U$19,中转!$W$10:$W$19)),2),4)),1020.5643)</f>
        <v>371.13539999999995</v>
      </c>
      <c r="F299" s="32">
        <f>ROUNDUP(LOG(_xlfn.XLOOKUP(C299,中转!$U$10:$U$19,中转!$V$10:$V$19)*1.1^(_xlfn.XLOOKUP(B299,中转!$O$10:$O$129,中转!$P$10:$P$129,0)*_xlfn.XLOOKUP(C299,中转!$U$10:$U$19,中转!$W$10:$W$19)),2),4)</f>
        <v>371.13539999999995</v>
      </c>
      <c r="G299" s="33">
        <v>295</v>
      </c>
      <c r="H299" s="32">
        <f>MIN(INT(_xlfn.XLOOKUP(B299,中转!$O$10:$O$129,中转!$Q$10:$Q$129)*MAX(C299/MIN(_xlfn.XLOOKUP(B299,中转!$O$10:$O$129,中转!$N$10:$N$129),7),_xlfn.XLOOKUP(C299,中转!$A$8:$A$17,中转!$B$8:$B$17))),250)</f>
        <v>212</v>
      </c>
    </row>
    <row r="300" spans="1:8" x14ac:dyDescent="0.15">
      <c r="A300" s="32">
        <v>296</v>
      </c>
      <c r="B300" s="32">
        <f t="shared" si="13"/>
        <v>30</v>
      </c>
      <c r="C300" s="32">
        <f t="shared" si="14"/>
        <v>6</v>
      </c>
      <c r="D300" s="32">
        <f t="shared" si="15"/>
        <v>0</v>
      </c>
      <c r="E300" s="32">
        <f>IFERROR(IF(C300=1,$E$5,ROUNDUP(LOG(_xlfn.XLOOKUP(C300,中转!$U$10:$U$19,中转!$V$10:$V$19)*1.1^(_xlfn.XLOOKUP(B300,中转!$O$10:$O$129,中转!$P$10:$P$129,0)*_xlfn.XLOOKUP(C300,中转!$U$10:$U$19,中转!$W$10:$W$19)),2),4)),1020.5643)</f>
        <v>377.0478</v>
      </c>
      <c r="F300" s="32">
        <f>ROUNDUP(LOG(_xlfn.XLOOKUP(C300,中转!$U$10:$U$19,中转!$V$10:$V$19)*1.1^(_xlfn.XLOOKUP(B300,中转!$O$10:$O$129,中转!$P$10:$P$129,0)*_xlfn.XLOOKUP(C300,中转!$U$10:$U$19,中转!$W$10:$W$19)),2),4)</f>
        <v>377.0478</v>
      </c>
      <c r="G300" s="32">
        <v>296</v>
      </c>
      <c r="H300" s="32">
        <f>MIN(INT(_xlfn.XLOOKUP(B300,中转!$O$10:$O$129,中转!$Q$10:$Q$129)*MAX(C300/MIN(_xlfn.XLOOKUP(B300,中转!$O$10:$O$129,中转!$N$10:$N$129),7),_xlfn.XLOOKUP(C300,中转!$A$8:$A$17,中转!$B$8:$B$17))),250)</f>
        <v>224</v>
      </c>
    </row>
    <row r="301" spans="1:8" x14ac:dyDescent="0.15">
      <c r="A301" s="32">
        <v>297</v>
      </c>
      <c r="B301" s="32">
        <f t="shared" si="13"/>
        <v>30</v>
      </c>
      <c r="C301" s="32">
        <f t="shared" si="14"/>
        <v>7</v>
      </c>
      <c r="D301" s="32">
        <f t="shared" si="15"/>
        <v>0</v>
      </c>
      <c r="E301" s="32">
        <f>IFERROR(IF(C301=1,$E$5,ROUNDUP(LOG(_xlfn.XLOOKUP(C301,中转!$U$10:$U$19,中转!$V$10:$V$19)*1.1^(_xlfn.XLOOKUP(B301,中转!$O$10:$O$129,中转!$P$10:$P$129,0)*_xlfn.XLOOKUP(C301,中转!$U$10:$U$19,中转!$W$10:$W$19)),2),4)),1020.5643)</f>
        <v>385.43969999999996</v>
      </c>
      <c r="F301" s="32">
        <f>ROUNDUP(LOG(_xlfn.XLOOKUP(C301,中转!$U$10:$U$19,中转!$V$10:$V$19)*1.1^(_xlfn.XLOOKUP(B301,中转!$O$10:$O$129,中转!$P$10:$P$129,0)*_xlfn.XLOOKUP(C301,中转!$U$10:$U$19,中转!$W$10:$W$19)),2),4)</f>
        <v>385.43970000000002</v>
      </c>
      <c r="G301" s="33">
        <v>297</v>
      </c>
      <c r="H301" s="32">
        <f>MIN(INT(_xlfn.XLOOKUP(B301,中转!$O$10:$O$129,中转!$Q$10:$Q$129)*MAX(C301/MIN(_xlfn.XLOOKUP(B301,中转!$O$10:$O$129,中转!$N$10:$N$129),7),_xlfn.XLOOKUP(C301,中转!$A$8:$A$17,中转!$B$8:$B$17))),250)</f>
        <v>236</v>
      </c>
    </row>
    <row r="302" spans="1:8" x14ac:dyDescent="0.15">
      <c r="A302" s="32">
        <v>298</v>
      </c>
      <c r="B302" s="32">
        <f t="shared" si="13"/>
        <v>30</v>
      </c>
      <c r="C302" s="32">
        <f t="shared" si="14"/>
        <v>8</v>
      </c>
      <c r="D302" s="32">
        <f t="shared" si="15"/>
        <v>0</v>
      </c>
      <c r="E302" s="32">
        <f>IFERROR(IF(C302=1,$E$5,ROUNDUP(LOG(_xlfn.XLOOKUP(C302,中转!$U$10:$U$19,中转!$V$10:$V$19)*1.1^(_xlfn.XLOOKUP(B302,中转!$O$10:$O$129,中转!$P$10:$P$129,0)*_xlfn.XLOOKUP(C302,中转!$U$10:$U$19,中转!$W$10:$W$19)),2),4)),1020.5643)</f>
        <v>391.76089999999999</v>
      </c>
      <c r="F302" s="32">
        <f>ROUNDUP(LOG(_xlfn.XLOOKUP(C302,中转!$U$10:$U$19,中转!$V$10:$V$19)*1.1^(_xlfn.XLOOKUP(B302,中转!$O$10:$O$129,中转!$P$10:$P$129,0)*_xlfn.XLOOKUP(C302,中转!$U$10:$U$19,中转!$W$10:$W$19)),2),4)</f>
        <v>391.76089999999999</v>
      </c>
      <c r="G302" s="32">
        <v>298</v>
      </c>
      <c r="H302" s="32">
        <f>MIN(INT(_xlfn.XLOOKUP(B302,中转!$O$10:$O$129,中转!$Q$10:$Q$129)*MAX(C302/MIN(_xlfn.XLOOKUP(B302,中转!$O$10:$O$129,中转!$N$10:$N$129),7),_xlfn.XLOOKUP(C302,中转!$A$8:$A$17,中转!$B$8:$B$17))),250)</f>
        <v>250</v>
      </c>
    </row>
    <row r="303" spans="1:8" x14ac:dyDescent="0.15">
      <c r="A303" s="32">
        <v>299</v>
      </c>
      <c r="B303" s="32">
        <f t="shared" si="13"/>
        <v>30</v>
      </c>
      <c r="C303" s="32">
        <f t="shared" si="14"/>
        <v>9</v>
      </c>
      <c r="D303" s="32">
        <f t="shared" si="15"/>
        <v>0</v>
      </c>
      <c r="E303" s="32">
        <f>IFERROR(IF(C303=1,$E$5,ROUNDUP(LOG(_xlfn.XLOOKUP(C303,中转!$U$10:$U$19,中转!$V$10:$V$19)*1.1^(_xlfn.XLOOKUP(B303,中转!$O$10:$O$129,中转!$P$10:$P$129,0)*_xlfn.XLOOKUP(C303,中转!$U$10:$U$19,中转!$W$10:$W$19)),2),4)),1020.5643)</f>
        <v>398.08629999999999</v>
      </c>
      <c r="F303" s="32">
        <f>ROUNDUP(LOG(_xlfn.XLOOKUP(C303,中转!$U$10:$U$19,中转!$V$10:$V$19)*1.1^(_xlfn.XLOOKUP(B303,中转!$O$10:$O$129,中转!$P$10:$P$129,0)*_xlfn.XLOOKUP(C303,中转!$U$10:$U$19,中转!$W$10:$W$19)),2),4)</f>
        <v>398.08629999999999</v>
      </c>
      <c r="G303" s="33">
        <v>299</v>
      </c>
      <c r="H303" s="32">
        <f>MIN(INT(_xlfn.XLOOKUP(B303,中转!$O$10:$O$129,中转!$Q$10:$Q$129)*MAX(C303/MIN(_xlfn.XLOOKUP(B303,中转!$O$10:$O$129,中转!$N$10:$N$129),7),_xlfn.XLOOKUP(C303,中转!$A$8:$A$17,中转!$B$8:$B$17))),250)</f>
        <v>250</v>
      </c>
    </row>
    <row r="304" spans="1:8" x14ac:dyDescent="0.15">
      <c r="A304" s="32">
        <v>300</v>
      </c>
      <c r="B304" s="32">
        <f t="shared" si="13"/>
        <v>30</v>
      </c>
      <c r="C304" s="32">
        <f t="shared" si="14"/>
        <v>10</v>
      </c>
      <c r="D304" s="32">
        <f t="shared" si="15"/>
        <v>0</v>
      </c>
      <c r="E304" s="32">
        <f>IFERROR(IF(C304=1,$E$5,ROUNDUP(LOG(_xlfn.XLOOKUP(C304,中转!$U$10:$U$19,中转!$V$10:$V$19)*1.1^(_xlfn.XLOOKUP(B304,中转!$O$10:$O$129,中转!$P$10:$P$129,0)*_xlfn.XLOOKUP(C304,中转!$U$10:$U$19,中转!$W$10:$W$19)),2),4)),1020.5643)</f>
        <v>404.40389999999996</v>
      </c>
      <c r="F304" s="32">
        <f>ROUNDUP(LOG(_xlfn.XLOOKUP(C304,中转!$U$10:$U$19,中转!$V$10:$V$19)*1.1^(_xlfn.XLOOKUP(B304,中转!$O$10:$O$129,中转!$P$10:$P$129,0)*_xlfn.XLOOKUP(C304,中转!$U$10:$U$19,中转!$W$10:$W$19)),2),4)</f>
        <v>404.40390000000002</v>
      </c>
      <c r="G304" s="32">
        <v>300</v>
      </c>
      <c r="H304" s="32">
        <f>MIN(INT(_xlfn.XLOOKUP(B304,中转!$O$10:$O$129,中转!$Q$10:$Q$129)*MAX(C304/MIN(_xlfn.XLOOKUP(B304,中转!$O$10:$O$129,中转!$N$10:$N$129),7),_xlfn.XLOOKUP(C304,中转!$A$8:$A$17,中转!$B$8:$B$17))),250)</f>
        <v>250</v>
      </c>
    </row>
    <row r="305" spans="1:8" x14ac:dyDescent="0.15">
      <c r="A305" s="26">
        <v>301</v>
      </c>
      <c r="B305" s="26">
        <f t="shared" si="13"/>
        <v>31</v>
      </c>
      <c r="C305" s="26">
        <f t="shared" si="14"/>
        <v>1</v>
      </c>
      <c r="D305" s="26">
        <f t="shared" si="15"/>
        <v>0</v>
      </c>
      <c r="E305" s="26">
        <f>IFERROR(IF(C305=1,$E$5,ROUNDUP(LOG(_xlfn.XLOOKUP(C305,中转!$U$10:$U$19,中转!$V$10:$V$19)*1.1^(_xlfn.XLOOKUP(B305,中转!$O$10:$O$129,中转!$P$10:$P$129,0)*_xlfn.XLOOKUP(C305,中转!$U$10:$U$19,中转!$W$10:$W$19)),2),4)),1020.5643)</f>
        <v>4.3220000000000001</v>
      </c>
      <c r="F305" s="26">
        <f>ROUNDUP(LOG(_xlfn.XLOOKUP(C305,中转!$U$10:$U$19,中转!$V$10:$V$19)*1.1^(_xlfn.XLOOKUP(B305,中转!$O$10:$O$129,中转!$P$10:$P$129,0)*_xlfn.XLOOKUP(C305,中转!$U$10:$U$19,中转!$W$10:$W$19)),2),4)</f>
        <v>293.75130000000001</v>
      </c>
      <c r="G305" s="27">
        <v>301</v>
      </c>
      <c r="H305" s="26">
        <f>MIN(INT(_xlfn.XLOOKUP(B305,中转!$O$10:$O$129,中转!$Q$10:$Q$129)*MAX(C305/MIN(_xlfn.XLOOKUP(B305,中转!$O$10:$O$129,中转!$N$10:$N$129),7),_xlfn.XLOOKUP(C305,中转!$A$8:$A$17,中转!$B$8:$B$17))),250)</f>
        <v>170</v>
      </c>
    </row>
    <row r="306" spans="1:8" x14ac:dyDescent="0.15">
      <c r="A306" s="26">
        <v>302</v>
      </c>
      <c r="B306" s="26">
        <f t="shared" si="13"/>
        <v>31</v>
      </c>
      <c r="C306" s="26">
        <f t="shared" si="14"/>
        <v>2</v>
      </c>
      <c r="D306" s="26">
        <f t="shared" si="15"/>
        <v>0</v>
      </c>
      <c r="E306" s="26">
        <f>IFERROR(IF(C306=1,$E$5,ROUNDUP(LOG(_xlfn.XLOOKUP(C306,中转!$U$10:$U$19,中转!$V$10:$V$19)*1.1^(_xlfn.XLOOKUP(B306,中转!$O$10:$O$129,中转!$P$10:$P$129,0)*_xlfn.XLOOKUP(C306,中转!$U$10:$U$19,中转!$W$10:$W$19)),2),4)),1020.5643)</f>
        <v>312.95849999999996</v>
      </c>
      <c r="F306" s="26">
        <f>ROUNDUP(LOG(_xlfn.XLOOKUP(C306,中转!$U$10:$U$19,中转!$V$10:$V$19)*1.1^(_xlfn.XLOOKUP(B306,中转!$O$10:$O$129,中转!$P$10:$P$129,0)*_xlfn.XLOOKUP(C306,中转!$U$10:$U$19,中转!$W$10:$W$19)),2),4)</f>
        <v>312.95850000000002</v>
      </c>
      <c r="G306" s="26">
        <v>302</v>
      </c>
      <c r="H306" s="26">
        <f>MIN(INT(_xlfn.XLOOKUP(B306,中转!$O$10:$O$129,中转!$Q$10:$Q$129)*MAX(C306/MIN(_xlfn.XLOOKUP(B306,中转!$O$10:$O$129,中转!$N$10:$N$129),7),_xlfn.XLOOKUP(C306,中转!$A$8:$A$17,中转!$B$8:$B$17))),250)</f>
        <v>183</v>
      </c>
    </row>
    <row r="307" spans="1:8" x14ac:dyDescent="0.15">
      <c r="A307" s="26">
        <v>303</v>
      </c>
      <c r="B307" s="26">
        <f t="shared" si="13"/>
        <v>31</v>
      </c>
      <c r="C307" s="26">
        <f t="shared" si="14"/>
        <v>3</v>
      </c>
      <c r="D307" s="26">
        <f t="shared" si="15"/>
        <v>0</v>
      </c>
      <c r="E307" s="26">
        <f>IFERROR(IF(C307=1,$E$5,ROUNDUP(LOG(_xlfn.XLOOKUP(C307,中转!$U$10:$U$19,中转!$V$10:$V$19)*1.1^(_xlfn.XLOOKUP(B307,中转!$O$10:$O$129,中转!$P$10:$P$129,0)*_xlfn.XLOOKUP(C307,中转!$U$10:$U$19,中转!$W$10:$W$19)),2),4)),1020.5643)</f>
        <v>337.80959999999999</v>
      </c>
      <c r="F307" s="26">
        <f>ROUNDUP(LOG(_xlfn.XLOOKUP(C307,中转!$U$10:$U$19,中转!$V$10:$V$19)*1.1^(_xlfn.XLOOKUP(B307,中转!$O$10:$O$129,中转!$P$10:$P$129,0)*_xlfn.XLOOKUP(C307,中转!$U$10:$U$19,中转!$W$10:$W$19)),2),4)</f>
        <v>337.80959999999999</v>
      </c>
      <c r="G307" s="27">
        <v>303</v>
      </c>
      <c r="H307" s="26">
        <f>MIN(INT(_xlfn.XLOOKUP(B307,中转!$O$10:$O$129,中转!$Q$10:$Q$129)*MAX(C307/MIN(_xlfn.XLOOKUP(B307,中转!$O$10:$O$129,中转!$N$10:$N$129),7),_xlfn.XLOOKUP(C307,中转!$A$8:$A$17,中转!$B$8:$B$17))),250)</f>
        <v>195</v>
      </c>
    </row>
    <row r="308" spans="1:8" x14ac:dyDescent="0.15">
      <c r="A308" s="26">
        <v>304</v>
      </c>
      <c r="B308" s="26">
        <f t="shared" si="13"/>
        <v>31</v>
      </c>
      <c r="C308" s="26">
        <f t="shared" si="14"/>
        <v>4</v>
      </c>
      <c r="D308" s="26">
        <f t="shared" si="15"/>
        <v>0</v>
      </c>
      <c r="E308" s="26">
        <f>IFERROR(IF(C308=1,$E$5,ROUNDUP(LOG(_xlfn.XLOOKUP(C308,中转!$U$10:$U$19,中转!$V$10:$V$19)*1.1^(_xlfn.XLOOKUP(B308,中转!$O$10:$O$129,中转!$P$10:$P$129,0)*_xlfn.XLOOKUP(C308,中转!$U$10:$U$19,中转!$W$10:$W$19)),2),4)),1020.5643)</f>
        <v>359.66069999999996</v>
      </c>
      <c r="F308" s="26">
        <f>ROUNDUP(LOG(_xlfn.XLOOKUP(C308,中转!$U$10:$U$19,中转!$V$10:$V$19)*1.1^(_xlfn.XLOOKUP(B308,中转!$O$10:$O$129,中转!$P$10:$P$129,0)*_xlfn.XLOOKUP(C308,中转!$U$10:$U$19,中转!$W$10:$W$19)),2),4)</f>
        <v>359.66070000000002</v>
      </c>
      <c r="G308" s="26">
        <v>304</v>
      </c>
      <c r="H308" s="26">
        <f>MIN(INT(_xlfn.XLOOKUP(B308,中转!$O$10:$O$129,中转!$Q$10:$Q$129)*MAX(C308/MIN(_xlfn.XLOOKUP(B308,中转!$O$10:$O$129,中转!$N$10:$N$129),7),_xlfn.XLOOKUP(C308,中转!$A$8:$A$17,中转!$B$8:$B$17))),250)</f>
        <v>207</v>
      </c>
    </row>
    <row r="309" spans="1:8" x14ac:dyDescent="0.15">
      <c r="A309" s="26">
        <v>305</v>
      </c>
      <c r="B309" s="26">
        <f t="shared" si="13"/>
        <v>31</v>
      </c>
      <c r="C309" s="26">
        <f t="shared" si="14"/>
        <v>5</v>
      </c>
      <c r="D309" s="26">
        <f t="shared" si="15"/>
        <v>0</v>
      </c>
      <c r="E309" s="26">
        <f>IFERROR(IF(C309=1,$E$5,ROUNDUP(LOG(_xlfn.XLOOKUP(C309,中转!$U$10:$U$19,中转!$V$10:$V$19)*1.1^(_xlfn.XLOOKUP(B309,中转!$O$10:$O$129,中转!$P$10:$P$129,0)*_xlfn.XLOOKUP(C309,中转!$U$10:$U$19,中转!$W$10:$W$19)),2),4)),1020.5643)</f>
        <v>383.51069999999999</v>
      </c>
      <c r="F309" s="26">
        <f>ROUNDUP(LOG(_xlfn.XLOOKUP(C309,中转!$U$10:$U$19,中转!$V$10:$V$19)*1.1^(_xlfn.XLOOKUP(B309,中转!$O$10:$O$129,中转!$P$10:$P$129,0)*_xlfn.XLOOKUP(C309,中转!$U$10:$U$19,中转!$W$10:$W$19)),2),4)</f>
        <v>383.51069999999999</v>
      </c>
      <c r="G309" s="27">
        <v>305</v>
      </c>
      <c r="H309" s="26">
        <f>MIN(INT(_xlfn.XLOOKUP(B309,中转!$O$10:$O$129,中转!$Q$10:$Q$129)*MAX(C309/MIN(_xlfn.XLOOKUP(B309,中转!$O$10:$O$129,中转!$N$10:$N$129),7),_xlfn.XLOOKUP(C309,中转!$A$8:$A$17,中转!$B$8:$B$17))),250)</f>
        <v>219</v>
      </c>
    </row>
    <row r="310" spans="1:8" x14ac:dyDescent="0.15">
      <c r="A310" s="26">
        <v>306</v>
      </c>
      <c r="B310" s="26">
        <f t="shared" si="13"/>
        <v>31</v>
      </c>
      <c r="C310" s="26">
        <f t="shared" si="14"/>
        <v>6</v>
      </c>
      <c r="D310" s="26">
        <f t="shared" si="15"/>
        <v>0</v>
      </c>
      <c r="E310" s="26">
        <f>IFERROR(IF(C310=1,$E$5,ROUNDUP(LOG(_xlfn.XLOOKUP(C310,中转!$U$10:$U$19,中转!$V$10:$V$19)*1.1^(_xlfn.XLOOKUP(B310,中转!$O$10:$O$129,中转!$P$10:$P$129,0)*_xlfn.XLOOKUP(C310,中转!$U$10:$U$19,中转!$W$10:$W$19)),2),4)),1020.5643)</f>
        <v>389.42309999999998</v>
      </c>
      <c r="F310" s="26">
        <f>ROUNDUP(LOG(_xlfn.XLOOKUP(C310,中转!$U$10:$U$19,中转!$V$10:$V$19)*1.1^(_xlfn.XLOOKUP(B310,中转!$O$10:$O$129,中转!$P$10:$P$129,0)*_xlfn.XLOOKUP(C310,中转!$U$10:$U$19,中转!$W$10:$W$19)),2),4)</f>
        <v>389.42309999999998</v>
      </c>
      <c r="G310" s="26">
        <v>306</v>
      </c>
      <c r="H310" s="26">
        <f>MIN(INT(_xlfn.XLOOKUP(B310,中转!$O$10:$O$129,中转!$Q$10:$Q$129)*MAX(C310/MIN(_xlfn.XLOOKUP(B310,中转!$O$10:$O$129,中转!$N$10:$N$129),7),_xlfn.XLOOKUP(C310,中转!$A$8:$A$17,中转!$B$8:$B$17))),250)</f>
        <v>231</v>
      </c>
    </row>
    <row r="311" spans="1:8" x14ac:dyDescent="0.15">
      <c r="A311" s="26">
        <v>307</v>
      </c>
      <c r="B311" s="26">
        <f t="shared" si="13"/>
        <v>31</v>
      </c>
      <c r="C311" s="26">
        <f t="shared" si="14"/>
        <v>7</v>
      </c>
      <c r="D311" s="26">
        <f t="shared" si="15"/>
        <v>0</v>
      </c>
      <c r="E311" s="26">
        <f>IFERROR(IF(C311=1,$E$5,ROUNDUP(LOG(_xlfn.XLOOKUP(C311,中转!$U$10:$U$19,中转!$V$10:$V$19)*1.1^(_xlfn.XLOOKUP(B311,中转!$O$10:$O$129,中转!$P$10:$P$129,0)*_xlfn.XLOOKUP(C311,中转!$U$10:$U$19,中转!$W$10:$W$19)),2),4)),1020.5643)</f>
        <v>397.815</v>
      </c>
      <c r="F311" s="26">
        <f>ROUNDUP(LOG(_xlfn.XLOOKUP(C311,中转!$U$10:$U$19,中转!$V$10:$V$19)*1.1^(_xlfn.XLOOKUP(B311,中转!$O$10:$O$129,中转!$P$10:$P$129,0)*_xlfn.XLOOKUP(C311,中转!$U$10:$U$19,中转!$W$10:$W$19)),2),4)</f>
        <v>397.815</v>
      </c>
      <c r="G311" s="27">
        <v>307</v>
      </c>
      <c r="H311" s="26">
        <f>MIN(INT(_xlfn.XLOOKUP(B311,中转!$O$10:$O$129,中转!$Q$10:$Q$129)*MAX(C311/MIN(_xlfn.XLOOKUP(B311,中转!$O$10:$O$129,中转!$N$10:$N$129),7),_xlfn.XLOOKUP(C311,中转!$A$8:$A$17,中转!$B$8:$B$17))),250)</f>
        <v>244</v>
      </c>
    </row>
    <row r="312" spans="1:8" x14ac:dyDescent="0.15">
      <c r="A312" s="26">
        <v>308</v>
      </c>
      <c r="B312" s="26">
        <f t="shared" si="13"/>
        <v>31</v>
      </c>
      <c r="C312" s="26">
        <f t="shared" si="14"/>
        <v>8</v>
      </c>
      <c r="D312" s="26">
        <f t="shared" si="15"/>
        <v>0</v>
      </c>
      <c r="E312" s="26">
        <f>IFERROR(IF(C312=1,$E$5,ROUNDUP(LOG(_xlfn.XLOOKUP(C312,中转!$U$10:$U$19,中转!$V$10:$V$19)*1.1^(_xlfn.XLOOKUP(B312,中转!$O$10:$O$129,中转!$P$10:$P$129,0)*_xlfn.XLOOKUP(C312,中转!$U$10:$U$19,中转!$W$10:$W$19)),2),4)),1020.5643)</f>
        <v>404.13629999999995</v>
      </c>
      <c r="F312" s="26">
        <f>ROUNDUP(LOG(_xlfn.XLOOKUP(C312,中转!$U$10:$U$19,中转!$V$10:$V$19)*1.1^(_xlfn.XLOOKUP(B312,中转!$O$10:$O$129,中转!$P$10:$P$129,0)*_xlfn.XLOOKUP(C312,中转!$U$10:$U$19,中转!$W$10:$W$19)),2),4)</f>
        <v>404.13630000000001</v>
      </c>
      <c r="G312" s="26">
        <v>308</v>
      </c>
      <c r="H312" s="26">
        <f>MIN(INT(_xlfn.XLOOKUP(B312,中转!$O$10:$O$129,中转!$Q$10:$Q$129)*MAX(C312/MIN(_xlfn.XLOOKUP(B312,中转!$O$10:$O$129,中转!$N$10:$N$129),7),_xlfn.XLOOKUP(C312,中转!$A$8:$A$17,中转!$B$8:$B$17))),250)</f>
        <v>250</v>
      </c>
    </row>
    <row r="313" spans="1:8" x14ac:dyDescent="0.15">
      <c r="A313" s="26">
        <v>309</v>
      </c>
      <c r="B313" s="26">
        <f t="shared" si="13"/>
        <v>31</v>
      </c>
      <c r="C313" s="26">
        <f t="shared" si="14"/>
        <v>9</v>
      </c>
      <c r="D313" s="26">
        <f t="shared" si="15"/>
        <v>0</v>
      </c>
      <c r="E313" s="26">
        <f>IFERROR(IF(C313=1,$E$5,ROUNDUP(LOG(_xlfn.XLOOKUP(C313,中转!$U$10:$U$19,中转!$V$10:$V$19)*1.1^(_xlfn.XLOOKUP(B313,中转!$O$10:$O$129,中转!$P$10:$P$129,0)*_xlfn.XLOOKUP(C313,中转!$U$10:$U$19,中转!$W$10:$W$19)),2),4)),1020.5643)</f>
        <v>410.46159999999998</v>
      </c>
      <c r="F313" s="26">
        <f>ROUNDUP(LOG(_xlfn.XLOOKUP(C313,中转!$U$10:$U$19,中转!$V$10:$V$19)*1.1^(_xlfn.XLOOKUP(B313,中转!$O$10:$O$129,中转!$P$10:$P$129,0)*_xlfn.XLOOKUP(C313,中转!$U$10:$U$19,中转!$W$10:$W$19)),2),4)</f>
        <v>410.46159999999998</v>
      </c>
      <c r="G313" s="27">
        <v>309</v>
      </c>
      <c r="H313" s="26">
        <f>MIN(INT(_xlfn.XLOOKUP(B313,中转!$O$10:$O$129,中转!$Q$10:$Q$129)*MAX(C313/MIN(_xlfn.XLOOKUP(B313,中转!$O$10:$O$129,中转!$N$10:$N$129),7),_xlfn.XLOOKUP(C313,中转!$A$8:$A$17,中转!$B$8:$B$17))),250)</f>
        <v>250</v>
      </c>
    </row>
    <row r="314" spans="1:8" x14ac:dyDescent="0.15">
      <c r="A314" s="26">
        <v>310</v>
      </c>
      <c r="B314" s="26">
        <f t="shared" si="13"/>
        <v>31</v>
      </c>
      <c r="C314" s="26">
        <f t="shared" si="14"/>
        <v>10</v>
      </c>
      <c r="D314" s="26">
        <f t="shared" si="15"/>
        <v>0</v>
      </c>
      <c r="E314" s="26">
        <f>IFERROR(IF(C314=1,$E$5,ROUNDUP(LOG(_xlfn.XLOOKUP(C314,中转!$U$10:$U$19,中转!$V$10:$V$19)*1.1^(_xlfn.XLOOKUP(B314,中转!$O$10:$O$129,中转!$P$10:$P$129,0)*_xlfn.XLOOKUP(C314,中转!$U$10:$U$19,中转!$W$10:$W$19)),2),4)),1020.5643)</f>
        <v>416.77929999999998</v>
      </c>
      <c r="F314" s="26">
        <f>ROUNDUP(LOG(_xlfn.XLOOKUP(C314,中转!$U$10:$U$19,中转!$V$10:$V$19)*1.1^(_xlfn.XLOOKUP(B314,中转!$O$10:$O$129,中转!$P$10:$P$129,0)*_xlfn.XLOOKUP(C314,中转!$U$10:$U$19,中转!$W$10:$W$19)),2),4)</f>
        <v>416.77929999999998</v>
      </c>
      <c r="G314" s="26">
        <v>310</v>
      </c>
      <c r="H314" s="26">
        <f>MIN(INT(_xlfn.XLOOKUP(B314,中转!$O$10:$O$129,中转!$Q$10:$Q$129)*MAX(C314/MIN(_xlfn.XLOOKUP(B314,中转!$O$10:$O$129,中转!$N$10:$N$129),7),_xlfn.XLOOKUP(C314,中转!$A$8:$A$17,中转!$B$8:$B$17))),250)</f>
        <v>250</v>
      </c>
    </row>
    <row r="315" spans="1:8" x14ac:dyDescent="0.15">
      <c r="A315" s="32">
        <v>311</v>
      </c>
      <c r="B315" s="32">
        <f t="shared" si="13"/>
        <v>32</v>
      </c>
      <c r="C315" s="32">
        <f t="shared" si="14"/>
        <v>1</v>
      </c>
      <c r="D315" s="32">
        <f t="shared" si="15"/>
        <v>0</v>
      </c>
      <c r="E315" s="32">
        <f>IFERROR(IF(C315=1,$E$5,ROUNDUP(LOG(_xlfn.XLOOKUP(C315,中转!$U$10:$U$19,中转!$V$10:$V$19)*1.1^(_xlfn.XLOOKUP(B315,中转!$O$10:$O$129,中转!$P$10:$P$129,0)*_xlfn.XLOOKUP(C315,中转!$U$10:$U$19,中转!$W$10:$W$19)),2),4)),1020.5643)</f>
        <v>4.3220000000000001</v>
      </c>
      <c r="F315" s="32">
        <f>ROUNDUP(LOG(_xlfn.XLOOKUP(C315,中转!$U$10:$U$19,中转!$V$10:$V$19)*1.1^(_xlfn.XLOOKUP(B315,中转!$O$10:$O$129,中转!$P$10:$P$129,0)*_xlfn.XLOOKUP(C315,中转!$U$10:$U$19,中转!$W$10:$W$19)),2),4)</f>
        <v>303.6515</v>
      </c>
      <c r="G315" s="33">
        <v>311</v>
      </c>
      <c r="H315" s="32">
        <f>MIN(INT(_xlfn.XLOOKUP(B315,中转!$O$10:$O$129,中转!$Q$10:$Q$129)*MAX(C315/MIN(_xlfn.XLOOKUP(B315,中转!$O$10:$O$129,中转!$N$10:$N$129),7),_xlfn.XLOOKUP(C315,中转!$A$8:$A$17,中转!$B$8:$B$17))),250)</f>
        <v>175</v>
      </c>
    </row>
    <row r="316" spans="1:8" x14ac:dyDescent="0.15">
      <c r="A316" s="32">
        <v>312</v>
      </c>
      <c r="B316" s="32">
        <f t="shared" si="13"/>
        <v>32</v>
      </c>
      <c r="C316" s="32">
        <f t="shared" si="14"/>
        <v>2</v>
      </c>
      <c r="D316" s="32">
        <f t="shared" si="15"/>
        <v>0</v>
      </c>
      <c r="E316" s="32">
        <f>IFERROR(IF(C316=1,$E$5,ROUNDUP(LOG(_xlfn.XLOOKUP(C316,中转!$U$10:$U$19,中转!$V$10:$V$19)*1.1^(_xlfn.XLOOKUP(B316,中转!$O$10:$O$129,中转!$P$10:$P$129,0)*_xlfn.XLOOKUP(C316,中转!$U$10:$U$19,中转!$W$10:$W$19)),2),4)),1020.5643)</f>
        <v>323.47749999999996</v>
      </c>
      <c r="F316" s="32">
        <f>ROUNDUP(LOG(_xlfn.XLOOKUP(C316,中转!$U$10:$U$19,中转!$V$10:$V$19)*1.1^(_xlfn.XLOOKUP(B316,中转!$O$10:$O$129,中转!$P$10:$P$129,0)*_xlfn.XLOOKUP(C316,中转!$U$10:$U$19,中转!$W$10:$W$19)),2),4)</f>
        <v>323.47750000000002</v>
      </c>
      <c r="G316" s="32">
        <v>312</v>
      </c>
      <c r="H316" s="32">
        <f>MIN(INT(_xlfn.XLOOKUP(B316,中转!$O$10:$O$129,中转!$Q$10:$Q$129)*MAX(C316/MIN(_xlfn.XLOOKUP(B316,中转!$O$10:$O$129,中转!$N$10:$N$129),7),_xlfn.XLOOKUP(C316,中转!$A$8:$A$17,中转!$B$8:$B$17))),250)</f>
        <v>187</v>
      </c>
    </row>
    <row r="317" spans="1:8" x14ac:dyDescent="0.15">
      <c r="A317" s="32">
        <v>313</v>
      </c>
      <c r="B317" s="32">
        <f t="shared" si="13"/>
        <v>32</v>
      </c>
      <c r="C317" s="32">
        <f t="shared" si="14"/>
        <v>3</v>
      </c>
      <c r="D317" s="32">
        <f t="shared" si="15"/>
        <v>0</v>
      </c>
      <c r="E317" s="32">
        <f>IFERROR(IF(C317=1,$E$5,ROUNDUP(LOG(_xlfn.XLOOKUP(C317,中转!$U$10:$U$19,中转!$V$10:$V$19)*1.1^(_xlfn.XLOOKUP(B317,中转!$O$10:$O$129,中转!$P$10:$P$129,0)*_xlfn.XLOOKUP(C317,中转!$U$10:$U$19,中转!$W$10:$W$19)),2),4)),1020.5643)</f>
        <v>348.94739999999996</v>
      </c>
      <c r="F317" s="32">
        <f>ROUNDUP(LOG(_xlfn.XLOOKUP(C317,中转!$U$10:$U$19,中转!$V$10:$V$19)*1.1^(_xlfn.XLOOKUP(B317,中转!$O$10:$O$129,中转!$P$10:$P$129,0)*_xlfn.XLOOKUP(C317,中转!$U$10:$U$19,中转!$W$10:$W$19)),2),4)</f>
        <v>348.94740000000002</v>
      </c>
      <c r="G317" s="33">
        <v>313</v>
      </c>
      <c r="H317" s="32">
        <f>MIN(INT(_xlfn.XLOOKUP(B317,中转!$O$10:$O$129,中转!$Q$10:$Q$129)*MAX(C317/MIN(_xlfn.XLOOKUP(B317,中转!$O$10:$O$129,中转!$N$10:$N$129),7),_xlfn.XLOOKUP(C317,中转!$A$8:$A$17,中转!$B$8:$B$17))),250)</f>
        <v>200</v>
      </c>
    </row>
    <row r="318" spans="1:8" x14ac:dyDescent="0.15">
      <c r="A318" s="32">
        <v>314</v>
      </c>
      <c r="B318" s="32">
        <f t="shared" si="13"/>
        <v>32</v>
      </c>
      <c r="C318" s="32">
        <f t="shared" si="14"/>
        <v>4</v>
      </c>
      <c r="D318" s="32">
        <f t="shared" si="15"/>
        <v>0</v>
      </c>
      <c r="E318" s="32">
        <f>IFERROR(IF(C318=1,$E$5,ROUNDUP(LOG(_xlfn.XLOOKUP(C318,中转!$U$10:$U$19,中转!$V$10:$V$19)*1.1^(_xlfn.XLOOKUP(B318,中转!$O$10:$O$129,中转!$P$10:$P$129,0)*_xlfn.XLOOKUP(C318,中转!$U$10:$U$19,中转!$W$10:$W$19)),2),4)),1020.5643)</f>
        <v>371.41729999999995</v>
      </c>
      <c r="F318" s="32">
        <f>ROUNDUP(LOG(_xlfn.XLOOKUP(C318,中转!$U$10:$U$19,中转!$V$10:$V$19)*1.1^(_xlfn.XLOOKUP(B318,中转!$O$10:$O$129,中转!$P$10:$P$129,0)*_xlfn.XLOOKUP(C318,中转!$U$10:$U$19,中转!$W$10:$W$19)),2),4)</f>
        <v>371.41730000000001</v>
      </c>
      <c r="G318" s="32">
        <v>314</v>
      </c>
      <c r="H318" s="32">
        <f>MIN(INT(_xlfn.XLOOKUP(B318,中转!$O$10:$O$129,中转!$Q$10:$Q$129)*MAX(C318/MIN(_xlfn.XLOOKUP(B318,中转!$O$10:$O$129,中转!$N$10:$N$129),7),_xlfn.XLOOKUP(C318,中转!$A$8:$A$17,中转!$B$8:$B$17))),250)</f>
        <v>212</v>
      </c>
    </row>
    <row r="319" spans="1:8" x14ac:dyDescent="0.15">
      <c r="A319" s="32">
        <v>315</v>
      </c>
      <c r="B319" s="32">
        <f t="shared" si="13"/>
        <v>32</v>
      </c>
      <c r="C319" s="32">
        <f t="shared" si="14"/>
        <v>5</v>
      </c>
      <c r="D319" s="32">
        <f t="shared" si="15"/>
        <v>0</v>
      </c>
      <c r="E319" s="32">
        <f>IFERROR(IF(C319=1,$E$5,ROUNDUP(LOG(_xlfn.XLOOKUP(C319,中转!$U$10:$U$19,中转!$V$10:$V$19)*1.1^(_xlfn.XLOOKUP(B319,中转!$O$10:$O$129,中转!$P$10:$P$129,0)*_xlfn.XLOOKUP(C319,中转!$U$10:$U$19,中转!$W$10:$W$19)),2),4)),1020.5643)</f>
        <v>395.88599999999997</v>
      </c>
      <c r="F319" s="32">
        <f>ROUNDUP(LOG(_xlfn.XLOOKUP(C319,中转!$U$10:$U$19,中转!$V$10:$V$19)*1.1^(_xlfn.XLOOKUP(B319,中转!$O$10:$O$129,中转!$P$10:$P$129,0)*_xlfn.XLOOKUP(C319,中转!$U$10:$U$19,中转!$W$10:$W$19)),2),4)</f>
        <v>395.88599999999997</v>
      </c>
      <c r="G319" s="33">
        <v>315</v>
      </c>
      <c r="H319" s="32">
        <f>MIN(INT(_xlfn.XLOOKUP(B319,中转!$O$10:$O$129,中转!$Q$10:$Q$129)*MAX(C319/MIN(_xlfn.XLOOKUP(B319,中转!$O$10:$O$129,中转!$N$10:$N$129),7),_xlfn.XLOOKUP(C319,中转!$A$8:$A$17,中转!$B$8:$B$17))),250)</f>
        <v>225</v>
      </c>
    </row>
    <row r="320" spans="1:8" x14ac:dyDescent="0.15">
      <c r="A320" s="32">
        <v>316</v>
      </c>
      <c r="B320" s="32">
        <f t="shared" si="13"/>
        <v>32</v>
      </c>
      <c r="C320" s="32">
        <f t="shared" si="14"/>
        <v>6</v>
      </c>
      <c r="D320" s="32">
        <f t="shared" si="15"/>
        <v>0</v>
      </c>
      <c r="E320" s="32">
        <f>IFERROR(IF(C320=1,$E$5,ROUNDUP(LOG(_xlfn.XLOOKUP(C320,中转!$U$10:$U$19,中转!$V$10:$V$19)*1.1^(_xlfn.XLOOKUP(B320,中转!$O$10:$O$129,中转!$P$10:$P$129,0)*_xlfn.XLOOKUP(C320,中转!$U$10:$U$19,中转!$W$10:$W$19)),2),4)),1020.5643)</f>
        <v>401.79849999999999</v>
      </c>
      <c r="F320" s="32">
        <f>ROUNDUP(LOG(_xlfn.XLOOKUP(C320,中转!$U$10:$U$19,中转!$V$10:$V$19)*1.1^(_xlfn.XLOOKUP(B320,中转!$O$10:$O$129,中转!$P$10:$P$129,0)*_xlfn.XLOOKUP(C320,中转!$U$10:$U$19,中转!$W$10:$W$19)),2),4)</f>
        <v>401.79849999999999</v>
      </c>
      <c r="G320" s="32">
        <v>316</v>
      </c>
      <c r="H320" s="32">
        <f>MIN(INT(_xlfn.XLOOKUP(B320,中转!$O$10:$O$129,中转!$Q$10:$Q$129)*MAX(C320/MIN(_xlfn.XLOOKUP(B320,中转!$O$10:$O$129,中转!$N$10:$N$129),7),_xlfn.XLOOKUP(C320,中转!$A$8:$A$17,中转!$B$8:$B$17))),250)</f>
        <v>237</v>
      </c>
    </row>
    <row r="321" spans="1:8" x14ac:dyDescent="0.15">
      <c r="A321" s="32">
        <v>317</v>
      </c>
      <c r="B321" s="32">
        <f t="shared" si="13"/>
        <v>32</v>
      </c>
      <c r="C321" s="32">
        <f t="shared" si="14"/>
        <v>7</v>
      </c>
      <c r="D321" s="32">
        <f t="shared" si="15"/>
        <v>0</v>
      </c>
      <c r="E321" s="32">
        <f>IFERROR(IF(C321=1,$E$5,ROUNDUP(LOG(_xlfn.XLOOKUP(C321,中转!$U$10:$U$19,中转!$V$10:$V$19)*1.1^(_xlfn.XLOOKUP(B321,中转!$O$10:$O$129,中转!$P$10:$P$129,0)*_xlfn.XLOOKUP(C321,中转!$U$10:$U$19,中转!$W$10:$W$19)),2),4)),1020.5643)</f>
        <v>410.19029999999998</v>
      </c>
      <c r="F321" s="32">
        <f>ROUNDUP(LOG(_xlfn.XLOOKUP(C321,中转!$U$10:$U$19,中转!$V$10:$V$19)*1.1^(_xlfn.XLOOKUP(B321,中转!$O$10:$O$129,中转!$P$10:$P$129,0)*_xlfn.XLOOKUP(C321,中转!$U$10:$U$19,中转!$W$10:$W$19)),2),4)</f>
        <v>410.19029999999998</v>
      </c>
      <c r="G321" s="33">
        <v>317</v>
      </c>
      <c r="H321" s="32">
        <f>MIN(INT(_xlfn.XLOOKUP(B321,中转!$O$10:$O$129,中转!$Q$10:$Q$129)*MAX(C321/MIN(_xlfn.XLOOKUP(B321,中转!$O$10:$O$129,中转!$N$10:$N$129),7),_xlfn.XLOOKUP(C321,中转!$A$8:$A$17,中转!$B$8:$B$17))),250)</f>
        <v>250</v>
      </c>
    </row>
    <row r="322" spans="1:8" x14ac:dyDescent="0.15">
      <c r="A322" s="32">
        <v>318</v>
      </c>
      <c r="B322" s="32">
        <f t="shared" si="13"/>
        <v>32</v>
      </c>
      <c r="C322" s="32">
        <f t="shared" si="14"/>
        <v>8</v>
      </c>
      <c r="D322" s="32">
        <f t="shared" si="15"/>
        <v>0</v>
      </c>
      <c r="E322" s="32">
        <f>IFERROR(IF(C322=1,$E$5,ROUNDUP(LOG(_xlfn.XLOOKUP(C322,中转!$U$10:$U$19,中转!$V$10:$V$19)*1.1^(_xlfn.XLOOKUP(B322,中转!$O$10:$O$129,中转!$P$10:$P$129,0)*_xlfn.XLOOKUP(C322,中转!$U$10:$U$19,中转!$W$10:$W$19)),2),4)),1020.5643)</f>
        <v>416.51159999999999</v>
      </c>
      <c r="F322" s="32">
        <f>ROUNDUP(LOG(_xlfn.XLOOKUP(C322,中转!$U$10:$U$19,中转!$V$10:$V$19)*1.1^(_xlfn.XLOOKUP(B322,中转!$O$10:$O$129,中转!$P$10:$P$129,0)*_xlfn.XLOOKUP(C322,中转!$U$10:$U$19,中转!$W$10:$W$19)),2),4)</f>
        <v>416.51159999999999</v>
      </c>
      <c r="G322" s="32">
        <v>318</v>
      </c>
      <c r="H322" s="32">
        <f>MIN(INT(_xlfn.XLOOKUP(B322,中转!$O$10:$O$129,中转!$Q$10:$Q$129)*MAX(C322/MIN(_xlfn.XLOOKUP(B322,中转!$O$10:$O$129,中转!$N$10:$N$129),7),_xlfn.XLOOKUP(C322,中转!$A$8:$A$17,中转!$B$8:$B$17))),250)</f>
        <v>250</v>
      </c>
    </row>
    <row r="323" spans="1:8" x14ac:dyDescent="0.15">
      <c r="A323" s="32">
        <v>319</v>
      </c>
      <c r="B323" s="32">
        <f t="shared" si="13"/>
        <v>32</v>
      </c>
      <c r="C323" s="32">
        <f t="shared" si="14"/>
        <v>9</v>
      </c>
      <c r="D323" s="32">
        <f t="shared" si="15"/>
        <v>0</v>
      </c>
      <c r="E323" s="32">
        <f>IFERROR(IF(C323=1,$E$5,ROUNDUP(LOG(_xlfn.XLOOKUP(C323,中转!$U$10:$U$19,中转!$V$10:$V$19)*1.1^(_xlfn.XLOOKUP(B323,中转!$O$10:$O$129,中转!$P$10:$P$129,0)*_xlfn.XLOOKUP(C323,中转!$U$10:$U$19,中转!$W$10:$W$19)),2),4)),1020.5643)</f>
        <v>422.83689999999996</v>
      </c>
      <c r="F323" s="32">
        <f>ROUNDUP(LOG(_xlfn.XLOOKUP(C323,中转!$U$10:$U$19,中转!$V$10:$V$19)*1.1^(_xlfn.XLOOKUP(B323,中转!$O$10:$O$129,中转!$P$10:$P$129,0)*_xlfn.XLOOKUP(C323,中转!$U$10:$U$19,中转!$W$10:$W$19)),2),4)</f>
        <v>422.83690000000001</v>
      </c>
      <c r="G323" s="33">
        <v>319</v>
      </c>
      <c r="H323" s="32">
        <f>MIN(INT(_xlfn.XLOOKUP(B323,中转!$O$10:$O$129,中转!$Q$10:$Q$129)*MAX(C323/MIN(_xlfn.XLOOKUP(B323,中转!$O$10:$O$129,中转!$N$10:$N$129),7),_xlfn.XLOOKUP(C323,中转!$A$8:$A$17,中转!$B$8:$B$17))),250)</f>
        <v>250</v>
      </c>
    </row>
    <row r="324" spans="1:8" x14ac:dyDescent="0.15">
      <c r="A324" s="32">
        <v>320</v>
      </c>
      <c r="B324" s="32">
        <f t="shared" si="13"/>
        <v>32</v>
      </c>
      <c r="C324" s="32">
        <f t="shared" si="14"/>
        <v>10</v>
      </c>
      <c r="D324" s="32">
        <f t="shared" si="15"/>
        <v>0</v>
      </c>
      <c r="E324" s="32">
        <f>IFERROR(IF(C324=1,$E$5,ROUNDUP(LOG(_xlfn.XLOOKUP(C324,中转!$U$10:$U$19,中转!$V$10:$V$19)*1.1^(_xlfn.XLOOKUP(B324,中转!$O$10:$O$129,中转!$P$10:$P$129,0)*_xlfn.XLOOKUP(C324,中转!$U$10:$U$19,中转!$W$10:$W$19)),2),4)),1020.5643)</f>
        <v>429.15459999999996</v>
      </c>
      <c r="F324" s="32">
        <f>ROUNDUP(LOG(_xlfn.XLOOKUP(C324,中转!$U$10:$U$19,中转!$V$10:$V$19)*1.1^(_xlfn.XLOOKUP(B324,中转!$O$10:$O$129,中转!$P$10:$P$129,0)*_xlfn.XLOOKUP(C324,中转!$U$10:$U$19,中转!$W$10:$W$19)),2),4)</f>
        <v>429.15460000000002</v>
      </c>
      <c r="G324" s="32">
        <v>320</v>
      </c>
      <c r="H324" s="32">
        <f>MIN(INT(_xlfn.XLOOKUP(B324,中转!$O$10:$O$129,中转!$Q$10:$Q$129)*MAX(C324/MIN(_xlfn.XLOOKUP(B324,中转!$O$10:$O$129,中转!$N$10:$N$129),7),_xlfn.XLOOKUP(C324,中转!$A$8:$A$17,中转!$B$8:$B$17))),250)</f>
        <v>250</v>
      </c>
    </row>
    <row r="325" spans="1:8" x14ac:dyDescent="0.15">
      <c r="A325" s="26">
        <v>321</v>
      </c>
      <c r="B325" s="26">
        <f t="shared" si="13"/>
        <v>33</v>
      </c>
      <c r="C325" s="26">
        <f t="shared" si="14"/>
        <v>1</v>
      </c>
      <c r="D325" s="26">
        <f t="shared" si="15"/>
        <v>0</v>
      </c>
      <c r="E325" s="26">
        <f>IFERROR(IF(C325=1,$E$5,ROUNDUP(LOG(_xlfn.XLOOKUP(C325,中转!$U$10:$U$19,中转!$V$10:$V$19)*1.1^(_xlfn.XLOOKUP(B325,中转!$O$10:$O$129,中转!$P$10:$P$129,0)*_xlfn.XLOOKUP(C325,中转!$U$10:$U$19,中转!$W$10:$W$19)),2),4)),1020.5643)</f>
        <v>4.3220000000000001</v>
      </c>
      <c r="F325" s="26">
        <f>ROUNDUP(LOG(_xlfn.XLOOKUP(C325,中转!$U$10:$U$19,中转!$V$10:$V$19)*1.1^(_xlfn.XLOOKUP(B325,中转!$O$10:$O$129,中转!$P$10:$P$129,0)*_xlfn.XLOOKUP(C325,中转!$U$10:$U$19,中转!$W$10:$W$19)),2),4)</f>
        <v>313.55180000000001</v>
      </c>
      <c r="G325" s="27">
        <v>321</v>
      </c>
      <c r="H325" s="26">
        <f>MIN(INT(_xlfn.XLOOKUP(B325,中转!$O$10:$O$129,中转!$Q$10:$Q$129)*MAX(C325/MIN(_xlfn.XLOOKUP(B325,中转!$O$10:$O$129,中转!$N$10:$N$129),7),_xlfn.XLOOKUP(C325,中转!$A$8:$A$17,中转!$B$8:$B$17))),250)</f>
        <v>175</v>
      </c>
    </row>
    <row r="326" spans="1:8" x14ac:dyDescent="0.15">
      <c r="A326" s="26">
        <v>322</v>
      </c>
      <c r="B326" s="26">
        <f t="shared" si="13"/>
        <v>33</v>
      </c>
      <c r="C326" s="26">
        <f t="shared" si="14"/>
        <v>2</v>
      </c>
      <c r="D326" s="26">
        <f t="shared" si="15"/>
        <v>0</v>
      </c>
      <c r="E326" s="26">
        <f>IFERROR(IF(C326=1,$E$5,ROUNDUP(LOG(_xlfn.XLOOKUP(C326,中转!$U$10:$U$19,中转!$V$10:$V$19)*1.1^(_xlfn.XLOOKUP(B326,中转!$O$10:$O$129,中转!$P$10:$P$129,0)*_xlfn.XLOOKUP(C326,中转!$U$10:$U$19,中转!$W$10:$W$19)),2),4)),1020.5643)</f>
        <v>333.99649999999997</v>
      </c>
      <c r="F326" s="26">
        <f>ROUNDUP(LOG(_xlfn.XLOOKUP(C326,中转!$U$10:$U$19,中转!$V$10:$V$19)*1.1^(_xlfn.XLOOKUP(B326,中转!$O$10:$O$129,中转!$P$10:$P$129,0)*_xlfn.XLOOKUP(C326,中转!$U$10:$U$19,中转!$W$10:$W$19)),2),4)</f>
        <v>333.99650000000003</v>
      </c>
      <c r="G326" s="26">
        <v>322</v>
      </c>
      <c r="H326" s="26">
        <f>MIN(INT(_xlfn.XLOOKUP(B326,中转!$O$10:$O$129,中转!$Q$10:$Q$129)*MAX(C326/MIN(_xlfn.XLOOKUP(B326,中转!$O$10:$O$129,中转!$N$10:$N$129),7),_xlfn.XLOOKUP(C326,中转!$A$8:$A$17,中转!$B$8:$B$17))),250)</f>
        <v>187</v>
      </c>
    </row>
    <row r="327" spans="1:8" x14ac:dyDescent="0.15">
      <c r="A327" s="26">
        <v>323</v>
      </c>
      <c r="B327" s="26">
        <f t="shared" si="13"/>
        <v>33</v>
      </c>
      <c r="C327" s="26">
        <f t="shared" si="14"/>
        <v>3</v>
      </c>
      <c r="D327" s="26">
        <f t="shared" si="15"/>
        <v>0</v>
      </c>
      <c r="E327" s="26">
        <f>IFERROR(IF(C327=1,$E$5,ROUNDUP(LOG(_xlfn.XLOOKUP(C327,中转!$U$10:$U$19,中转!$V$10:$V$19)*1.1^(_xlfn.XLOOKUP(B327,中转!$O$10:$O$129,中转!$P$10:$P$129,0)*_xlfn.XLOOKUP(C327,中转!$U$10:$U$19,中转!$W$10:$W$19)),2),4)),1020.5643)</f>
        <v>360.08519999999999</v>
      </c>
      <c r="F327" s="26">
        <f>ROUNDUP(LOG(_xlfn.XLOOKUP(C327,中转!$U$10:$U$19,中转!$V$10:$V$19)*1.1^(_xlfn.XLOOKUP(B327,中转!$O$10:$O$129,中转!$P$10:$P$129,0)*_xlfn.XLOOKUP(C327,中转!$U$10:$U$19,中转!$W$10:$W$19)),2),4)</f>
        <v>360.08519999999999</v>
      </c>
      <c r="G327" s="27">
        <v>323</v>
      </c>
      <c r="H327" s="26">
        <f>MIN(INT(_xlfn.XLOOKUP(B327,中转!$O$10:$O$129,中转!$Q$10:$Q$129)*MAX(C327/MIN(_xlfn.XLOOKUP(B327,中转!$O$10:$O$129,中转!$N$10:$N$129),7),_xlfn.XLOOKUP(C327,中转!$A$8:$A$17,中转!$B$8:$B$17))),250)</f>
        <v>200</v>
      </c>
    </row>
    <row r="328" spans="1:8" x14ac:dyDescent="0.15">
      <c r="A328" s="26">
        <v>324</v>
      </c>
      <c r="B328" s="26">
        <f t="shared" si="13"/>
        <v>33</v>
      </c>
      <c r="C328" s="26">
        <f t="shared" si="14"/>
        <v>4</v>
      </c>
      <c r="D328" s="26">
        <f t="shared" si="15"/>
        <v>0</v>
      </c>
      <c r="E328" s="26">
        <f>IFERROR(IF(C328=1,$E$5,ROUNDUP(LOG(_xlfn.XLOOKUP(C328,中转!$U$10:$U$19,中转!$V$10:$V$19)*1.1^(_xlfn.XLOOKUP(B328,中转!$O$10:$O$129,中转!$P$10:$P$129,0)*_xlfn.XLOOKUP(C328,中转!$U$10:$U$19,中转!$W$10:$W$19)),2),4)),1020.5643)</f>
        <v>383.17379999999997</v>
      </c>
      <c r="F328" s="26">
        <f>ROUNDUP(LOG(_xlfn.XLOOKUP(C328,中转!$U$10:$U$19,中转!$V$10:$V$19)*1.1^(_xlfn.XLOOKUP(B328,中转!$O$10:$O$129,中转!$P$10:$P$129,0)*_xlfn.XLOOKUP(C328,中转!$U$10:$U$19,中转!$W$10:$W$19)),2),4)</f>
        <v>383.17380000000003</v>
      </c>
      <c r="G328" s="26">
        <v>324</v>
      </c>
      <c r="H328" s="26">
        <f>MIN(INT(_xlfn.XLOOKUP(B328,中转!$O$10:$O$129,中转!$Q$10:$Q$129)*MAX(C328/MIN(_xlfn.XLOOKUP(B328,中转!$O$10:$O$129,中转!$N$10:$N$129),7),_xlfn.XLOOKUP(C328,中转!$A$8:$A$17,中转!$B$8:$B$17))),250)</f>
        <v>212</v>
      </c>
    </row>
    <row r="329" spans="1:8" x14ac:dyDescent="0.15">
      <c r="A329" s="26">
        <v>325</v>
      </c>
      <c r="B329" s="26">
        <f t="shared" si="13"/>
        <v>33</v>
      </c>
      <c r="C329" s="26">
        <f t="shared" si="14"/>
        <v>5</v>
      </c>
      <c r="D329" s="26">
        <f t="shared" si="15"/>
        <v>0</v>
      </c>
      <c r="E329" s="26">
        <f>IFERROR(IF(C329=1,$E$5,ROUNDUP(LOG(_xlfn.XLOOKUP(C329,中转!$U$10:$U$19,中转!$V$10:$V$19)*1.1^(_xlfn.XLOOKUP(B329,中转!$O$10:$O$129,中转!$P$10:$P$129,0)*_xlfn.XLOOKUP(C329,中转!$U$10:$U$19,中转!$W$10:$W$19)),2),4)),1020.5643)</f>
        <v>408.26129999999995</v>
      </c>
      <c r="F329" s="26">
        <f>ROUNDUP(LOG(_xlfn.XLOOKUP(C329,中转!$U$10:$U$19,中转!$V$10:$V$19)*1.1^(_xlfn.XLOOKUP(B329,中转!$O$10:$O$129,中转!$P$10:$P$129,0)*_xlfn.XLOOKUP(C329,中转!$U$10:$U$19,中转!$W$10:$W$19)),2),4)</f>
        <v>408.26129999999995</v>
      </c>
      <c r="G329" s="27">
        <v>325</v>
      </c>
      <c r="H329" s="26">
        <f>MIN(INT(_xlfn.XLOOKUP(B329,中转!$O$10:$O$129,中转!$Q$10:$Q$129)*MAX(C329/MIN(_xlfn.XLOOKUP(B329,中转!$O$10:$O$129,中转!$N$10:$N$129),7),_xlfn.XLOOKUP(C329,中转!$A$8:$A$17,中转!$B$8:$B$17))),250)</f>
        <v>225</v>
      </c>
    </row>
    <row r="330" spans="1:8" x14ac:dyDescent="0.15">
      <c r="A330" s="26">
        <v>326</v>
      </c>
      <c r="B330" s="26">
        <f t="shared" si="13"/>
        <v>33</v>
      </c>
      <c r="C330" s="26">
        <f t="shared" si="14"/>
        <v>6</v>
      </c>
      <c r="D330" s="26">
        <f t="shared" si="15"/>
        <v>0</v>
      </c>
      <c r="E330" s="26">
        <f>IFERROR(IF(C330=1,$E$5,ROUNDUP(LOG(_xlfn.XLOOKUP(C330,中转!$U$10:$U$19,中转!$V$10:$V$19)*1.1^(_xlfn.XLOOKUP(B330,中转!$O$10:$O$129,中转!$P$10:$P$129,0)*_xlfn.XLOOKUP(C330,中转!$U$10:$U$19,中转!$W$10:$W$19)),2),4)),1020.5643)</f>
        <v>414.17379999999997</v>
      </c>
      <c r="F330" s="26">
        <f>ROUNDUP(LOG(_xlfn.XLOOKUP(C330,中转!$U$10:$U$19,中转!$V$10:$V$19)*1.1^(_xlfn.XLOOKUP(B330,中转!$O$10:$O$129,中转!$P$10:$P$129,0)*_xlfn.XLOOKUP(C330,中转!$U$10:$U$19,中转!$W$10:$W$19)),2),4)</f>
        <v>414.17380000000003</v>
      </c>
      <c r="G330" s="26">
        <v>326</v>
      </c>
      <c r="H330" s="26">
        <f>MIN(INT(_xlfn.XLOOKUP(B330,中转!$O$10:$O$129,中转!$Q$10:$Q$129)*MAX(C330/MIN(_xlfn.XLOOKUP(B330,中转!$O$10:$O$129,中转!$N$10:$N$129),7),_xlfn.XLOOKUP(C330,中转!$A$8:$A$17,中转!$B$8:$B$17))),250)</f>
        <v>237</v>
      </c>
    </row>
    <row r="331" spans="1:8" x14ac:dyDescent="0.15">
      <c r="A331" s="26">
        <v>327</v>
      </c>
      <c r="B331" s="26">
        <f t="shared" si="13"/>
        <v>33</v>
      </c>
      <c r="C331" s="26">
        <f t="shared" si="14"/>
        <v>7</v>
      </c>
      <c r="D331" s="26">
        <f t="shared" si="15"/>
        <v>0</v>
      </c>
      <c r="E331" s="26">
        <f>IFERROR(IF(C331=1,$E$5,ROUNDUP(LOG(_xlfn.XLOOKUP(C331,中转!$U$10:$U$19,中转!$V$10:$V$19)*1.1^(_xlfn.XLOOKUP(B331,中转!$O$10:$O$129,中转!$P$10:$P$129,0)*_xlfn.XLOOKUP(C331,中转!$U$10:$U$19,中转!$W$10:$W$19)),2),4)),1020.5643)</f>
        <v>422.56569999999999</v>
      </c>
      <c r="F331" s="26">
        <f>ROUNDUP(LOG(_xlfn.XLOOKUP(C331,中转!$U$10:$U$19,中转!$V$10:$V$19)*1.1^(_xlfn.XLOOKUP(B331,中转!$O$10:$O$129,中转!$P$10:$P$129,0)*_xlfn.XLOOKUP(C331,中转!$U$10:$U$19,中转!$W$10:$W$19)),2),4)</f>
        <v>422.56569999999999</v>
      </c>
      <c r="G331" s="27">
        <v>327</v>
      </c>
      <c r="H331" s="26">
        <f>MIN(INT(_xlfn.XLOOKUP(B331,中转!$O$10:$O$129,中转!$Q$10:$Q$129)*MAX(C331/MIN(_xlfn.XLOOKUP(B331,中转!$O$10:$O$129,中转!$N$10:$N$129),7),_xlfn.XLOOKUP(C331,中转!$A$8:$A$17,中转!$B$8:$B$17))),250)</f>
        <v>250</v>
      </c>
    </row>
    <row r="332" spans="1:8" x14ac:dyDescent="0.15">
      <c r="A332" s="26">
        <v>328</v>
      </c>
      <c r="B332" s="26">
        <f t="shared" si="13"/>
        <v>33</v>
      </c>
      <c r="C332" s="26">
        <f t="shared" si="14"/>
        <v>8</v>
      </c>
      <c r="D332" s="26">
        <f t="shared" si="15"/>
        <v>0</v>
      </c>
      <c r="E332" s="26">
        <f>IFERROR(IF(C332=1,$E$5,ROUNDUP(LOG(_xlfn.XLOOKUP(C332,中转!$U$10:$U$19,中转!$V$10:$V$19)*1.1^(_xlfn.XLOOKUP(B332,中转!$O$10:$O$129,中转!$P$10:$P$129,0)*_xlfn.XLOOKUP(C332,中转!$U$10:$U$19,中转!$W$10:$W$19)),2),4)),1020.5643)</f>
        <v>428.88689999999997</v>
      </c>
      <c r="F332" s="26">
        <f>ROUNDUP(LOG(_xlfn.XLOOKUP(C332,中转!$U$10:$U$19,中转!$V$10:$V$19)*1.1^(_xlfn.XLOOKUP(B332,中转!$O$10:$O$129,中转!$P$10:$P$129,0)*_xlfn.XLOOKUP(C332,中转!$U$10:$U$19,中转!$W$10:$W$19)),2),4)</f>
        <v>428.88690000000003</v>
      </c>
      <c r="G332" s="26">
        <v>328</v>
      </c>
      <c r="H332" s="26">
        <f>MIN(INT(_xlfn.XLOOKUP(B332,中转!$O$10:$O$129,中转!$Q$10:$Q$129)*MAX(C332/MIN(_xlfn.XLOOKUP(B332,中转!$O$10:$O$129,中转!$N$10:$N$129),7),_xlfn.XLOOKUP(C332,中转!$A$8:$A$17,中转!$B$8:$B$17))),250)</f>
        <v>250</v>
      </c>
    </row>
    <row r="333" spans="1:8" x14ac:dyDescent="0.15">
      <c r="A333" s="26">
        <v>329</v>
      </c>
      <c r="B333" s="26">
        <f t="shared" si="13"/>
        <v>33</v>
      </c>
      <c r="C333" s="26">
        <f t="shared" si="14"/>
        <v>9</v>
      </c>
      <c r="D333" s="26">
        <f t="shared" si="15"/>
        <v>0</v>
      </c>
      <c r="E333" s="26">
        <f>IFERROR(IF(C333=1,$E$5,ROUNDUP(LOG(_xlfn.XLOOKUP(C333,中转!$U$10:$U$19,中转!$V$10:$V$19)*1.1^(_xlfn.XLOOKUP(B333,中转!$O$10:$O$129,中转!$P$10:$P$129,0)*_xlfn.XLOOKUP(C333,中转!$U$10:$U$19,中转!$W$10:$W$19)),2),4)),1020.5643)</f>
        <v>435.21229999999997</v>
      </c>
      <c r="F333" s="26">
        <f>ROUNDUP(LOG(_xlfn.XLOOKUP(C333,中转!$U$10:$U$19,中转!$V$10:$V$19)*1.1^(_xlfn.XLOOKUP(B333,中转!$O$10:$O$129,中转!$P$10:$P$129,0)*_xlfn.XLOOKUP(C333,中转!$U$10:$U$19,中转!$W$10:$W$19)),2),4)</f>
        <v>435.21230000000003</v>
      </c>
      <c r="G333" s="27">
        <v>329</v>
      </c>
      <c r="H333" s="26">
        <f>MIN(INT(_xlfn.XLOOKUP(B333,中转!$O$10:$O$129,中转!$Q$10:$Q$129)*MAX(C333/MIN(_xlfn.XLOOKUP(B333,中转!$O$10:$O$129,中转!$N$10:$N$129),7),_xlfn.XLOOKUP(C333,中转!$A$8:$A$17,中转!$B$8:$B$17))),250)</f>
        <v>250</v>
      </c>
    </row>
    <row r="334" spans="1:8" x14ac:dyDescent="0.15">
      <c r="A334" s="26">
        <v>330</v>
      </c>
      <c r="B334" s="26">
        <f t="shared" si="13"/>
        <v>33</v>
      </c>
      <c r="C334" s="26">
        <f t="shared" si="14"/>
        <v>10</v>
      </c>
      <c r="D334" s="26">
        <f t="shared" si="15"/>
        <v>0</v>
      </c>
      <c r="E334" s="26">
        <f>IFERROR(IF(C334=1,$E$5,ROUNDUP(LOG(_xlfn.XLOOKUP(C334,中转!$U$10:$U$19,中转!$V$10:$V$19)*1.1^(_xlfn.XLOOKUP(B334,中转!$O$10:$O$129,中转!$P$10:$P$129,0)*_xlfn.XLOOKUP(C334,中转!$U$10:$U$19,中转!$W$10:$W$19)),2),4)),1020.5643)</f>
        <v>441.5299</v>
      </c>
      <c r="F334" s="26">
        <f>ROUNDUP(LOG(_xlfn.XLOOKUP(C334,中转!$U$10:$U$19,中转!$V$10:$V$19)*1.1^(_xlfn.XLOOKUP(B334,中转!$O$10:$O$129,中转!$P$10:$P$129,0)*_xlfn.XLOOKUP(C334,中转!$U$10:$U$19,中转!$W$10:$W$19)),2),4)</f>
        <v>441.5299</v>
      </c>
      <c r="G334" s="26">
        <v>330</v>
      </c>
      <c r="H334" s="26">
        <f>MIN(INT(_xlfn.XLOOKUP(B334,中转!$O$10:$O$129,中转!$Q$10:$Q$129)*MAX(C334/MIN(_xlfn.XLOOKUP(B334,中转!$O$10:$O$129,中转!$N$10:$N$129),7),_xlfn.XLOOKUP(C334,中转!$A$8:$A$17,中转!$B$8:$B$17))),250)</f>
        <v>250</v>
      </c>
    </row>
    <row r="335" spans="1:8" x14ac:dyDescent="0.15">
      <c r="A335" s="32">
        <v>331</v>
      </c>
      <c r="B335" s="32">
        <f t="shared" si="13"/>
        <v>34</v>
      </c>
      <c r="C335" s="32">
        <f t="shared" si="14"/>
        <v>1</v>
      </c>
      <c r="D335" s="32">
        <f t="shared" si="15"/>
        <v>0</v>
      </c>
      <c r="E335" s="32">
        <f>IFERROR(IF(C335=1,$E$5,ROUNDUP(LOG(_xlfn.XLOOKUP(C335,中转!$U$10:$U$19,中转!$V$10:$V$19)*1.1^(_xlfn.XLOOKUP(B335,中转!$O$10:$O$129,中转!$P$10:$P$129,0)*_xlfn.XLOOKUP(C335,中转!$U$10:$U$19,中转!$W$10:$W$19)),2),4)),1020.5643)</f>
        <v>4.3220000000000001</v>
      </c>
      <c r="F335" s="32">
        <f>ROUNDUP(LOG(_xlfn.XLOOKUP(C335,中转!$U$10:$U$19,中转!$V$10:$V$19)*1.1^(_xlfn.XLOOKUP(B335,中转!$O$10:$O$129,中转!$P$10:$P$129,0)*_xlfn.XLOOKUP(C335,中转!$U$10:$U$19,中转!$W$10:$W$19)),2),4)</f>
        <v>323.452</v>
      </c>
      <c r="G335" s="33">
        <v>331</v>
      </c>
      <c r="H335" s="32">
        <f>MIN(INT(_xlfn.XLOOKUP(B335,中转!$O$10:$O$129,中转!$Q$10:$Q$129)*MAX(C335/MIN(_xlfn.XLOOKUP(B335,中转!$O$10:$O$129,中转!$N$10:$N$129),7),_xlfn.XLOOKUP(C335,中转!$A$8:$A$17,中转!$B$8:$B$17))),250)</f>
        <v>175</v>
      </c>
    </row>
    <row r="336" spans="1:8" x14ac:dyDescent="0.15">
      <c r="A336" s="32">
        <v>332</v>
      </c>
      <c r="B336" s="32">
        <f t="shared" ref="B336:B371" si="16">B326+1</f>
        <v>34</v>
      </c>
      <c r="C336" s="32">
        <f t="shared" ref="C336:C371" si="17">C326</f>
        <v>2</v>
      </c>
      <c r="D336" s="32">
        <f t="shared" si="15"/>
        <v>0</v>
      </c>
      <c r="E336" s="32">
        <f>IFERROR(IF(C336=1,$E$5,ROUNDUP(LOG(_xlfn.XLOOKUP(C336,中转!$U$10:$U$19,中转!$V$10:$V$19)*1.1^(_xlfn.XLOOKUP(B336,中转!$O$10:$O$129,中转!$P$10:$P$129,0)*_xlfn.XLOOKUP(C336,中转!$U$10:$U$19,中转!$W$10:$W$19)),2),4)),1020.5643)</f>
        <v>344.51559999999995</v>
      </c>
      <c r="F336" s="32">
        <f>ROUNDUP(LOG(_xlfn.XLOOKUP(C336,中转!$U$10:$U$19,中转!$V$10:$V$19)*1.1^(_xlfn.XLOOKUP(B336,中转!$O$10:$O$129,中转!$P$10:$P$129,0)*_xlfn.XLOOKUP(C336,中转!$U$10:$U$19,中转!$W$10:$W$19)),2),4)</f>
        <v>344.51560000000001</v>
      </c>
      <c r="G336" s="32">
        <v>332</v>
      </c>
      <c r="H336" s="32">
        <f>MIN(INT(_xlfn.XLOOKUP(B336,中转!$O$10:$O$129,中转!$Q$10:$Q$129)*MAX(C336/MIN(_xlfn.XLOOKUP(B336,中转!$O$10:$O$129,中转!$N$10:$N$129),7),_xlfn.XLOOKUP(C336,中转!$A$8:$A$17,中转!$B$8:$B$17))),250)</f>
        <v>187</v>
      </c>
    </row>
    <row r="337" spans="1:8" x14ac:dyDescent="0.15">
      <c r="A337" s="32">
        <v>333</v>
      </c>
      <c r="B337" s="32">
        <f t="shared" si="16"/>
        <v>34</v>
      </c>
      <c r="C337" s="32">
        <f t="shared" si="17"/>
        <v>3</v>
      </c>
      <c r="D337" s="32">
        <f t="shared" si="15"/>
        <v>0</v>
      </c>
      <c r="E337" s="32">
        <f>IFERROR(IF(C337=1,$E$5,ROUNDUP(LOG(_xlfn.XLOOKUP(C337,中转!$U$10:$U$19,中转!$V$10:$V$19)*1.1^(_xlfn.XLOOKUP(B337,中转!$O$10:$O$129,中转!$P$10:$P$129,0)*_xlfn.XLOOKUP(C337,中转!$U$10:$U$19,中转!$W$10:$W$19)),2),4)),1020.5643)</f>
        <v>371.22299999999996</v>
      </c>
      <c r="F337" s="32">
        <f>ROUNDUP(LOG(_xlfn.XLOOKUP(C337,中转!$U$10:$U$19,中转!$V$10:$V$19)*1.1^(_xlfn.XLOOKUP(B337,中转!$O$10:$O$129,中转!$P$10:$P$129,0)*_xlfn.XLOOKUP(C337,中转!$U$10:$U$19,中转!$W$10:$W$19)),2),4)</f>
        <v>371.22300000000001</v>
      </c>
      <c r="G337" s="33">
        <v>333</v>
      </c>
      <c r="H337" s="32">
        <f>MIN(INT(_xlfn.XLOOKUP(B337,中转!$O$10:$O$129,中转!$Q$10:$Q$129)*MAX(C337/MIN(_xlfn.XLOOKUP(B337,中转!$O$10:$O$129,中转!$N$10:$N$129),7),_xlfn.XLOOKUP(C337,中转!$A$8:$A$17,中转!$B$8:$B$17))),250)</f>
        <v>200</v>
      </c>
    </row>
    <row r="338" spans="1:8" x14ac:dyDescent="0.15">
      <c r="A338" s="32">
        <v>334</v>
      </c>
      <c r="B338" s="32">
        <f t="shared" si="16"/>
        <v>34</v>
      </c>
      <c r="C338" s="32">
        <f t="shared" si="17"/>
        <v>4</v>
      </c>
      <c r="D338" s="32">
        <f t="shared" si="15"/>
        <v>0</v>
      </c>
      <c r="E338" s="32">
        <f>IFERROR(IF(C338=1,$E$5,ROUNDUP(LOG(_xlfn.XLOOKUP(C338,中转!$U$10:$U$19,中转!$V$10:$V$19)*1.1^(_xlfn.XLOOKUP(B338,中转!$O$10:$O$129,中转!$P$10:$P$129,0)*_xlfn.XLOOKUP(C338,中转!$U$10:$U$19,中转!$W$10:$W$19)),2),4)),1020.5643)</f>
        <v>394.93039999999996</v>
      </c>
      <c r="F338" s="32">
        <f>ROUNDUP(LOG(_xlfn.XLOOKUP(C338,中转!$U$10:$U$19,中转!$V$10:$V$19)*1.1^(_xlfn.XLOOKUP(B338,中转!$O$10:$O$129,中转!$P$10:$P$129,0)*_xlfn.XLOOKUP(C338,中转!$U$10:$U$19,中转!$W$10:$W$19)),2),4)</f>
        <v>394.93040000000002</v>
      </c>
      <c r="G338" s="32">
        <v>334</v>
      </c>
      <c r="H338" s="32">
        <f>MIN(INT(_xlfn.XLOOKUP(B338,中转!$O$10:$O$129,中转!$Q$10:$Q$129)*MAX(C338/MIN(_xlfn.XLOOKUP(B338,中转!$O$10:$O$129,中转!$N$10:$N$129),7),_xlfn.XLOOKUP(C338,中转!$A$8:$A$17,中转!$B$8:$B$17))),250)</f>
        <v>212</v>
      </c>
    </row>
    <row r="339" spans="1:8" x14ac:dyDescent="0.15">
      <c r="A339" s="32">
        <v>335</v>
      </c>
      <c r="B339" s="32">
        <f t="shared" si="16"/>
        <v>34</v>
      </c>
      <c r="C339" s="32">
        <f t="shared" si="17"/>
        <v>5</v>
      </c>
      <c r="D339" s="32">
        <f t="shared" si="15"/>
        <v>0</v>
      </c>
      <c r="E339" s="32">
        <f>IFERROR(IF(C339=1,$E$5,ROUNDUP(LOG(_xlfn.XLOOKUP(C339,中转!$U$10:$U$19,中转!$V$10:$V$19)*1.1^(_xlfn.XLOOKUP(B339,中转!$O$10:$O$129,中转!$P$10:$P$129,0)*_xlfn.XLOOKUP(C339,中转!$U$10:$U$19,中转!$W$10:$W$19)),2),4)),1020.5643)</f>
        <v>420.63659999999999</v>
      </c>
      <c r="F339" s="32">
        <f>ROUNDUP(LOG(_xlfn.XLOOKUP(C339,中转!$U$10:$U$19,中转!$V$10:$V$19)*1.1^(_xlfn.XLOOKUP(B339,中转!$O$10:$O$129,中转!$P$10:$P$129,0)*_xlfn.XLOOKUP(C339,中转!$U$10:$U$19,中转!$W$10:$W$19)),2),4)</f>
        <v>420.63659999999999</v>
      </c>
      <c r="G339" s="33">
        <v>335</v>
      </c>
      <c r="H339" s="32">
        <f>MIN(INT(_xlfn.XLOOKUP(B339,中转!$O$10:$O$129,中转!$Q$10:$Q$129)*MAX(C339/MIN(_xlfn.XLOOKUP(B339,中转!$O$10:$O$129,中转!$N$10:$N$129),7),_xlfn.XLOOKUP(C339,中转!$A$8:$A$17,中转!$B$8:$B$17))),250)</f>
        <v>225</v>
      </c>
    </row>
    <row r="340" spans="1:8" x14ac:dyDescent="0.15">
      <c r="A340" s="32">
        <v>336</v>
      </c>
      <c r="B340" s="32">
        <f t="shared" si="16"/>
        <v>34</v>
      </c>
      <c r="C340" s="32">
        <f t="shared" si="17"/>
        <v>6</v>
      </c>
      <c r="D340" s="32">
        <f t="shared" si="15"/>
        <v>0</v>
      </c>
      <c r="E340" s="32">
        <f>IFERROR(IF(C340=1,$E$5,ROUNDUP(LOG(_xlfn.XLOOKUP(C340,中转!$U$10:$U$19,中转!$V$10:$V$19)*1.1^(_xlfn.XLOOKUP(B340,中转!$O$10:$O$129,中转!$P$10:$P$129,0)*_xlfn.XLOOKUP(C340,中转!$U$10:$U$19,中转!$W$10:$W$19)),2),4)),1020.5643)</f>
        <v>426.54909999999995</v>
      </c>
      <c r="F340" s="32">
        <f>ROUNDUP(LOG(_xlfn.XLOOKUP(C340,中转!$U$10:$U$19,中转!$V$10:$V$19)*1.1^(_xlfn.XLOOKUP(B340,中转!$O$10:$O$129,中转!$P$10:$P$129,0)*_xlfn.XLOOKUP(C340,中转!$U$10:$U$19,中转!$W$10:$W$19)),2),4)</f>
        <v>426.54910000000001</v>
      </c>
      <c r="G340" s="32">
        <v>336</v>
      </c>
      <c r="H340" s="32">
        <f>MIN(INT(_xlfn.XLOOKUP(B340,中转!$O$10:$O$129,中转!$Q$10:$Q$129)*MAX(C340/MIN(_xlfn.XLOOKUP(B340,中转!$O$10:$O$129,中转!$N$10:$N$129),7),_xlfn.XLOOKUP(C340,中转!$A$8:$A$17,中转!$B$8:$B$17))),250)</f>
        <v>237</v>
      </c>
    </row>
    <row r="341" spans="1:8" x14ac:dyDescent="0.15">
      <c r="A341" s="32">
        <v>337</v>
      </c>
      <c r="B341" s="32">
        <f t="shared" si="16"/>
        <v>34</v>
      </c>
      <c r="C341" s="32">
        <f t="shared" si="17"/>
        <v>7</v>
      </c>
      <c r="D341" s="32">
        <f t="shared" si="15"/>
        <v>0</v>
      </c>
      <c r="E341" s="32">
        <f>IFERROR(IF(C341=1,$E$5,ROUNDUP(LOG(_xlfn.XLOOKUP(C341,中转!$U$10:$U$19,中转!$V$10:$V$19)*1.1^(_xlfn.XLOOKUP(B341,中转!$O$10:$O$129,中转!$P$10:$P$129,0)*_xlfn.XLOOKUP(C341,中转!$U$10:$U$19,中转!$W$10:$W$19)),2),4)),1020.5643)</f>
        <v>434.94099999999997</v>
      </c>
      <c r="F341" s="32">
        <f>ROUNDUP(LOG(_xlfn.XLOOKUP(C341,中转!$U$10:$U$19,中转!$V$10:$V$19)*1.1^(_xlfn.XLOOKUP(B341,中转!$O$10:$O$129,中转!$P$10:$P$129,0)*_xlfn.XLOOKUP(C341,中转!$U$10:$U$19,中转!$W$10:$W$19)),2),4)</f>
        <v>434.94099999999997</v>
      </c>
      <c r="G341" s="33">
        <v>337</v>
      </c>
      <c r="H341" s="32">
        <f>MIN(INT(_xlfn.XLOOKUP(B341,中转!$O$10:$O$129,中转!$Q$10:$Q$129)*MAX(C341/MIN(_xlfn.XLOOKUP(B341,中转!$O$10:$O$129,中转!$N$10:$N$129),7),_xlfn.XLOOKUP(C341,中转!$A$8:$A$17,中转!$B$8:$B$17))),250)</f>
        <v>250</v>
      </c>
    </row>
    <row r="342" spans="1:8" x14ac:dyDescent="0.15">
      <c r="A342" s="32">
        <v>338</v>
      </c>
      <c r="B342" s="32">
        <f t="shared" si="16"/>
        <v>34</v>
      </c>
      <c r="C342" s="32">
        <f t="shared" si="17"/>
        <v>8</v>
      </c>
      <c r="D342" s="32">
        <f t="shared" si="15"/>
        <v>0</v>
      </c>
      <c r="E342" s="32">
        <f>IFERROR(IF(C342=1,$E$5,ROUNDUP(LOG(_xlfn.XLOOKUP(C342,中转!$U$10:$U$19,中转!$V$10:$V$19)*1.1^(_xlfn.XLOOKUP(B342,中转!$O$10:$O$129,中转!$P$10:$P$129,0)*_xlfn.XLOOKUP(C342,中转!$U$10:$U$19,中转!$W$10:$W$19)),2),4)),1020.5643)</f>
        <v>441.26219999999995</v>
      </c>
      <c r="F342" s="32">
        <f>ROUNDUP(LOG(_xlfn.XLOOKUP(C342,中转!$U$10:$U$19,中转!$V$10:$V$19)*1.1^(_xlfn.XLOOKUP(B342,中转!$O$10:$O$129,中转!$P$10:$P$129,0)*_xlfn.XLOOKUP(C342,中转!$U$10:$U$19,中转!$W$10:$W$19)),2),4)</f>
        <v>441.26220000000001</v>
      </c>
      <c r="G342" s="32">
        <v>338</v>
      </c>
      <c r="H342" s="32">
        <f>MIN(INT(_xlfn.XLOOKUP(B342,中转!$O$10:$O$129,中转!$Q$10:$Q$129)*MAX(C342/MIN(_xlfn.XLOOKUP(B342,中转!$O$10:$O$129,中转!$N$10:$N$129),7),_xlfn.XLOOKUP(C342,中转!$A$8:$A$17,中转!$B$8:$B$17))),250)</f>
        <v>250</v>
      </c>
    </row>
    <row r="343" spans="1:8" x14ac:dyDescent="0.15">
      <c r="A343" s="32">
        <v>339</v>
      </c>
      <c r="B343" s="32">
        <f t="shared" si="16"/>
        <v>34</v>
      </c>
      <c r="C343" s="32">
        <f t="shared" si="17"/>
        <v>9</v>
      </c>
      <c r="D343" s="32">
        <f t="shared" si="15"/>
        <v>0</v>
      </c>
      <c r="E343" s="32">
        <f>IFERROR(IF(C343=1,$E$5,ROUNDUP(LOG(_xlfn.XLOOKUP(C343,中转!$U$10:$U$19,中转!$V$10:$V$19)*1.1^(_xlfn.XLOOKUP(B343,中转!$O$10:$O$129,中转!$P$10:$P$129,0)*_xlfn.XLOOKUP(C343,中转!$U$10:$U$19,中转!$W$10:$W$19)),2),4)),1020.5643)</f>
        <v>447.58759999999995</v>
      </c>
      <c r="F343" s="32">
        <f>ROUNDUP(LOG(_xlfn.XLOOKUP(C343,中转!$U$10:$U$19,中转!$V$10:$V$19)*1.1^(_xlfn.XLOOKUP(B343,中转!$O$10:$O$129,中转!$P$10:$P$129,0)*_xlfn.XLOOKUP(C343,中转!$U$10:$U$19,中转!$W$10:$W$19)),2),4)</f>
        <v>447.58760000000001</v>
      </c>
      <c r="G343" s="33">
        <v>339</v>
      </c>
      <c r="H343" s="32">
        <f>MIN(INT(_xlfn.XLOOKUP(B343,中转!$O$10:$O$129,中转!$Q$10:$Q$129)*MAX(C343/MIN(_xlfn.XLOOKUP(B343,中转!$O$10:$O$129,中转!$N$10:$N$129),7),_xlfn.XLOOKUP(C343,中转!$A$8:$A$17,中转!$B$8:$B$17))),250)</f>
        <v>250</v>
      </c>
    </row>
    <row r="344" spans="1:8" x14ac:dyDescent="0.15">
      <c r="A344" s="32">
        <v>340</v>
      </c>
      <c r="B344" s="32">
        <f t="shared" si="16"/>
        <v>34</v>
      </c>
      <c r="C344" s="32">
        <f t="shared" si="17"/>
        <v>10</v>
      </c>
      <c r="D344" s="32">
        <f t="shared" si="15"/>
        <v>0</v>
      </c>
      <c r="E344" s="32">
        <f>IFERROR(IF(C344=1,$E$5,ROUNDUP(LOG(_xlfn.XLOOKUP(C344,中转!$U$10:$U$19,中转!$V$10:$V$19)*1.1^(_xlfn.XLOOKUP(B344,中转!$O$10:$O$129,中转!$P$10:$P$129,0)*_xlfn.XLOOKUP(C344,中转!$U$10:$U$19,中转!$W$10:$W$19)),2),4)),1020.5643)</f>
        <v>453.90519999999998</v>
      </c>
      <c r="F344" s="32">
        <f>ROUNDUP(LOG(_xlfn.XLOOKUP(C344,中转!$U$10:$U$19,中转!$V$10:$V$19)*1.1^(_xlfn.XLOOKUP(B344,中转!$O$10:$O$129,中转!$P$10:$P$129,0)*_xlfn.XLOOKUP(C344,中转!$U$10:$U$19,中转!$W$10:$W$19)),2),4)</f>
        <v>453.90519999999998</v>
      </c>
      <c r="G344" s="32">
        <v>340</v>
      </c>
      <c r="H344" s="32">
        <f>MIN(INT(_xlfn.XLOOKUP(B344,中转!$O$10:$O$129,中转!$Q$10:$Q$129)*MAX(C344/MIN(_xlfn.XLOOKUP(B344,中转!$O$10:$O$129,中转!$N$10:$N$129),7),_xlfn.XLOOKUP(C344,中转!$A$8:$A$17,中转!$B$8:$B$17))),250)</f>
        <v>250</v>
      </c>
    </row>
    <row r="345" spans="1:8" x14ac:dyDescent="0.15">
      <c r="A345" s="26">
        <v>341</v>
      </c>
      <c r="B345" s="26">
        <f t="shared" si="16"/>
        <v>35</v>
      </c>
      <c r="C345" s="26">
        <f t="shared" si="17"/>
        <v>1</v>
      </c>
      <c r="D345" s="26">
        <f t="shared" si="15"/>
        <v>0</v>
      </c>
      <c r="E345" s="26">
        <f>IFERROR(IF(C345=1,$E$5,ROUNDUP(LOG(_xlfn.XLOOKUP(C345,中转!$U$10:$U$19,中转!$V$10:$V$19)*1.1^(_xlfn.XLOOKUP(B345,中转!$O$10:$O$129,中转!$P$10:$P$129,0)*_xlfn.XLOOKUP(C345,中转!$U$10:$U$19,中转!$W$10:$W$19)),2),4)),1020.5643)</f>
        <v>4.3220000000000001</v>
      </c>
      <c r="F345" s="26">
        <f>ROUNDUP(LOG(_xlfn.XLOOKUP(C345,中转!$U$10:$U$19,中转!$V$10:$V$19)*1.1^(_xlfn.XLOOKUP(B345,中转!$O$10:$O$129,中转!$P$10:$P$129,0)*_xlfn.XLOOKUP(C345,中转!$U$10:$U$19,中转!$W$10:$W$19)),2),4)</f>
        <v>333.35230000000001</v>
      </c>
      <c r="G345" s="27">
        <v>341</v>
      </c>
      <c r="H345" s="26">
        <f>MIN(INT(_xlfn.XLOOKUP(B345,中转!$O$10:$O$129,中转!$Q$10:$Q$129)*MAX(C345/MIN(_xlfn.XLOOKUP(B345,中转!$O$10:$O$129,中转!$N$10:$N$129),7),_xlfn.XLOOKUP(C345,中转!$A$8:$A$17,中转!$B$8:$B$17))),250)</f>
        <v>175</v>
      </c>
    </row>
    <row r="346" spans="1:8" x14ac:dyDescent="0.15">
      <c r="A346" s="26">
        <v>342</v>
      </c>
      <c r="B346" s="26">
        <f t="shared" si="16"/>
        <v>35</v>
      </c>
      <c r="C346" s="26">
        <f t="shared" si="17"/>
        <v>2</v>
      </c>
      <c r="D346" s="26">
        <f t="shared" si="15"/>
        <v>0</v>
      </c>
      <c r="E346" s="26">
        <f>IFERROR(IF(C346=1,$E$5,ROUNDUP(LOG(_xlfn.XLOOKUP(C346,中转!$U$10:$U$19,中转!$V$10:$V$19)*1.1^(_xlfn.XLOOKUP(B346,中转!$O$10:$O$129,中转!$P$10:$P$129,0)*_xlfn.XLOOKUP(C346,中转!$U$10:$U$19,中转!$W$10:$W$19)),2),4)),1020.5643)</f>
        <v>355.03459999999995</v>
      </c>
      <c r="F346" s="26">
        <f>ROUNDUP(LOG(_xlfn.XLOOKUP(C346,中转!$U$10:$U$19,中转!$V$10:$V$19)*1.1^(_xlfn.XLOOKUP(B346,中转!$O$10:$O$129,中转!$P$10:$P$129,0)*_xlfn.XLOOKUP(C346,中转!$U$10:$U$19,中转!$W$10:$W$19)),2),4)</f>
        <v>355.03460000000001</v>
      </c>
      <c r="G346" s="26">
        <v>342</v>
      </c>
      <c r="H346" s="26">
        <f>MIN(INT(_xlfn.XLOOKUP(B346,中转!$O$10:$O$129,中转!$Q$10:$Q$129)*MAX(C346/MIN(_xlfn.XLOOKUP(B346,中转!$O$10:$O$129,中转!$N$10:$N$129),7),_xlfn.XLOOKUP(C346,中转!$A$8:$A$17,中转!$B$8:$B$17))),250)</f>
        <v>187</v>
      </c>
    </row>
    <row r="347" spans="1:8" x14ac:dyDescent="0.15">
      <c r="A347" s="26">
        <v>343</v>
      </c>
      <c r="B347" s="26">
        <f t="shared" si="16"/>
        <v>35</v>
      </c>
      <c r="C347" s="26">
        <f t="shared" si="17"/>
        <v>3</v>
      </c>
      <c r="D347" s="26">
        <f t="shared" si="15"/>
        <v>0</v>
      </c>
      <c r="E347" s="26">
        <f>IFERROR(IF(C347=1,$E$5,ROUNDUP(LOG(_xlfn.XLOOKUP(C347,中转!$U$10:$U$19,中转!$V$10:$V$19)*1.1^(_xlfn.XLOOKUP(B347,中转!$O$10:$O$129,中转!$P$10:$P$129,0)*_xlfn.XLOOKUP(C347,中转!$U$10:$U$19,中转!$W$10:$W$19)),2),4)),1020.5643)</f>
        <v>382.36079999999998</v>
      </c>
      <c r="F347" s="26">
        <f>ROUNDUP(LOG(_xlfn.XLOOKUP(C347,中转!$U$10:$U$19,中转!$V$10:$V$19)*1.1^(_xlfn.XLOOKUP(B347,中转!$O$10:$O$129,中转!$P$10:$P$129,0)*_xlfn.XLOOKUP(C347,中转!$U$10:$U$19,中转!$W$10:$W$19)),2),4)</f>
        <v>382.36079999999998</v>
      </c>
      <c r="G347" s="27">
        <v>343</v>
      </c>
      <c r="H347" s="26">
        <f>MIN(INT(_xlfn.XLOOKUP(B347,中转!$O$10:$O$129,中转!$Q$10:$Q$129)*MAX(C347/MIN(_xlfn.XLOOKUP(B347,中转!$O$10:$O$129,中转!$N$10:$N$129),7),_xlfn.XLOOKUP(C347,中转!$A$8:$A$17,中转!$B$8:$B$17))),250)</f>
        <v>200</v>
      </c>
    </row>
    <row r="348" spans="1:8" x14ac:dyDescent="0.15">
      <c r="A348" s="26">
        <v>344</v>
      </c>
      <c r="B348" s="26">
        <f t="shared" si="16"/>
        <v>35</v>
      </c>
      <c r="C348" s="26">
        <f t="shared" si="17"/>
        <v>4</v>
      </c>
      <c r="D348" s="26">
        <f t="shared" si="15"/>
        <v>0</v>
      </c>
      <c r="E348" s="26">
        <f>IFERROR(IF(C348=1,$E$5,ROUNDUP(LOG(_xlfn.XLOOKUP(C348,中转!$U$10:$U$19,中转!$V$10:$V$19)*1.1^(_xlfn.XLOOKUP(B348,中转!$O$10:$O$129,中转!$P$10:$P$129,0)*_xlfn.XLOOKUP(C348,中转!$U$10:$U$19,中转!$W$10:$W$19)),2),4)),1020.5643)</f>
        <v>406.68689999999998</v>
      </c>
      <c r="F348" s="26">
        <f>ROUNDUP(LOG(_xlfn.XLOOKUP(C348,中转!$U$10:$U$19,中转!$V$10:$V$19)*1.1^(_xlfn.XLOOKUP(B348,中转!$O$10:$O$129,中转!$P$10:$P$129,0)*_xlfn.XLOOKUP(C348,中转!$U$10:$U$19,中转!$W$10:$W$19)),2),4)</f>
        <v>406.68689999999998</v>
      </c>
      <c r="G348" s="26">
        <v>344</v>
      </c>
      <c r="H348" s="26">
        <f>MIN(INT(_xlfn.XLOOKUP(B348,中转!$O$10:$O$129,中转!$Q$10:$Q$129)*MAX(C348/MIN(_xlfn.XLOOKUP(B348,中转!$O$10:$O$129,中转!$N$10:$N$129),7),_xlfn.XLOOKUP(C348,中转!$A$8:$A$17,中转!$B$8:$B$17))),250)</f>
        <v>212</v>
      </c>
    </row>
    <row r="349" spans="1:8" x14ac:dyDescent="0.15">
      <c r="A349" s="26">
        <v>345</v>
      </c>
      <c r="B349" s="26">
        <f t="shared" si="16"/>
        <v>35</v>
      </c>
      <c r="C349" s="26">
        <f t="shared" si="17"/>
        <v>5</v>
      </c>
      <c r="D349" s="26">
        <f t="shared" si="15"/>
        <v>0</v>
      </c>
      <c r="E349" s="26">
        <f>IFERROR(IF(C349=1,$E$5,ROUNDUP(LOG(_xlfn.XLOOKUP(C349,中转!$U$10:$U$19,中转!$V$10:$V$19)*1.1^(_xlfn.XLOOKUP(B349,中转!$O$10:$O$129,中转!$P$10:$P$129,0)*_xlfn.XLOOKUP(C349,中转!$U$10:$U$19,中转!$W$10:$W$19)),2),4)),1020.5643)</f>
        <v>433.012</v>
      </c>
      <c r="F349" s="26">
        <f>ROUNDUP(LOG(_xlfn.XLOOKUP(C349,中转!$U$10:$U$19,中转!$V$10:$V$19)*1.1^(_xlfn.XLOOKUP(B349,中转!$O$10:$O$129,中转!$P$10:$P$129,0)*_xlfn.XLOOKUP(C349,中转!$U$10:$U$19,中转!$W$10:$W$19)),2),4)</f>
        <v>433.012</v>
      </c>
      <c r="G349" s="27">
        <v>345</v>
      </c>
      <c r="H349" s="26">
        <f>MIN(INT(_xlfn.XLOOKUP(B349,中转!$O$10:$O$129,中转!$Q$10:$Q$129)*MAX(C349/MIN(_xlfn.XLOOKUP(B349,中转!$O$10:$O$129,中转!$N$10:$N$129),7),_xlfn.XLOOKUP(C349,中转!$A$8:$A$17,中转!$B$8:$B$17))),250)</f>
        <v>225</v>
      </c>
    </row>
    <row r="350" spans="1:8" x14ac:dyDescent="0.15">
      <c r="A350" s="26">
        <v>346</v>
      </c>
      <c r="B350" s="26">
        <f t="shared" si="16"/>
        <v>35</v>
      </c>
      <c r="C350" s="26">
        <f t="shared" si="17"/>
        <v>6</v>
      </c>
      <c r="D350" s="26">
        <f t="shared" si="15"/>
        <v>0</v>
      </c>
      <c r="E350" s="26">
        <f>IFERROR(IF(C350=1,$E$5,ROUNDUP(LOG(_xlfn.XLOOKUP(C350,中转!$U$10:$U$19,中转!$V$10:$V$19)*1.1^(_xlfn.XLOOKUP(B350,中转!$O$10:$O$129,中转!$P$10:$P$129,0)*_xlfn.XLOOKUP(C350,中转!$U$10:$U$19,中转!$W$10:$W$19)),2),4)),1020.5643)</f>
        <v>438.92439999999999</v>
      </c>
      <c r="F350" s="26">
        <f>ROUNDUP(LOG(_xlfn.XLOOKUP(C350,中转!$U$10:$U$19,中转!$V$10:$V$19)*1.1^(_xlfn.XLOOKUP(B350,中转!$O$10:$O$129,中转!$P$10:$P$129,0)*_xlfn.XLOOKUP(C350,中转!$U$10:$U$19,中转!$W$10:$W$19)),2),4)</f>
        <v>438.92439999999999</v>
      </c>
      <c r="G350" s="26">
        <v>346</v>
      </c>
      <c r="H350" s="26">
        <f>MIN(INT(_xlfn.XLOOKUP(B350,中转!$O$10:$O$129,中转!$Q$10:$Q$129)*MAX(C350/MIN(_xlfn.XLOOKUP(B350,中转!$O$10:$O$129,中转!$N$10:$N$129),7),_xlfn.XLOOKUP(C350,中转!$A$8:$A$17,中转!$B$8:$B$17))),250)</f>
        <v>237</v>
      </c>
    </row>
    <row r="351" spans="1:8" x14ac:dyDescent="0.15">
      <c r="A351" s="26">
        <v>347</v>
      </c>
      <c r="B351" s="26">
        <f t="shared" si="16"/>
        <v>35</v>
      </c>
      <c r="C351" s="26">
        <f t="shared" si="17"/>
        <v>7</v>
      </c>
      <c r="D351" s="26">
        <f t="shared" si="15"/>
        <v>0</v>
      </c>
      <c r="E351" s="26">
        <f>IFERROR(IF(C351=1,$E$5,ROUNDUP(LOG(_xlfn.XLOOKUP(C351,中转!$U$10:$U$19,中转!$V$10:$V$19)*1.1^(_xlfn.XLOOKUP(B351,中转!$O$10:$O$129,中转!$P$10:$P$129,0)*_xlfn.XLOOKUP(C351,中转!$U$10:$U$19,中转!$W$10:$W$19)),2),4)),1020.5643)</f>
        <v>447.31629999999996</v>
      </c>
      <c r="F351" s="26">
        <f>ROUNDUP(LOG(_xlfn.XLOOKUP(C351,中转!$U$10:$U$19,中转!$V$10:$V$19)*1.1^(_xlfn.XLOOKUP(B351,中转!$O$10:$O$129,中转!$P$10:$P$129,0)*_xlfn.XLOOKUP(C351,中转!$U$10:$U$19,中转!$W$10:$W$19)),2),4)</f>
        <v>447.31630000000001</v>
      </c>
      <c r="G351" s="27">
        <v>347</v>
      </c>
      <c r="H351" s="26">
        <f>MIN(INT(_xlfn.XLOOKUP(B351,中转!$O$10:$O$129,中转!$Q$10:$Q$129)*MAX(C351/MIN(_xlfn.XLOOKUP(B351,中转!$O$10:$O$129,中转!$N$10:$N$129),7),_xlfn.XLOOKUP(C351,中转!$A$8:$A$17,中转!$B$8:$B$17))),250)</f>
        <v>250</v>
      </c>
    </row>
    <row r="352" spans="1:8" x14ac:dyDescent="0.15">
      <c r="A352" s="26">
        <v>348</v>
      </c>
      <c r="B352" s="26">
        <f t="shared" si="16"/>
        <v>35</v>
      </c>
      <c r="C352" s="26">
        <f t="shared" si="17"/>
        <v>8</v>
      </c>
      <c r="D352" s="26">
        <f t="shared" si="15"/>
        <v>0</v>
      </c>
      <c r="E352" s="26">
        <f>IFERROR(IF(C352=1,$E$5,ROUNDUP(LOG(_xlfn.XLOOKUP(C352,中转!$U$10:$U$19,中转!$V$10:$V$19)*1.1^(_xlfn.XLOOKUP(B352,中转!$O$10:$O$129,中转!$P$10:$P$129,0)*_xlfn.XLOOKUP(C352,中转!$U$10:$U$19,中转!$W$10:$W$19)),2),4)),1020.5643)</f>
        <v>453.63749999999999</v>
      </c>
      <c r="F352" s="26">
        <f>ROUNDUP(LOG(_xlfn.XLOOKUP(C352,中转!$U$10:$U$19,中转!$V$10:$V$19)*1.1^(_xlfn.XLOOKUP(B352,中转!$O$10:$O$129,中转!$P$10:$P$129,0)*_xlfn.XLOOKUP(C352,中转!$U$10:$U$19,中转!$W$10:$W$19)),2),4)</f>
        <v>453.63749999999999</v>
      </c>
      <c r="G352" s="26">
        <v>348</v>
      </c>
      <c r="H352" s="26">
        <f>MIN(INT(_xlfn.XLOOKUP(B352,中转!$O$10:$O$129,中转!$Q$10:$Q$129)*MAX(C352/MIN(_xlfn.XLOOKUP(B352,中转!$O$10:$O$129,中转!$N$10:$N$129),7),_xlfn.XLOOKUP(C352,中转!$A$8:$A$17,中转!$B$8:$B$17))),250)</f>
        <v>250</v>
      </c>
    </row>
    <row r="353" spans="1:8" x14ac:dyDescent="0.15">
      <c r="A353" s="26">
        <v>349</v>
      </c>
      <c r="B353" s="26">
        <f t="shared" si="16"/>
        <v>35</v>
      </c>
      <c r="C353" s="26">
        <f t="shared" si="17"/>
        <v>9</v>
      </c>
      <c r="D353" s="26">
        <f t="shared" si="15"/>
        <v>0</v>
      </c>
      <c r="E353" s="26">
        <f>IFERROR(IF(C353=1,$E$5,ROUNDUP(LOG(_xlfn.XLOOKUP(C353,中转!$U$10:$U$19,中转!$V$10:$V$19)*1.1^(_xlfn.XLOOKUP(B353,中转!$O$10:$O$129,中转!$P$10:$P$129,0)*_xlfn.XLOOKUP(C353,中转!$U$10:$U$19,中转!$W$10:$W$19)),2),4)),1020.5643)</f>
        <v>459.96289999999999</v>
      </c>
      <c r="F353" s="26">
        <f>ROUNDUP(LOG(_xlfn.XLOOKUP(C353,中转!$U$10:$U$19,中转!$V$10:$V$19)*1.1^(_xlfn.XLOOKUP(B353,中转!$O$10:$O$129,中转!$P$10:$P$129,0)*_xlfn.XLOOKUP(C353,中转!$U$10:$U$19,中转!$W$10:$W$19)),2),4)</f>
        <v>459.96289999999999</v>
      </c>
      <c r="G353" s="27">
        <v>349</v>
      </c>
      <c r="H353" s="26">
        <f>MIN(INT(_xlfn.XLOOKUP(B353,中转!$O$10:$O$129,中转!$Q$10:$Q$129)*MAX(C353/MIN(_xlfn.XLOOKUP(B353,中转!$O$10:$O$129,中转!$N$10:$N$129),7),_xlfn.XLOOKUP(C353,中转!$A$8:$A$17,中转!$B$8:$B$17))),250)</f>
        <v>250</v>
      </c>
    </row>
    <row r="354" spans="1:8" x14ac:dyDescent="0.15">
      <c r="A354" s="26">
        <v>350</v>
      </c>
      <c r="B354" s="26">
        <f t="shared" si="16"/>
        <v>35</v>
      </c>
      <c r="C354" s="26">
        <f t="shared" si="17"/>
        <v>10</v>
      </c>
      <c r="D354" s="26">
        <f t="shared" si="15"/>
        <v>0</v>
      </c>
      <c r="E354" s="26">
        <f>IFERROR(IF(C354=1,$E$5,ROUNDUP(LOG(_xlfn.XLOOKUP(C354,中转!$U$10:$U$19,中转!$V$10:$V$19)*1.1^(_xlfn.XLOOKUP(B354,中转!$O$10:$O$129,中转!$P$10:$P$129,0)*_xlfn.XLOOKUP(C354,中转!$U$10:$U$19,中转!$W$10:$W$19)),2),4)),1020.5643)</f>
        <v>466.28049999999996</v>
      </c>
      <c r="F354" s="26">
        <f>ROUNDUP(LOG(_xlfn.XLOOKUP(C354,中转!$U$10:$U$19,中转!$V$10:$V$19)*1.1^(_xlfn.XLOOKUP(B354,中转!$O$10:$O$129,中转!$P$10:$P$129,0)*_xlfn.XLOOKUP(C354,中转!$U$10:$U$19,中转!$W$10:$W$19)),2),4)</f>
        <v>466.28050000000002</v>
      </c>
      <c r="G354" s="26">
        <v>350</v>
      </c>
      <c r="H354" s="26">
        <f>MIN(INT(_xlfn.XLOOKUP(B354,中转!$O$10:$O$129,中转!$Q$10:$Q$129)*MAX(C354/MIN(_xlfn.XLOOKUP(B354,中转!$O$10:$O$129,中转!$N$10:$N$129),7),_xlfn.XLOOKUP(C354,中转!$A$8:$A$17,中转!$B$8:$B$17))),250)</f>
        <v>250</v>
      </c>
    </row>
    <row r="355" spans="1:8" x14ac:dyDescent="0.15">
      <c r="A355" s="32">
        <v>351</v>
      </c>
      <c r="B355" s="32">
        <f t="shared" si="16"/>
        <v>36</v>
      </c>
      <c r="C355" s="32">
        <f t="shared" si="17"/>
        <v>1</v>
      </c>
      <c r="D355" s="32">
        <f t="shared" si="15"/>
        <v>0</v>
      </c>
      <c r="E355" s="32">
        <f>IFERROR(IF(C355=1,$E$5,ROUNDUP(LOG(_xlfn.XLOOKUP(C355,中转!$U$10:$U$19,中转!$V$10:$V$19)*1.1^(_xlfn.XLOOKUP(B355,中转!$O$10:$O$129,中转!$P$10:$P$129,0)*_xlfn.XLOOKUP(C355,中转!$U$10:$U$19,中转!$W$10:$W$19)),2),4)),1020.5643)</f>
        <v>4.3220000000000001</v>
      </c>
      <c r="F355" s="32">
        <f>ROUNDUP(LOG(_xlfn.XLOOKUP(C355,中转!$U$10:$U$19,中转!$V$10:$V$19)*1.1^(_xlfn.XLOOKUP(B355,中转!$O$10:$O$129,中转!$P$10:$P$129,0)*_xlfn.XLOOKUP(C355,中转!$U$10:$U$19,中转!$W$10:$W$19)),2),4)</f>
        <v>343.2525</v>
      </c>
      <c r="G355" s="33">
        <v>351</v>
      </c>
      <c r="H355" s="32">
        <f>MIN(INT(_xlfn.XLOOKUP(B355,中转!$O$10:$O$129,中转!$Q$10:$Q$129)*MAX(C355/MIN(_xlfn.XLOOKUP(B355,中转!$O$10:$O$129,中转!$N$10:$N$129),7),_xlfn.XLOOKUP(C355,中转!$A$8:$A$17,中转!$B$8:$B$17))),250)</f>
        <v>175</v>
      </c>
    </row>
    <row r="356" spans="1:8" x14ac:dyDescent="0.15">
      <c r="A356" s="32">
        <v>352</v>
      </c>
      <c r="B356" s="32">
        <f t="shared" si="16"/>
        <v>36</v>
      </c>
      <c r="C356" s="32">
        <f t="shared" si="17"/>
        <v>2</v>
      </c>
      <c r="D356" s="32">
        <f t="shared" ref="D356:D419" si="18">D346</f>
        <v>0</v>
      </c>
      <c r="E356" s="32">
        <f>IFERROR(IF(C356=1,$E$5,ROUNDUP(LOG(_xlfn.XLOOKUP(C356,中转!$U$10:$U$19,中转!$V$10:$V$19)*1.1^(_xlfn.XLOOKUP(B356,中转!$O$10:$O$129,中转!$P$10:$P$129,0)*_xlfn.XLOOKUP(C356,中转!$U$10:$U$19,中转!$W$10:$W$19)),2),4)),1020.5643)</f>
        <v>365.55359999999996</v>
      </c>
      <c r="F356" s="32">
        <f>ROUNDUP(LOG(_xlfn.XLOOKUP(C356,中转!$U$10:$U$19,中转!$V$10:$V$19)*1.1^(_xlfn.XLOOKUP(B356,中转!$O$10:$O$129,中转!$P$10:$P$129,0)*_xlfn.XLOOKUP(C356,中转!$U$10:$U$19,中转!$W$10:$W$19)),2),4)</f>
        <v>365.55360000000002</v>
      </c>
      <c r="G356" s="32">
        <v>352</v>
      </c>
      <c r="H356" s="32">
        <f>MIN(INT(_xlfn.XLOOKUP(B356,中转!$O$10:$O$129,中转!$Q$10:$Q$129)*MAX(C356/MIN(_xlfn.XLOOKUP(B356,中转!$O$10:$O$129,中转!$N$10:$N$129),7),_xlfn.XLOOKUP(C356,中转!$A$8:$A$17,中转!$B$8:$B$17))),250)</f>
        <v>187</v>
      </c>
    </row>
    <row r="357" spans="1:8" x14ac:dyDescent="0.15">
      <c r="A357" s="32">
        <v>353</v>
      </c>
      <c r="B357" s="32">
        <f t="shared" si="16"/>
        <v>36</v>
      </c>
      <c r="C357" s="32">
        <f t="shared" si="17"/>
        <v>3</v>
      </c>
      <c r="D357" s="32">
        <f t="shared" si="18"/>
        <v>0</v>
      </c>
      <c r="E357" s="32">
        <f>IFERROR(IF(C357=1,$E$5,ROUNDUP(LOG(_xlfn.XLOOKUP(C357,中转!$U$10:$U$19,中转!$V$10:$V$19)*1.1^(_xlfn.XLOOKUP(B357,中转!$O$10:$O$129,中转!$P$10:$P$129,0)*_xlfn.XLOOKUP(C357,中转!$U$10:$U$19,中转!$W$10:$W$19)),2),4)),1020.5643)</f>
        <v>393.49849999999998</v>
      </c>
      <c r="F357" s="32">
        <f>ROUNDUP(LOG(_xlfn.XLOOKUP(C357,中转!$U$10:$U$19,中转!$V$10:$V$19)*1.1^(_xlfn.XLOOKUP(B357,中转!$O$10:$O$129,中转!$P$10:$P$129,0)*_xlfn.XLOOKUP(C357,中转!$U$10:$U$19,中转!$W$10:$W$19)),2),4)</f>
        <v>393.49849999999998</v>
      </c>
      <c r="G357" s="33">
        <v>353</v>
      </c>
      <c r="H357" s="32">
        <f>MIN(INT(_xlfn.XLOOKUP(B357,中转!$O$10:$O$129,中转!$Q$10:$Q$129)*MAX(C357/MIN(_xlfn.XLOOKUP(B357,中转!$O$10:$O$129,中转!$N$10:$N$129),7),_xlfn.XLOOKUP(C357,中转!$A$8:$A$17,中转!$B$8:$B$17))),250)</f>
        <v>200</v>
      </c>
    </row>
    <row r="358" spans="1:8" x14ac:dyDescent="0.15">
      <c r="A358" s="32">
        <v>354</v>
      </c>
      <c r="B358" s="32">
        <f t="shared" si="16"/>
        <v>36</v>
      </c>
      <c r="C358" s="32">
        <f t="shared" si="17"/>
        <v>4</v>
      </c>
      <c r="D358" s="32">
        <f t="shared" si="18"/>
        <v>0</v>
      </c>
      <c r="E358" s="32">
        <f>IFERROR(IF(C358=1,$E$5,ROUNDUP(LOG(_xlfn.XLOOKUP(C358,中转!$U$10:$U$19,中转!$V$10:$V$19)*1.1^(_xlfn.XLOOKUP(B358,中转!$O$10:$O$129,中转!$P$10:$P$129,0)*_xlfn.XLOOKUP(C358,中转!$U$10:$U$19,中转!$W$10:$W$19)),2),4)),1020.5643)</f>
        <v>418.44349999999997</v>
      </c>
      <c r="F358" s="32">
        <f>ROUNDUP(LOG(_xlfn.XLOOKUP(C358,中转!$U$10:$U$19,中转!$V$10:$V$19)*1.1^(_xlfn.XLOOKUP(B358,中转!$O$10:$O$129,中转!$P$10:$P$129,0)*_xlfn.XLOOKUP(C358,中转!$U$10:$U$19,中转!$W$10:$W$19)),2),4)</f>
        <v>418.44349999999997</v>
      </c>
      <c r="G358" s="32">
        <v>354</v>
      </c>
      <c r="H358" s="32">
        <f>MIN(INT(_xlfn.XLOOKUP(B358,中转!$O$10:$O$129,中转!$Q$10:$Q$129)*MAX(C358/MIN(_xlfn.XLOOKUP(B358,中转!$O$10:$O$129,中转!$N$10:$N$129),7),_xlfn.XLOOKUP(C358,中转!$A$8:$A$17,中转!$B$8:$B$17))),250)</f>
        <v>212</v>
      </c>
    </row>
    <row r="359" spans="1:8" x14ac:dyDescent="0.15">
      <c r="A359" s="32">
        <v>355</v>
      </c>
      <c r="B359" s="32">
        <f t="shared" si="16"/>
        <v>36</v>
      </c>
      <c r="C359" s="32">
        <f t="shared" si="17"/>
        <v>5</v>
      </c>
      <c r="D359" s="32">
        <f t="shared" si="18"/>
        <v>0</v>
      </c>
      <c r="E359" s="32">
        <f>IFERROR(IF(C359=1,$E$5,ROUNDUP(LOG(_xlfn.XLOOKUP(C359,中转!$U$10:$U$19,中转!$V$10:$V$19)*1.1^(_xlfn.XLOOKUP(B359,中转!$O$10:$O$129,中转!$P$10:$P$129,0)*_xlfn.XLOOKUP(C359,中转!$U$10:$U$19,中转!$W$10:$W$19)),2),4)),1020.5643)</f>
        <v>445.38729999999998</v>
      </c>
      <c r="F359" s="32">
        <f>ROUNDUP(LOG(_xlfn.XLOOKUP(C359,中转!$U$10:$U$19,中转!$V$10:$V$19)*1.1^(_xlfn.XLOOKUP(B359,中转!$O$10:$O$129,中转!$P$10:$P$129,0)*_xlfn.XLOOKUP(C359,中转!$U$10:$U$19,中转!$W$10:$W$19)),2),4)</f>
        <v>445.38729999999998</v>
      </c>
      <c r="G359" s="33">
        <v>355</v>
      </c>
      <c r="H359" s="32">
        <f>MIN(INT(_xlfn.XLOOKUP(B359,中转!$O$10:$O$129,中转!$Q$10:$Q$129)*MAX(C359/MIN(_xlfn.XLOOKUP(B359,中转!$O$10:$O$129,中转!$N$10:$N$129),7),_xlfn.XLOOKUP(C359,中转!$A$8:$A$17,中转!$B$8:$B$17))),250)</f>
        <v>225</v>
      </c>
    </row>
    <row r="360" spans="1:8" x14ac:dyDescent="0.15">
      <c r="A360" s="32">
        <v>356</v>
      </c>
      <c r="B360" s="32">
        <f t="shared" si="16"/>
        <v>36</v>
      </c>
      <c r="C360" s="32">
        <f t="shared" si="17"/>
        <v>6</v>
      </c>
      <c r="D360" s="32">
        <f t="shared" si="18"/>
        <v>0</v>
      </c>
      <c r="E360" s="32">
        <f>IFERROR(IF(C360=1,$E$5,ROUNDUP(LOG(_xlfn.XLOOKUP(C360,中转!$U$10:$U$19,中转!$V$10:$V$19)*1.1^(_xlfn.XLOOKUP(B360,中转!$O$10:$O$129,中转!$P$10:$P$129,0)*_xlfn.XLOOKUP(C360,中转!$U$10:$U$19,中转!$W$10:$W$19)),2),4)),1020.5643)</f>
        <v>451.29969999999997</v>
      </c>
      <c r="F360" s="32">
        <f>ROUNDUP(LOG(_xlfn.XLOOKUP(C360,中转!$U$10:$U$19,中转!$V$10:$V$19)*1.1^(_xlfn.XLOOKUP(B360,中转!$O$10:$O$129,中转!$P$10:$P$129,0)*_xlfn.XLOOKUP(C360,中转!$U$10:$U$19,中转!$W$10:$W$19)),2),4)</f>
        <v>451.29969999999997</v>
      </c>
      <c r="G360" s="32">
        <v>356</v>
      </c>
      <c r="H360" s="32">
        <f>MIN(INT(_xlfn.XLOOKUP(B360,中转!$O$10:$O$129,中转!$Q$10:$Q$129)*MAX(C360/MIN(_xlfn.XLOOKUP(B360,中转!$O$10:$O$129,中转!$N$10:$N$129),7),_xlfn.XLOOKUP(C360,中转!$A$8:$A$17,中转!$B$8:$B$17))),250)</f>
        <v>237</v>
      </c>
    </row>
    <row r="361" spans="1:8" x14ac:dyDescent="0.15">
      <c r="A361" s="32">
        <v>357</v>
      </c>
      <c r="B361" s="32">
        <f t="shared" si="16"/>
        <v>36</v>
      </c>
      <c r="C361" s="32">
        <f t="shared" si="17"/>
        <v>7</v>
      </c>
      <c r="D361" s="32">
        <f t="shared" si="18"/>
        <v>0</v>
      </c>
      <c r="E361" s="32">
        <f>IFERROR(IF(C361=1,$E$5,ROUNDUP(LOG(_xlfn.XLOOKUP(C361,中转!$U$10:$U$19,中转!$V$10:$V$19)*1.1^(_xlfn.XLOOKUP(B361,中转!$O$10:$O$129,中转!$P$10:$P$129,0)*_xlfn.XLOOKUP(C361,中转!$U$10:$U$19,中转!$W$10:$W$19)),2),4)),1020.5643)</f>
        <v>459.69159999999999</v>
      </c>
      <c r="F361" s="32">
        <f>ROUNDUP(LOG(_xlfn.XLOOKUP(C361,中转!$U$10:$U$19,中转!$V$10:$V$19)*1.1^(_xlfn.XLOOKUP(B361,中转!$O$10:$O$129,中转!$P$10:$P$129,0)*_xlfn.XLOOKUP(C361,中转!$U$10:$U$19,中转!$W$10:$W$19)),2),4)</f>
        <v>459.69159999999999</v>
      </c>
      <c r="G361" s="33">
        <v>357</v>
      </c>
      <c r="H361" s="32">
        <f>MIN(INT(_xlfn.XLOOKUP(B361,中转!$O$10:$O$129,中转!$Q$10:$Q$129)*MAX(C361/MIN(_xlfn.XLOOKUP(B361,中转!$O$10:$O$129,中转!$N$10:$N$129),7),_xlfn.XLOOKUP(C361,中转!$A$8:$A$17,中转!$B$8:$B$17))),250)</f>
        <v>250</v>
      </c>
    </row>
    <row r="362" spans="1:8" x14ac:dyDescent="0.15">
      <c r="A362" s="32">
        <v>358</v>
      </c>
      <c r="B362" s="32">
        <f t="shared" si="16"/>
        <v>36</v>
      </c>
      <c r="C362" s="32">
        <f t="shared" si="17"/>
        <v>8</v>
      </c>
      <c r="D362" s="32">
        <f t="shared" si="18"/>
        <v>0</v>
      </c>
      <c r="E362" s="32">
        <f>IFERROR(IF(C362=1,$E$5,ROUNDUP(LOG(_xlfn.XLOOKUP(C362,中转!$U$10:$U$19,中转!$V$10:$V$19)*1.1^(_xlfn.XLOOKUP(B362,中转!$O$10:$O$129,中转!$P$10:$P$129,0)*_xlfn.XLOOKUP(C362,中转!$U$10:$U$19,中转!$W$10:$W$19)),2),4)),1020.5643)</f>
        <v>466.01279999999997</v>
      </c>
      <c r="F362" s="32">
        <f>ROUNDUP(LOG(_xlfn.XLOOKUP(C362,中转!$U$10:$U$19,中转!$V$10:$V$19)*1.1^(_xlfn.XLOOKUP(B362,中转!$O$10:$O$129,中转!$P$10:$P$129,0)*_xlfn.XLOOKUP(C362,中转!$U$10:$U$19,中转!$W$10:$W$19)),2),4)</f>
        <v>466.01280000000003</v>
      </c>
      <c r="G362" s="32">
        <v>358</v>
      </c>
      <c r="H362" s="32">
        <f>MIN(INT(_xlfn.XLOOKUP(B362,中转!$O$10:$O$129,中转!$Q$10:$Q$129)*MAX(C362/MIN(_xlfn.XLOOKUP(B362,中转!$O$10:$O$129,中转!$N$10:$N$129),7),_xlfn.XLOOKUP(C362,中转!$A$8:$A$17,中转!$B$8:$B$17))),250)</f>
        <v>250</v>
      </c>
    </row>
    <row r="363" spans="1:8" x14ac:dyDescent="0.15">
      <c r="A363" s="32">
        <v>359</v>
      </c>
      <c r="B363" s="32">
        <f t="shared" si="16"/>
        <v>36</v>
      </c>
      <c r="C363" s="32">
        <f t="shared" si="17"/>
        <v>9</v>
      </c>
      <c r="D363" s="32">
        <f t="shared" si="18"/>
        <v>0</v>
      </c>
      <c r="E363" s="32">
        <f>IFERROR(IF(C363=1,$E$5,ROUNDUP(LOG(_xlfn.XLOOKUP(C363,中转!$U$10:$U$19,中转!$V$10:$V$19)*1.1^(_xlfn.XLOOKUP(B363,中转!$O$10:$O$129,中转!$P$10:$P$129,0)*_xlfn.XLOOKUP(C363,中转!$U$10:$U$19,中转!$W$10:$W$19)),2),4)),1020.5643)</f>
        <v>472.33819999999997</v>
      </c>
      <c r="F363" s="32">
        <f>ROUNDUP(LOG(_xlfn.XLOOKUP(C363,中转!$U$10:$U$19,中转!$V$10:$V$19)*1.1^(_xlfn.XLOOKUP(B363,中转!$O$10:$O$129,中转!$P$10:$P$129,0)*_xlfn.XLOOKUP(C363,中转!$U$10:$U$19,中转!$W$10:$W$19)),2),4)</f>
        <v>472.33819999999997</v>
      </c>
      <c r="G363" s="33">
        <v>359</v>
      </c>
      <c r="H363" s="32">
        <f>MIN(INT(_xlfn.XLOOKUP(B363,中转!$O$10:$O$129,中转!$Q$10:$Q$129)*MAX(C363/MIN(_xlfn.XLOOKUP(B363,中转!$O$10:$O$129,中转!$N$10:$N$129),7),_xlfn.XLOOKUP(C363,中转!$A$8:$A$17,中转!$B$8:$B$17))),250)</f>
        <v>250</v>
      </c>
    </row>
    <row r="364" spans="1:8" x14ac:dyDescent="0.15">
      <c r="A364" s="32">
        <v>360</v>
      </c>
      <c r="B364" s="32">
        <f t="shared" si="16"/>
        <v>36</v>
      </c>
      <c r="C364" s="32">
        <f t="shared" si="17"/>
        <v>10</v>
      </c>
      <c r="D364" s="32">
        <f t="shared" si="18"/>
        <v>0</v>
      </c>
      <c r="E364" s="32">
        <f>IFERROR(IF(C364=1,$E$5,ROUNDUP(LOG(_xlfn.XLOOKUP(C364,中转!$U$10:$U$19,中转!$V$10:$V$19)*1.1^(_xlfn.XLOOKUP(B364,中转!$O$10:$O$129,中转!$P$10:$P$129,0)*_xlfn.XLOOKUP(C364,中转!$U$10:$U$19,中转!$W$10:$W$19)),2),4)),1020.5643)</f>
        <v>478.6558</v>
      </c>
      <c r="F364" s="32">
        <f>ROUNDUP(LOG(_xlfn.XLOOKUP(C364,中转!$U$10:$U$19,中转!$V$10:$V$19)*1.1^(_xlfn.XLOOKUP(B364,中转!$O$10:$O$129,中转!$P$10:$P$129,0)*_xlfn.XLOOKUP(C364,中转!$U$10:$U$19,中转!$W$10:$W$19)),2),4)</f>
        <v>478.6558</v>
      </c>
      <c r="G364" s="32">
        <v>360</v>
      </c>
      <c r="H364" s="32">
        <f>MIN(INT(_xlfn.XLOOKUP(B364,中转!$O$10:$O$129,中转!$Q$10:$Q$129)*MAX(C364/MIN(_xlfn.XLOOKUP(B364,中转!$O$10:$O$129,中转!$N$10:$N$129),7),_xlfn.XLOOKUP(C364,中转!$A$8:$A$17,中转!$B$8:$B$17))),250)</f>
        <v>250</v>
      </c>
    </row>
    <row r="365" spans="1:8" x14ac:dyDescent="0.15">
      <c r="A365" s="26">
        <v>361</v>
      </c>
      <c r="B365" s="26">
        <f t="shared" si="16"/>
        <v>37</v>
      </c>
      <c r="C365" s="26">
        <f t="shared" si="17"/>
        <v>1</v>
      </c>
      <c r="D365" s="26">
        <f t="shared" si="18"/>
        <v>0</v>
      </c>
      <c r="E365" s="26">
        <f>IFERROR(IF(C365=1,$E$5,ROUNDUP(LOG(_xlfn.XLOOKUP(C365,中转!$U$10:$U$19,中转!$V$10:$V$19)*1.1^(_xlfn.XLOOKUP(B365,中转!$O$10:$O$129,中转!$P$10:$P$129,0)*_xlfn.XLOOKUP(C365,中转!$U$10:$U$19,中转!$W$10:$W$19)),2),4)),1020.5643)</f>
        <v>4.3220000000000001</v>
      </c>
      <c r="F365" s="26">
        <f>ROUNDUP(LOG(_xlfn.XLOOKUP(C365,中转!$U$10:$U$19,中转!$V$10:$V$19)*1.1^(_xlfn.XLOOKUP(B365,中转!$O$10:$O$129,中转!$P$10:$P$129,0)*_xlfn.XLOOKUP(C365,中转!$U$10:$U$19,中转!$W$10:$W$19)),2),4)</f>
        <v>353.15280000000001</v>
      </c>
      <c r="G365" s="27">
        <v>361</v>
      </c>
      <c r="H365" s="26">
        <f>MIN(INT(_xlfn.XLOOKUP(B365,中转!$O$10:$O$129,中转!$Q$10:$Q$129)*MAX(C365/MIN(_xlfn.XLOOKUP(B365,中转!$O$10:$O$129,中转!$N$10:$N$129),7),_xlfn.XLOOKUP(C365,中转!$A$8:$A$17,中转!$B$8:$B$17))),250)</f>
        <v>175</v>
      </c>
    </row>
    <row r="366" spans="1:8" x14ac:dyDescent="0.15">
      <c r="A366" s="26">
        <v>362</v>
      </c>
      <c r="B366" s="26">
        <f t="shared" si="16"/>
        <v>37</v>
      </c>
      <c r="C366" s="26">
        <f t="shared" si="17"/>
        <v>2</v>
      </c>
      <c r="D366" s="26">
        <f t="shared" si="18"/>
        <v>0</v>
      </c>
      <c r="E366" s="26">
        <f>IFERROR(IF(C366=1,$E$5,ROUNDUP(LOG(_xlfn.XLOOKUP(C366,中转!$U$10:$U$19,中转!$V$10:$V$19)*1.1^(_xlfn.XLOOKUP(B366,中转!$O$10:$O$129,中转!$P$10:$P$129,0)*_xlfn.XLOOKUP(C366,中转!$U$10:$U$19,中转!$W$10:$W$19)),2),4)),1020.5643)</f>
        <v>376.07259999999997</v>
      </c>
      <c r="F366" s="26">
        <f>ROUNDUP(LOG(_xlfn.XLOOKUP(C366,中转!$U$10:$U$19,中转!$V$10:$V$19)*1.1^(_xlfn.XLOOKUP(B366,中转!$O$10:$O$129,中转!$P$10:$P$129,0)*_xlfn.XLOOKUP(C366,中转!$U$10:$U$19,中转!$W$10:$W$19)),2),4)</f>
        <v>376.07260000000002</v>
      </c>
      <c r="G366" s="26">
        <v>362</v>
      </c>
      <c r="H366" s="26">
        <f>MIN(INT(_xlfn.XLOOKUP(B366,中转!$O$10:$O$129,中转!$Q$10:$Q$129)*MAX(C366/MIN(_xlfn.XLOOKUP(B366,中转!$O$10:$O$129,中转!$N$10:$N$129),7),_xlfn.XLOOKUP(C366,中转!$A$8:$A$17,中转!$B$8:$B$17))),250)</f>
        <v>187</v>
      </c>
    </row>
    <row r="367" spans="1:8" x14ac:dyDescent="0.15">
      <c r="A367" s="26">
        <v>363</v>
      </c>
      <c r="B367" s="26">
        <f t="shared" si="16"/>
        <v>37</v>
      </c>
      <c r="C367" s="26">
        <f t="shared" si="17"/>
        <v>3</v>
      </c>
      <c r="D367" s="26">
        <f t="shared" si="18"/>
        <v>0</v>
      </c>
      <c r="E367" s="26">
        <f>IFERROR(IF(C367=1,$E$5,ROUNDUP(LOG(_xlfn.XLOOKUP(C367,中转!$U$10:$U$19,中转!$V$10:$V$19)*1.1^(_xlfn.XLOOKUP(B367,中转!$O$10:$O$129,中转!$P$10:$P$129,0)*_xlfn.XLOOKUP(C367,中转!$U$10:$U$19,中转!$W$10:$W$19)),2),4)),1020.5643)</f>
        <v>404.63629999999995</v>
      </c>
      <c r="F367" s="26">
        <f>ROUNDUP(LOG(_xlfn.XLOOKUP(C367,中转!$U$10:$U$19,中转!$V$10:$V$19)*1.1^(_xlfn.XLOOKUP(B367,中转!$O$10:$O$129,中转!$P$10:$P$129,0)*_xlfn.XLOOKUP(C367,中转!$U$10:$U$19,中转!$W$10:$W$19)),2),4)</f>
        <v>404.63630000000001</v>
      </c>
      <c r="G367" s="27">
        <v>363</v>
      </c>
      <c r="H367" s="26">
        <f>MIN(INT(_xlfn.XLOOKUP(B367,中转!$O$10:$O$129,中转!$Q$10:$Q$129)*MAX(C367/MIN(_xlfn.XLOOKUP(B367,中转!$O$10:$O$129,中转!$N$10:$N$129),7),_xlfn.XLOOKUP(C367,中转!$A$8:$A$17,中转!$B$8:$B$17))),250)</f>
        <v>200</v>
      </c>
    </row>
    <row r="368" spans="1:8" x14ac:dyDescent="0.15">
      <c r="A368" s="26">
        <v>364</v>
      </c>
      <c r="B368" s="26">
        <f t="shared" si="16"/>
        <v>37</v>
      </c>
      <c r="C368" s="26">
        <f t="shared" si="17"/>
        <v>4</v>
      </c>
      <c r="D368" s="26">
        <f t="shared" si="18"/>
        <v>0</v>
      </c>
      <c r="E368" s="26">
        <f>IFERROR(IF(C368=1,$E$5,ROUNDUP(LOG(_xlfn.XLOOKUP(C368,中转!$U$10:$U$19,中转!$V$10:$V$19)*1.1^(_xlfn.XLOOKUP(B368,中转!$O$10:$O$129,中转!$P$10:$P$129,0)*_xlfn.XLOOKUP(C368,中转!$U$10:$U$19,中转!$W$10:$W$19)),2),4)),1020.5643)</f>
        <v>430.2</v>
      </c>
      <c r="F368" s="26">
        <f>ROUNDUP(LOG(_xlfn.XLOOKUP(C368,中转!$U$10:$U$19,中转!$V$10:$V$19)*1.1^(_xlfn.XLOOKUP(B368,中转!$O$10:$O$129,中转!$P$10:$P$129,0)*_xlfn.XLOOKUP(C368,中转!$U$10:$U$19,中转!$W$10:$W$19)),2),4)</f>
        <v>430.2</v>
      </c>
      <c r="G368" s="26">
        <v>364</v>
      </c>
      <c r="H368" s="26">
        <f>MIN(INT(_xlfn.XLOOKUP(B368,中转!$O$10:$O$129,中转!$Q$10:$Q$129)*MAX(C368/MIN(_xlfn.XLOOKUP(B368,中转!$O$10:$O$129,中转!$N$10:$N$129),7),_xlfn.XLOOKUP(C368,中转!$A$8:$A$17,中转!$B$8:$B$17))),250)</f>
        <v>212</v>
      </c>
    </row>
    <row r="369" spans="1:8" x14ac:dyDescent="0.15">
      <c r="A369" s="26">
        <v>365</v>
      </c>
      <c r="B369" s="26">
        <f t="shared" si="16"/>
        <v>37</v>
      </c>
      <c r="C369" s="26">
        <f t="shared" si="17"/>
        <v>5</v>
      </c>
      <c r="D369" s="26">
        <f t="shared" si="18"/>
        <v>0</v>
      </c>
      <c r="E369" s="26">
        <f>IFERROR(IF(C369=1,$E$5,ROUNDUP(LOG(_xlfn.XLOOKUP(C369,中转!$U$10:$U$19,中转!$V$10:$V$19)*1.1^(_xlfn.XLOOKUP(B369,中转!$O$10:$O$129,中转!$P$10:$P$129,0)*_xlfn.XLOOKUP(C369,中转!$U$10:$U$19,中转!$W$10:$W$19)),2),4)),1020.5643)</f>
        <v>457.76259999999996</v>
      </c>
      <c r="F369" s="26">
        <f>ROUNDUP(LOG(_xlfn.XLOOKUP(C369,中转!$U$10:$U$19,中转!$V$10:$V$19)*1.1^(_xlfn.XLOOKUP(B369,中转!$O$10:$O$129,中转!$P$10:$P$129,0)*_xlfn.XLOOKUP(C369,中转!$U$10:$U$19,中转!$W$10:$W$19)),2),4)</f>
        <v>457.76259999999996</v>
      </c>
      <c r="G369" s="27">
        <v>365</v>
      </c>
      <c r="H369" s="26">
        <f>MIN(INT(_xlfn.XLOOKUP(B369,中转!$O$10:$O$129,中转!$Q$10:$Q$129)*MAX(C369/MIN(_xlfn.XLOOKUP(B369,中转!$O$10:$O$129,中转!$N$10:$N$129),7),_xlfn.XLOOKUP(C369,中转!$A$8:$A$17,中转!$B$8:$B$17))),250)</f>
        <v>225</v>
      </c>
    </row>
    <row r="370" spans="1:8" x14ac:dyDescent="0.15">
      <c r="A370" s="26">
        <v>366</v>
      </c>
      <c r="B370" s="26">
        <f t="shared" si="16"/>
        <v>37</v>
      </c>
      <c r="C370" s="26">
        <f t="shared" si="17"/>
        <v>6</v>
      </c>
      <c r="D370" s="26">
        <f t="shared" si="18"/>
        <v>0</v>
      </c>
      <c r="E370" s="26">
        <f>IFERROR(IF(C370=1,$E$5,ROUNDUP(LOG(_xlfn.XLOOKUP(C370,中转!$U$10:$U$19,中转!$V$10:$V$19)*1.1^(_xlfn.XLOOKUP(B370,中转!$O$10:$O$129,中转!$P$10:$P$129,0)*_xlfn.XLOOKUP(C370,中转!$U$10:$U$19,中转!$W$10:$W$19)),2),4)),1020.5643)</f>
        <v>463.67499999999995</v>
      </c>
      <c r="F370" s="26">
        <f>ROUNDUP(LOG(_xlfn.XLOOKUP(C370,中转!$U$10:$U$19,中转!$V$10:$V$19)*1.1^(_xlfn.XLOOKUP(B370,中转!$O$10:$O$129,中转!$P$10:$P$129,0)*_xlfn.XLOOKUP(C370,中转!$U$10:$U$19,中转!$W$10:$W$19)),2),4)</f>
        <v>463.67500000000001</v>
      </c>
      <c r="G370" s="26">
        <v>366</v>
      </c>
      <c r="H370" s="26">
        <f>MIN(INT(_xlfn.XLOOKUP(B370,中转!$O$10:$O$129,中转!$Q$10:$Q$129)*MAX(C370/MIN(_xlfn.XLOOKUP(B370,中转!$O$10:$O$129,中转!$N$10:$N$129),7),_xlfn.XLOOKUP(C370,中转!$A$8:$A$17,中转!$B$8:$B$17))),250)</f>
        <v>237</v>
      </c>
    </row>
    <row r="371" spans="1:8" x14ac:dyDescent="0.15">
      <c r="A371" s="26">
        <v>367</v>
      </c>
      <c r="B371" s="26">
        <f t="shared" si="16"/>
        <v>37</v>
      </c>
      <c r="C371" s="26">
        <f t="shared" si="17"/>
        <v>7</v>
      </c>
      <c r="D371" s="26">
        <f t="shared" si="18"/>
        <v>0</v>
      </c>
      <c r="E371" s="26">
        <f>IFERROR(IF(C371=1,$E$5,ROUNDUP(LOG(_xlfn.XLOOKUP(C371,中转!$U$10:$U$19,中转!$V$10:$V$19)*1.1^(_xlfn.XLOOKUP(B371,中转!$O$10:$O$129,中转!$P$10:$P$129,0)*_xlfn.XLOOKUP(C371,中转!$U$10:$U$19,中转!$W$10:$W$19)),2),4)),1020.5643)</f>
        <v>472.06689999999998</v>
      </c>
      <c r="F371" s="26">
        <f>ROUNDUP(LOG(_xlfn.XLOOKUP(C371,中转!$U$10:$U$19,中转!$V$10:$V$19)*1.1^(_xlfn.XLOOKUP(B371,中转!$O$10:$O$129,中转!$P$10:$P$129,0)*_xlfn.XLOOKUP(C371,中转!$U$10:$U$19,中转!$W$10:$W$19)),2),4)</f>
        <v>472.06689999999998</v>
      </c>
      <c r="G371" s="27">
        <v>367</v>
      </c>
      <c r="H371" s="26">
        <f>MIN(INT(_xlfn.XLOOKUP(B371,中转!$O$10:$O$129,中转!$Q$10:$Q$129)*MAX(C371/MIN(_xlfn.XLOOKUP(B371,中转!$O$10:$O$129,中转!$N$10:$N$129),7),_xlfn.XLOOKUP(C371,中转!$A$8:$A$17,中转!$B$8:$B$17))),250)</f>
        <v>250</v>
      </c>
    </row>
    <row r="372" spans="1:8" x14ac:dyDescent="0.15">
      <c r="A372" s="26">
        <v>368</v>
      </c>
      <c r="B372" s="26">
        <f t="shared" ref="B372:B435" si="19">B362+1</f>
        <v>37</v>
      </c>
      <c r="C372" s="26">
        <f t="shared" ref="C372:C435" si="20">C362</f>
        <v>8</v>
      </c>
      <c r="D372" s="26">
        <f t="shared" si="18"/>
        <v>0</v>
      </c>
      <c r="E372" s="26">
        <f>IFERROR(IF(C372=1,$E$5,ROUNDUP(LOG(_xlfn.XLOOKUP(C372,中转!$U$10:$U$19,中转!$V$10:$V$19)*1.1^(_xlfn.XLOOKUP(B372,中转!$O$10:$O$129,中转!$P$10:$P$129,0)*_xlfn.XLOOKUP(C372,中转!$U$10:$U$19,中转!$W$10:$W$19)),2),4)),1020.5643)</f>
        <v>478.38819999999998</v>
      </c>
      <c r="F372" s="26">
        <f>ROUNDUP(LOG(_xlfn.XLOOKUP(C372,中转!$U$10:$U$19,中转!$V$10:$V$19)*1.1^(_xlfn.XLOOKUP(B372,中转!$O$10:$O$129,中转!$P$10:$P$129,0)*_xlfn.XLOOKUP(C372,中转!$U$10:$U$19,中转!$W$10:$W$19)),2),4)</f>
        <v>478.38819999999998</v>
      </c>
      <c r="G372" s="26">
        <v>368</v>
      </c>
      <c r="H372" s="26">
        <f>MIN(INT(_xlfn.XLOOKUP(B372,中转!$O$10:$O$129,中转!$Q$10:$Q$129)*MAX(C372/MIN(_xlfn.XLOOKUP(B372,中转!$O$10:$O$129,中转!$N$10:$N$129),7),_xlfn.XLOOKUP(C372,中转!$A$8:$A$17,中转!$B$8:$B$17))),250)</f>
        <v>250</v>
      </c>
    </row>
    <row r="373" spans="1:8" x14ac:dyDescent="0.15">
      <c r="A373" s="26">
        <v>369</v>
      </c>
      <c r="B373" s="26">
        <f t="shared" si="19"/>
        <v>37</v>
      </c>
      <c r="C373" s="26">
        <f t="shared" si="20"/>
        <v>9</v>
      </c>
      <c r="D373" s="26">
        <f t="shared" si="18"/>
        <v>0</v>
      </c>
      <c r="E373" s="26">
        <f>IFERROR(IF(C373=1,$E$5,ROUNDUP(LOG(_xlfn.XLOOKUP(C373,中转!$U$10:$U$19,中转!$V$10:$V$19)*1.1^(_xlfn.XLOOKUP(B373,中转!$O$10:$O$129,中转!$P$10:$P$129,0)*_xlfn.XLOOKUP(C373,中转!$U$10:$U$19,中转!$W$10:$W$19)),2),4)),1020.5643)</f>
        <v>484.71349999999995</v>
      </c>
      <c r="F373" s="26">
        <f>ROUNDUP(LOG(_xlfn.XLOOKUP(C373,中转!$U$10:$U$19,中转!$V$10:$V$19)*1.1^(_xlfn.XLOOKUP(B373,中转!$O$10:$O$129,中转!$P$10:$P$129,0)*_xlfn.XLOOKUP(C373,中转!$U$10:$U$19,中转!$W$10:$W$19)),2),4)</f>
        <v>484.71350000000001</v>
      </c>
      <c r="G373" s="27">
        <v>369</v>
      </c>
      <c r="H373" s="26">
        <f>MIN(INT(_xlfn.XLOOKUP(B373,中转!$O$10:$O$129,中转!$Q$10:$Q$129)*MAX(C373/MIN(_xlfn.XLOOKUP(B373,中转!$O$10:$O$129,中转!$N$10:$N$129),7),_xlfn.XLOOKUP(C373,中转!$A$8:$A$17,中转!$B$8:$B$17))),250)</f>
        <v>250</v>
      </c>
    </row>
    <row r="374" spans="1:8" x14ac:dyDescent="0.15">
      <c r="A374" s="26">
        <v>370</v>
      </c>
      <c r="B374" s="26">
        <f t="shared" si="19"/>
        <v>37</v>
      </c>
      <c r="C374" s="26">
        <f t="shared" si="20"/>
        <v>10</v>
      </c>
      <c r="D374" s="26">
        <f t="shared" si="18"/>
        <v>0</v>
      </c>
      <c r="E374" s="26">
        <f>IFERROR(IF(C374=1,$E$5,ROUNDUP(LOG(_xlfn.XLOOKUP(C374,中转!$U$10:$U$19,中转!$V$10:$V$19)*1.1^(_xlfn.XLOOKUP(B374,中转!$O$10:$O$129,中转!$P$10:$P$129,0)*_xlfn.XLOOKUP(C374,中转!$U$10:$U$19,中转!$W$10:$W$19)),2),4)),1020.5643)</f>
        <v>491.03119999999996</v>
      </c>
      <c r="F374" s="26">
        <f>ROUNDUP(LOG(_xlfn.XLOOKUP(C374,中转!$U$10:$U$19,中转!$V$10:$V$19)*1.1^(_xlfn.XLOOKUP(B374,中转!$O$10:$O$129,中转!$P$10:$P$129,0)*_xlfn.XLOOKUP(C374,中转!$U$10:$U$19,中转!$W$10:$W$19)),2),4)</f>
        <v>491.03120000000001</v>
      </c>
      <c r="G374" s="26">
        <v>370</v>
      </c>
      <c r="H374" s="26">
        <f>MIN(INT(_xlfn.XLOOKUP(B374,中转!$O$10:$O$129,中转!$Q$10:$Q$129)*MAX(C374/MIN(_xlfn.XLOOKUP(B374,中转!$O$10:$O$129,中转!$N$10:$N$129),7),_xlfn.XLOOKUP(C374,中转!$A$8:$A$17,中转!$B$8:$B$17))),250)</f>
        <v>250</v>
      </c>
    </row>
    <row r="375" spans="1:8" x14ac:dyDescent="0.15">
      <c r="A375" s="32">
        <v>371</v>
      </c>
      <c r="B375" s="32">
        <f t="shared" si="19"/>
        <v>38</v>
      </c>
      <c r="C375" s="32">
        <f t="shared" si="20"/>
        <v>1</v>
      </c>
      <c r="D375" s="32">
        <f t="shared" si="18"/>
        <v>0</v>
      </c>
      <c r="E375" s="32">
        <f>IFERROR(IF(C375=1,$E$5,ROUNDUP(LOG(_xlfn.XLOOKUP(C375,中转!$U$10:$U$19,中转!$V$10:$V$19)*1.1^(_xlfn.XLOOKUP(B375,中转!$O$10:$O$129,中转!$P$10:$P$129,0)*_xlfn.XLOOKUP(C375,中转!$U$10:$U$19,中转!$W$10:$W$19)),2),4)),1020.5643)</f>
        <v>4.3220000000000001</v>
      </c>
      <c r="F375" s="32">
        <f>ROUNDUP(LOG(_xlfn.XLOOKUP(C375,中转!$U$10:$U$19,中转!$V$10:$V$19)*1.1^(_xlfn.XLOOKUP(B375,中转!$O$10:$O$129,中转!$P$10:$P$129,0)*_xlfn.XLOOKUP(C375,中转!$U$10:$U$19,中转!$W$10:$W$19)),2),4)</f>
        <v>363.053</v>
      </c>
      <c r="G375" s="33">
        <v>371</v>
      </c>
      <c r="H375" s="32">
        <f>MIN(INT(_xlfn.XLOOKUP(B375,中转!$O$10:$O$129,中转!$Q$10:$Q$129)*MAX(C375/MIN(_xlfn.XLOOKUP(B375,中转!$O$10:$O$129,中转!$N$10:$N$129),7),_xlfn.XLOOKUP(C375,中转!$A$8:$A$17,中转!$B$8:$B$17))),250)</f>
        <v>175</v>
      </c>
    </row>
    <row r="376" spans="1:8" x14ac:dyDescent="0.15">
      <c r="A376" s="32">
        <v>372</v>
      </c>
      <c r="B376" s="32">
        <f t="shared" si="19"/>
        <v>38</v>
      </c>
      <c r="C376" s="32">
        <f t="shared" si="20"/>
        <v>2</v>
      </c>
      <c r="D376" s="32">
        <f t="shared" si="18"/>
        <v>0</v>
      </c>
      <c r="E376" s="32">
        <f>IFERROR(IF(C376=1,$E$5,ROUNDUP(LOG(_xlfn.XLOOKUP(C376,中转!$U$10:$U$19,中转!$V$10:$V$19)*1.1^(_xlfn.XLOOKUP(B376,中转!$O$10:$O$129,中转!$P$10:$P$129,0)*_xlfn.XLOOKUP(C376,中转!$U$10:$U$19,中转!$W$10:$W$19)),2),4)),1020.5643)</f>
        <v>386.59159999999997</v>
      </c>
      <c r="F376" s="32">
        <f>ROUNDUP(LOG(_xlfn.XLOOKUP(C376,中转!$U$10:$U$19,中转!$V$10:$V$19)*1.1^(_xlfn.XLOOKUP(B376,中转!$O$10:$O$129,中转!$P$10:$P$129,0)*_xlfn.XLOOKUP(C376,中转!$U$10:$U$19,中转!$W$10:$W$19)),2),4)</f>
        <v>386.59160000000003</v>
      </c>
      <c r="G376" s="32">
        <v>372</v>
      </c>
      <c r="H376" s="32">
        <f>MIN(INT(_xlfn.XLOOKUP(B376,中转!$O$10:$O$129,中转!$Q$10:$Q$129)*MAX(C376/MIN(_xlfn.XLOOKUP(B376,中转!$O$10:$O$129,中转!$N$10:$N$129),7),_xlfn.XLOOKUP(C376,中转!$A$8:$A$17,中转!$B$8:$B$17))),250)</f>
        <v>187</v>
      </c>
    </row>
    <row r="377" spans="1:8" x14ac:dyDescent="0.15">
      <c r="A377" s="32">
        <v>373</v>
      </c>
      <c r="B377" s="32">
        <f t="shared" si="19"/>
        <v>38</v>
      </c>
      <c r="C377" s="32">
        <f t="shared" si="20"/>
        <v>3</v>
      </c>
      <c r="D377" s="32">
        <f t="shared" si="18"/>
        <v>0</v>
      </c>
      <c r="E377" s="32">
        <f>IFERROR(IF(C377=1,$E$5,ROUNDUP(LOG(_xlfn.XLOOKUP(C377,中转!$U$10:$U$19,中转!$V$10:$V$19)*1.1^(_xlfn.XLOOKUP(B377,中转!$O$10:$O$129,中转!$P$10:$P$129,0)*_xlfn.XLOOKUP(C377,中转!$U$10:$U$19,中转!$W$10:$W$19)),2),4)),1020.5643)</f>
        <v>415.77409999999998</v>
      </c>
      <c r="F377" s="32">
        <f>ROUNDUP(LOG(_xlfn.XLOOKUP(C377,中转!$U$10:$U$19,中转!$V$10:$V$19)*1.1^(_xlfn.XLOOKUP(B377,中转!$O$10:$O$129,中转!$P$10:$P$129,0)*_xlfn.XLOOKUP(C377,中转!$U$10:$U$19,中转!$W$10:$W$19)),2),4)</f>
        <v>415.77409999999998</v>
      </c>
      <c r="G377" s="33">
        <v>373</v>
      </c>
      <c r="H377" s="32">
        <f>MIN(INT(_xlfn.XLOOKUP(B377,中转!$O$10:$O$129,中转!$Q$10:$Q$129)*MAX(C377/MIN(_xlfn.XLOOKUP(B377,中转!$O$10:$O$129,中转!$N$10:$N$129),7),_xlfn.XLOOKUP(C377,中转!$A$8:$A$17,中转!$B$8:$B$17))),250)</f>
        <v>200</v>
      </c>
    </row>
    <row r="378" spans="1:8" x14ac:dyDescent="0.15">
      <c r="A378" s="32">
        <v>374</v>
      </c>
      <c r="B378" s="32">
        <f t="shared" si="19"/>
        <v>38</v>
      </c>
      <c r="C378" s="32">
        <f t="shared" si="20"/>
        <v>4</v>
      </c>
      <c r="D378" s="32">
        <f t="shared" si="18"/>
        <v>0</v>
      </c>
      <c r="E378" s="32">
        <f>IFERROR(IF(C378=1,$E$5,ROUNDUP(LOG(_xlfn.XLOOKUP(C378,中转!$U$10:$U$19,中转!$V$10:$V$19)*1.1^(_xlfn.XLOOKUP(B378,中转!$O$10:$O$129,中转!$P$10:$P$129,0)*_xlfn.XLOOKUP(C378,中转!$U$10:$U$19,中转!$W$10:$W$19)),2),4)),1020.5643)</f>
        <v>441.95659999999998</v>
      </c>
      <c r="F378" s="32">
        <f>ROUNDUP(LOG(_xlfn.XLOOKUP(C378,中转!$U$10:$U$19,中转!$V$10:$V$19)*1.1^(_xlfn.XLOOKUP(B378,中转!$O$10:$O$129,中转!$P$10:$P$129,0)*_xlfn.XLOOKUP(C378,中转!$U$10:$U$19,中转!$W$10:$W$19)),2),4)</f>
        <v>441.95659999999998</v>
      </c>
      <c r="G378" s="32">
        <v>374</v>
      </c>
      <c r="H378" s="32">
        <f>MIN(INT(_xlfn.XLOOKUP(B378,中转!$O$10:$O$129,中转!$Q$10:$Q$129)*MAX(C378/MIN(_xlfn.XLOOKUP(B378,中转!$O$10:$O$129,中转!$N$10:$N$129),7),_xlfn.XLOOKUP(C378,中转!$A$8:$A$17,中转!$B$8:$B$17))),250)</f>
        <v>212</v>
      </c>
    </row>
    <row r="379" spans="1:8" x14ac:dyDescent="0.15">
      <c r="A379" s="32">
        <v>375</v>
      </c>
      <c r="B379" s="32">
        <f t="shared" si="19"/>
        <v>38</v>
      </c>
      <c r="C379" s="32">
        <f t="shared" si="20"/>
        <v>5</v>
      </c>
      <c r="D379" s="32">
        <f t="shared" si="18"/>
        <v>0</v>
      </c>
      <c r="E379" s="32">
        <f>IFERROR(IF(C379=1,$E$5,ROUNDUP(LOG(_xlfn.XLOOKUP(C379,中转!$U$10:$U$19,中转!$V$10:$V$19)*1.1^(_xlfn.XLOOKUP(B379,中转!$O$10:$O$129,中转!$P$10:$P$129,0)*_xlfn.XLOOKUP(C379,中转!$U$10:$U$19,中转!$W$10:$W$19)),2),4)),1020.5643)</f>
        <v>470.1379</v>
      </c>
      <c r="F379" s="32">
        <f>ROUNDUP(LOG(_xlfn.XLOOKUP(C379,中转!$U$10:$U$19,中转!$V$10:$V$19)*1.1^(_xlfn.XLOOKUP(B379,中转!$O$10:$O$129,中转!$P$10:$P$129,0)*_xlfn.XLOOKUP(C379,中转!$U$10:$U$19,中转!$W$10:$W$19)),2),4)</f>
        <v>470.1379</v>
      </c>
      <c r="G379" s="33">
        <v>375</v>
      </c>
      <c r="H379" s="32">
        <f>MIN(INT(_xlfn.XLOOKUP(B379,中转!$O$10:$O$129,中转!$Q$10:$Q$129)*MAX(C379/MIN(_xlfn.XLOOKUP(B379,中转!$O$10:$O$129,中转!$N$10:$N$129),7),_xlfn.XLOOKUP(C379,中转!$A$8:$A$17,中转!$B$8:$B$17))),250)</f>
        <v>225</v>
      </c>
    </row>
    <row r="380" spans="1:8" x14ac:dyDescent="0.15">
      <c r="A380" s="32">
        <v>376</v>
      </c>
      <c r="B380" s="32">
        <f t="shared" si="19"/>
        <v>38</v>
      </c>
      <c r="C380" s="32">
        <f t="shared" si="20"/>
        <v>6</v>
      </c>
      <c r="D380" s="32">
        <f t="shared" si="18"/>
        <v>0</v>
      </c>
      <c r="E380" s="32">
        <f>IFERROR(IF(C380=1,$E$5,ROUNDUP(LOG(_xlfn.XLOOKUP(C380,中转!$U$10:$U$19,中转!$V$10:$V$19)*1.1^(_xlfn.XLOOKUP(B380,中转!$O$10:$O$129,中转!$P$10:$P$129,0)*_xlfn.XLOOKUP(C380,中转!$U$10:$U$19,中转!$W$10:$W$19)),2),4)),1020.5643)</f>
        <v>476.05039999999997</v>
      </c>
      <c r="F380" s="32">
        <f>ROUNDUP(LOG(_xlfn.XLOOKUP(C380,中转!$U$10:$U$19,中转!$V$10:$V$19)*1.1^(_xlfn.XLOOKUP(B380,中转!$O$10:$O$129,中转!$P$10:$P$129,0)*_xlfn.XLOOKUP(C380,中转!$U$10:$U$19,中转!$W$10:$W$19)),2),4)</f>
        <v>476.05040000000002</v>
      </c>
      <c r="G380" s="32">
        <v>376</v>
      </c>
      <c r="H380" s="32">
        <f>MIN(INT(_xlfn.XLOOKUP(B380,中转!$O$10:$O$129,中转!$Q$10:$Q$129)*MAX(C380/MIN(_xlfn.XLOOKUP(B380,中转!$O$10:$O$129,中转!$N$10:$N$129),7),_xlfn.XLOOKUP(C380,中转!$A$8:$A$17,中转!$B$8:$B$17))),250)</f>
        <v>237</v>
      </c>
    </row>
    <row r="381" spans="1:8" x14ac:dyDescent="0.15">
      <c r="A381" s="32">
        <v>377</v>
      </c>
      <c r="B381" s="32">
        <f t="shared" si="19"/>
        <v>38</v>
      </c>
      <c r="C381" s="32">
        <f t="shared" si="20"/>
        <v>7</v>
      </c>
      <c r="D381" s="32">
        <f t="shared" si="18"/>
        <v>0</v>
      </c>
      <c r="E381" s="32">
        <f>IFERROR(IF(C381=1,$E$5,ROUNDUP(LOG(_xlfn.XLOOKUP(C381,中转!$U$10:$U$19,中转!$V$10:$V$19)*1.1^(_xlfn.XLOOKUP(B381,中转!$O$10:$O$129,中转!$P$10:$P$129,0)*_xlfn.XLOOKUP(C381,中转!$U$10:$U$19,中转!$W$10:$W$19)),2),4)),1020.5643)</f>
        <v>484.44219999999996</v>
      </c>
      <c r="F381" s="32">
        <f>ROUNDUP(LOG(_xlfn.XLOOKUP(C381,中转!$U$10:$U$19,中转!$V$10:$V$19)*1.1^(_xlfn.XLOOKUP(B381,中转!$O$10:$O$129,中转!$P$10:$P$129,0)*_xlfn.XLOOKUP(C381,中转!$U$10:$U$19,中转!$W$10:$W$19)),2),4)</f>
        <v>484.44220000000001</v>
      </c>
      <c r="G381" s="33">
        <v>377</v>
      </c>
      <c r="H381" s="32">
        <f>MIN(INT(_xlfn.XLOOKUP(B381,中转!$O$10:$O$129,中转!$Q$10:$Q$129)*MAX(C381/MIN(_xlfn.XLOOKUP(B381,中转!$O$10:$O$129,中转!$N$10:$N$129),7),_xlfn.XLOOKUP(C381,中转!$A$8:$A$17,中转!$B$8:$B$17))),250)</f>
        <v>250</v>
      </c>
    </row>
    <row r="382" spans="1:8" x14ac:dyDescent="0.15">
      <c r="A382" s="32">
        <v>378</v>
      </c>
      <c r="B382" s="32">
        <f t="shared" si="19"/>
        <v>38</v>
      </c>
      <c r="C382" s="32">
        <f t="shared" si="20"/>
        <v>8</v>
      </c>
      <c r="D382" s="32">
        <f t="shared" si="18"/>
        <v>0</v>
      </c>
      <c r="E382" s="32">
        <f>IFERROR(IF(C382=1,$E$5,ROUNDUP(LOG(_xlfn.XLOOKUP(C382,中转!$U$10:$U$19,中转!$V$10:$V$19)*1.1^(_xlfn.XLOOKUP(B382,中转!$O$10:$O$129,中转!$P$10:$P$129,0)*_xlfn.XLOOKUP(C382,中转!$U$10:$U$19,中转!$W$10:$W$19)),2),4)),1020.5643)</f>
        <v>490.76349999999996</v>
      </c>
      <c r="F382" s="32">
        <f>ROUNDUP(LOG(_xlfn.XLOOKUP(C382,中转!$U$10:$U$19,中转!$V$10:$V$19)*1.1^(_xlfn.XLOOKUP(B382,中转!$O$10:$O$129,中转!$P$10:$P$129,0)*_xlfn.XLOOKUP(C382,中转!$U$10:$U$19,中转!$W$10:$W$19)),2),4)</f>
        <v>490.76350000000002</v>
      </c>
      <c r="G382" s="32">
        <v>378</v>
      </c>
      <c r="H382" s="32">
        <f>MIN(INT(_xlfn.XLOOKUP(B382,中转!$O$10:$O$129,中转!$Q$10:$Q$129)*MAX(C382/MIN(_xlfn.XLOOKUP(B382,中转!$O$10:$O$129,中转!$N$10:$N$129),7),_xlfn.XLOOKUP(C382,中转!$A$8:$A$17,中转!$B$8:$B$17))),250)</f>
        <v>250</v>
      </c>
    </row>
    <row r="383" spans="1:8" x14ac:dyDescent="0.15">
      <c r="A383" s="32">
        <v>379</v>
      </c>
      <c r="B383" s="32">
        <f t="shared" si="19"/>
        <v>38</v>
      </c>
      <c r="C383" s="32">
        <f t="shared" si="20"/>
        <v>9</v>
      </c>
      <c r="D383" s="32">
        <f t="shared" si="18"/>
        <v>0</v>
      </c>
      <c r="E383" s="32">
        <f>IFERROR(IF(C383=1,$E$5,ROUNDUP(LOG(_xlfn.XLOOKUP(C383,中转!$U$10:$U$19,中转!$V$10:$V$19)*1.1^(_xlfn.XLOOKUP(B383,中转!$O$10:$O$129,中转!$P$10:$P$129,0)*_xlfn.XLOOKUP(C383,中转!$U$10:$U$19,中转!$W$10:$W$19)),2),4)),1020.5643)</f>
        <v>497.08879999999999</v>
      </c>
      <c r="F383" s="32">
        <f>ROUNDUP(LOG(_xlfn.XLOOKUP(C383,中转!$U$10:$U$19,中转!$V$10:$V$19)*1.1^(_xlfn.XLOOKUP(B383,中转!$O$10:$O$129,中转!$P$10:$P$129,0)*_xlfn.XLOOKUP(C383,中转!$U$10:$U$19,中转!$W$10:$W$19)),2),4)</f>
        <v>497.08879999999999</v>
      </c>
      <c r="G383" s="33">
        <v>379</v>
      </c>
      <c r="H383" s="32">
        <f>MIN(INT(_xlfn.XLOOKUP(B383,中转!$O$10:$O$129,中转!$Q$10:$Q$129)*MAX(C383/MIN(_xlfn.XLOOKUP(B383,中转!$O$10:$O$129,中转!$N$10:$N$129),7),_xlfn.XLOOKUP(C383,中转!$A$8:$A$17,中转!$B$8:$B$17))),250)</f>
        <v>250</v>
      </c>
    </row>
    <row r="384" spans="1:8" x14ac:dyDescent="0.15">
      <c r="A384" s="32">
        <v>380</v>
      </c>
      <c r="B384" s="32">
        <f t="shared" si="19"/>
        <v>38</v>
      </c>
      <c r="C384" s="32">
        <f t="shared" si="20"/>
        <v>10</v>
      </c>
      <c r="D384" s="32">
        <f t="shared" si="18"/>
        <v>0</v>
      </c>
      <c r="E384" s="32">
        <f>IFERROR(IF(C384=1,$E$5,ROUNDUP(LOG(_xlfn.XLOOKUP(C384,中转!$U$10:$U$19,中转!$V$10:$V$19)*1.1^(_xlfn.XLOOKUP(B384,中转!$O$10:$O$129,中转!$P$10:$P$129,0)*_xlfn.XLOOKUP(C384,中转!$U$10:$U$19,中转!$W$10:$W$19)),2),4)),1020.5643)</f>
        <v>503.40649999999999</v>
      </c>
      <c r="F384" s="32">
        <f>ROUNDUP(LOG(_xlfn.XLOOKUP(C384,中转!$U$10:$U$19,中转!$V$10:$V$19)*1.1^(_xlfn.XLOOKUP(B384,中转!$O$10:$O$129,中转!$P$10:$P$129,0)*_xlfn.XLOOKUP(C384,中转!$U$10:$U$19,中转!$W$10:$W$19)),2),4)</f>
        <v>503.40649999999999</v>
      </c>
      <c r="G384" s="32">
        <v>380</v>
      </c>
      <c r="H384" s="32">
        <f>MIN(INT(_xlfn.XLOOKUP(B384,中转!$O$10:$O$129,中转!$Q$10:$Q$129)*MAX(C384/MIN(_xlfn.XLOOKUP(B384,中转!$O$10:$O$129,中转!$N$10:$N$129),7),_xlfn.XLOOKUP(C384,中转!$A$8:$A$17,中转!$B$8:$B$17))),250)</f>
        <v>250</v>
      </c>
    </row>
    <row r="385" spans="1:8" x14ac:dyDescent="0.15">
      <c r="A385" s="26">
        <v>381</v>
      </c>
      <c r="B385" s="26">
        <f t="shared" si="19"/>
        <v>39</v>
      </c>
      <c r="C385" s="26">
        <f t="shared" si="20"/>
        <v>1</v>
      </c>
      <c r="D385" s="26">
        <f t="shared" si="18"/>
        <v>0</v>
      </c>
      <c r="E385" s="26">
        <f>IFERROR(IF(C385=1,$E$5,ROUNDUP(LOG(_xlfn.XLOOKUP(C385,中转!$U$10:$U$19,中转!$V$10:$V$19)*1.1^(_xlfn.XLOOKUP(B385,中转!$O$10:$O$129,中转!$P$10:$P$129,0)*_xlfn.XLOOKUP(C385,中转!$U$10:$U$19,中转!$W$10:$W$19)),2),4)),1020.5643)</f>
        <v>4.3220000000000001</v>
      </c>
      <c r="F385" s="26">
        <f>ROUNDUP(LOG(_xlfn.XLOOKUP(C385,中转!$U$10:$U$19,中转!$V$10:$V$19)*1.1^(_xlfn.XLOOKUP(B385,中转!$O$10:$O$129,中转!$P$10:$P$129,0)*_xlfn.XLOOKUP(C385,中转!$U$10:$U$19,中转!$W$10:$W$19)),2),4)</f>
        <v>372.95330000000001</v>
      </c>
      <c r="G385" s="27">
        <v>381</v>
      </c>
      <c r="H385" s="26">
        <f>MIN(INT(_xlfn.XLOOKUP(B385,中转!$O$10:$O$129,中转!$Q$10:$Q$129)*MAX(C385/MIN(_xlfn.XLOOKUP(B385,中转!$O$10:$O$129,中转!$N$10:$N$129),7),_xlfn.XLOOKUP(C385,中转!$A$8:$A$17,中转!$B$8:$B$17))),250)</f>
        <v>175</v>
      </c>
    </row>
    <row r="386" spans="1:8" x14ac:dyDescent="0.15">
      <c r="A386" s="26">
        <v>382</v>
      </c>
      <c r="B386" s="26">
        <f t="shared" si="19"/>
        <v>39</v>
      </c>
      <c r="C386" s="26">
        <f t="shared" si="20"/>
        <v>2</v>
      </c>
      <c r="D386" s="26">
        <f t="shared" si="18"/>
        <v>0</v>
      </c>
      <c r="E386" s="26">
        <f>IFERROR(IF(C386=1,$E$5,ROUNDUP(LOG(_xlfn.XLOOKUP(C386,中转!$U$10:$U$19,中转!$V$10:$V$19)*1.1^(_xlfn.XLOOKUP(B386,中转!$O$10:$O$129,中转!$P$10:$P$129,0)*_xlfn.XLOOKUP(C386,中转!$U$10:$U$19,中转!$W$10:$W$19)),2),4)),1020.5643)</f>
        <v>397.11069999999995</v>
      </c>
      <c r="F386" s="26">
        <f>ROUNDUP(LOG(_xlfn.XLOOKUP(C386,中转!$U$10:$U$19,中转!$V$10:$V$19)*1.1^(_xlfn.XLOOKUP(B386,中转!$O$10:$O$129,中转!$P$10:$P$129,0)*_xlfn.XLOOKUP(C386,中转!$U$10:$U$19,中转!$W$10:$W$19)),2),4)</f>
        <v>397.11070000000001</v>
      </c>
      <c r="G386" s="26">
        <v>382</v>
      </c>
      <c r="H386" s="26">
        <f>MIN(INT(_xlfn.XLOOKUP(B386,中转!$O$10:$O$129,中转!$Q$10:$Q$129)*MAX(C386/MIN(_xlfn.XLOOKUP(B386,中转!$O$10:$O$129,中转!$N$10:$N$129),7),_xlfn.XLOOKUP(C386,中转!$A$8:$A$17,中转!$B$8:$B$17))),250)</f>
        <v>187</v>
      </c>
    </row>
    <row r="387" spans="1:8" x14ac:dyDescent="0.15">
      <c r="A387" s="26">
        <v>383</v>
      </c>
      <c r="B387" s="26">
        <f t="shared" si="19"/>
        <v>39</v>
      </c>
      <c r="C387" s="26">
        <f t="shared" si="20"/>
        <v>3</v>
      </c>
      <c r="D387" s="26">
        <f t="shared" si="18"/>
        <v>0</v>
      </c>
      <c r="E387" s="26">
        <f>IFERROR(IF(C387=1,$E$5,ROUNDUP(LOG(_xlfn.XLOOKUP(C387,中转!$U$10:$U$19,中转!$V$10:$V$19)*1.1^(_xlfn.XLOOKUP(B387,中转!$O$10:$O$129,中转!$P$10:$P$129,0)*_xlfn.XLOOKUP(C387,中转!$U$10:$U$19,中转!$W$10:$W$19)),2),4)),1020.5643)</f>
        <v>426.9119</v>
      </c>
      <c r="F387" s="26">
        <f>ROUNDUP(LOG(_xlfn.XLOOKUP(C387,中转!$U$10:$U$19,中转!$V$10:$V$19)*1.1^(_xlfn.XLOOKUP(B387,中转!$O$10:$O$129,中转!$P$10:$P$129,0)*_xlfn.XLOOKUP(C387,中转!$U$10:$U$19,中转!$W$10:$W$19)),2),4)</f>
        <v>426.9119</v>
      </c>
      <c r="G387" s="27">
        <v>383</v>
      </c>
      <c r="H387" s="26">
        <f>MIN(INT(_xlfn.XLOOKUP(B387,中转!$O$10:$O$129,中转!$Q$10:$Q$129)*MAX(C387/MIN(_xlfn.XLOOKUP(B387,中转!$O$10:$O$129,中转!$N$10:$N$129),7),_xlfn.XLOOKUP(C387,中转!$A$8:$A$17,中转!$B$8:$B$17))),250)</f>
        <v>200</v>
      </c>
    </row>
    <row r="388" spans="1:8" x14ac:dyDescent="0.15">
      <c r="A388" s="26">
        <v>384</v>
      </c>
      <c r="B388" s="26">
        <f t="shared" si="19"/>
        <v>39</v>
      </c>
      <c r="C388" s="26">
        <f t="shared" si="20"/>
        <v>4</v>
      </c>
      <c r="D388" s="26">
        <f t="shared" si="18"/>
        <v>0</v>
      </c>
      <c r="E388" s="26">
        <f>IFERROR(IF(C388=1,$E$5,ROUNDUP(LOG(_xlfn.XLOOKUP(C388,中转!$U$10:$U$19,中转!$V$10:$V$19)*1.1^(_xlfn.XLOOKUP(B388,中转!$O$10:$O$129,中转!$P$10:$P$129,0)*_xlfn.XLOOKUP(C388,中转!$U$10:$U$19,中转!$W$10:$W$19)),2),4)),1020.5643)</f>
        <v>453.7131</v>
      </c>
      <c r="F388" s="26">
        <f>ROUNDUP(LOG(_xlfn.XLOOKUP(C388,中转!$U$10:$U$19,中转!$V$10:$V$19)*1.1^(_xlfn.XLOOKUP(B388,中转!$O$10:$O$129,中转!$P$10:$P$129,0)*_xlfn.XLOOKUP(C388,中转!$U$10:$U$19,中转!$W$10:$W$19)),2),4)</f>
        <v>453.7131</v>
      </c>
      <c r="G388" s="26">
        <v>384</v>
      </c>
      <c r="H388" s="26">
        <f>MIN(INT(_xlfn.XLOOKUP(B388,中转!$O$10:$O$129,中转!$Q$10:$Q$129)*MAX(C388/MIN(_xlfn.XLOOKUP(B388,中转!$O$10:$O$129,中转!$N$10:$N$129),7),_xlfn.XLOOKUP(C388,中转!$A$8:$A$17,中转!$B$8:$B$17))),250)</f>
        <v>212</v>
      </c>
    </row>
    <row r="389" spans="1:8" x14ac:dyDescent="0.15">
      <c r="A389" s="26">
        <v>385</v>
      </c>
      <c r="B389" s="26">
        <f t="shared" si="19"/>
        <v>39</v>
      </c>
      <c r="C389" s="26">
        <f t="shared" si="20"/>
        <v>5</v>
      </c>
      <c r="D389" s="26">
        <f t="shared" si="18"/>
        <v>0</v>
      </c>
      <c r="E389" s="26">
        <f>IFERROR(IF(C389=1,$E$5,ROUNDUP(LOG(_xlfn.XLOOKUP(C389,中转!$U$10:$U$19,中转!$V$10:$V$19)*1.1^(_xlfn.XLOOKUP(B389,中转!$O$10:$O$129,中转!$P$10:$P$129,0)*_xlfn.XLOOKUP(C389,中转!$U$10:$U$19,中转!$W$10:$W$19)),2),4)),1020.5643)</f>
        <v>482.51319999999998</v>
      </c>
      <c r="F389" s="26">
        <f>ROUNDUP(LOG(_xlfn.XLOOKUP(C389,中转!$U$10:$U$19,中转!$V$10:$V$19)*1.1^(_xlfn.XLOOKUP(B389,中转!$O$10:$O$129,中转!$P$10:$P$129,0)*_xlfn.XLOOKUP(C389,中转!$U$10:$U$19,中转!$W$10:$W$19)),2),4)</f>
        <v>482.51319999999998</v>
      </c>
      <c r="G389" s="27">
        <v>385</v>
      </c>
      <c r="H389" s="26">
        <f>MIN(INT(_xlfn.XLOOKUP(B389,中转!$O$10:$O$129,中转!$Q$10:$Q$129)*MAX(C389/MIN(_xlfn.XLOOKUP(B389,中转!$O$10:$O$129,中转!$N$10:$N$129),7),_xlfn.XLOOKUP(C389,中转!$A$8:$A$17,中转!$B$8:$B$17))),250)</f>
        <v>225</v>
      </c>
    </row>
    <row r="390" spans="1:8" x14ac:dyDescent="0.15">
      <c r="A390" s="26">
        <v>386</v>
      </c>
      <c r="B390" s="26">
        <f t="shared" si="19"/>
        <v>39</v>
      </c>
      <c r="C390" s="26">
        <f t="shared" si="20"/>
        <v>6</v>
      </c>
      <c r="D390" s="26">
        <f t="shared" si="18"/>
        <v>0</v>
      </c>
      <c r="E390" s="26">
        <f>IFERROR(IF(C390=1,$E$5,ROUNDUP(LOG(_xlfn.XLOOKUP(C390,中转!$U$10:$U$19,中转!$V$10:$V$19)*1.1^(_xlfn.XLOOKUP(B390,中转!$O$10:$O$129,中转!$P$10:$P$129,0)*_xlfn.XLOOKUP(C390,中转!$U$10:$U$19,中转!$W$10:$W$19)),2),4)),1020.5643)</f>
        <v>488.42569999999995</v>
      </c>
      <c r="F390" s="26">
        <f>ROUNDUP(LOG(_xlfn.XLOOKUP(C390,中转!$U$10:$U$19,中转!$V$10:$V$19)*1.1^(_xlfn.XLOOKUP(B390,中转!$O$10:$O$129,中转!$P$10:$P$129,0)*_xlfn.XLOOKUP(C390,中转!$U$10:$U$19,中转!$W$10:$W$19)),2),4)</f>
        <v>488.42570000000001</v>
      </c>
      <c r="G390" s="26">
        <v>386</v>
      </c>
      <c r="H390" s="26">
        <f>MIN(INT(_xlfn.XLOOKUP(B390,中转!$O$10:$O$129,中转!$Q$10:$Q$129)*MAX(C390/MIN(_xlfn.XLOOKUP(B390,中转!$O$10:$O$129,中转!$N$10:$N$129),7),_xlfn.XLOOKUP(C390,中转!$A$8:$A$17,中转!$B$8:$B$17))),250)</f>
        <v>237</v>
      </c>
    </row>
    <row r="391" spans="1:8" x14ac:dyDescent="0.15">
      <c r="A391" s="26">
        <v>387</v>
      </c>
      <c r="B391" s="26">
        <f t="shared" si="19"/>
        <v>39</v>
      </c>
      <c r="C391" s="26">
        <f t="shared" si="20"/>
        <v>7</v>
      </c>
      <c r="D391" s="26">
        <f t="shared" si="18"/>
        <v>0</v>
      </c>
      <c r="E391" s="26">
        <f>IFERROR(IF(C391=1,$E$5,ROUNDUP(LOG(_xlfn.XLOOKUP(C391,中转!$U$10:$U$19,中转!$V$10:$V$19)*1.1^(_xlfn.XLOOKUP(B391,中转!$O$10:$O$129,中转!$P$10:$P$129,0)*_xlfn.XLOOKUP(C391,中转!$U$10:$U$19,中转!$W$10:$W$19)),2),4)),1020.5643)</f>
        <v>496.81759999999997</v>
      </c>
      <c r="F391" s="26">
        <f>ROUNDUP(LOG(_xlfn.XLOOKUP(C391,中转!$U$10:$U$19,中转!$V$10:$V$19)*1.1^(_xlfn.XLOOKUP(B391,中转!$O$10:$O$129,中转!$P$10:$P$129,0)*_xlfn.XLOOKUP(C391,中转!$U$10:$U$19,中转!$W$10:$W$19)),2),4)</f>
        <v>496.81760000000003</v>
      </c>
      <c r="G391" s="27">
        <v>387</v>
      </c>
      <c r="H391" s="26">
        <f>MIN(INT(_xlfn.XLOOKUP(B391,中转!$O$10:$O$129,中转!$Q$10:$Q$129)*MAX(C391/MIN(_xlfn.XLOOKUP(B391,中转!$O$10:$O$129,中转!$N$10:$N$129),7),_xlfn.XLOOKUP(C391,中转!$A$8:$A$17,中转!$B$8:$B$17))),250)</f>
        <v>250</v>
      </c>
    </row>
    <row r="392" spans="1:8" x14ac:dyDescent="0.15">
      <c r="A392" s="26">
        <v>388</v>
      </c>
      <c r="B392" s="26">
        <f t="shared" si="19"/>
        <v>39</v>
      </c>
      <c r="C392" s="26">
        <f t="shared" si="20"/>
        <v>8</v>
      </c>
      <c r="D392" s="26">
        <f t="shared" si="18"/>
        <v>0</v>
      </c>
      <c r="E392" s="26">
        <f>IFERROR(IF(C392=1,$E$5,ROUNDUP(LOG(_xlfn.XLOOKUP(C392,中转!$U$10:$U$19,中转!$V$10:$V$19)*1.1^(_xlfn.XLOOKUP(B392,中转!$O$10:$O$129,中转!$P$10:$P$129,0)*_xlfn.XLOOKUP(C392,中转!$U$10:$U$19,中转!$W$10:$W$19)),2),4)),1020.5643)</f>
        <v>503.13879999999995</v>
      </c>
      <c r="F392" s="26">
        <f>ROUNDUP(LOG(_xlfn.XLOOKUP(C392,中转!$U$10:$U$19,中转!$V$10:$V$19)*1.1^(_xlfn.XLOOKUP(B392,中转!$O$10:$O$129,中转!$P$10:$P$129,0)*_xlfn.XLOOKUP(C392,中转!$U$10:$U$19,中转!$W$10:$W$19)),2),4)</f>
        <v>503.1388</v>
      </c>
      <c r="G392" s="26">
        <v>388</v>
      </c>
      <c r="H392" s="26">
        <f>MIN(INT(_xlfn.XLOOKUP(B392,中转!$O$10:$O$129,中转!$Q$10:$Q$129)*MAX(C392/MIN(_xlfn.XLOOKUP(B392,中转!$O$10:$O$129,中转!$N$10:$N$129),7),_xlfn.XLOOKUP(C392,中转!$A$8:$A$17,中转!$B$8:$B$17))),250)</f>
        <v>250</v>
      </c>
    </row>
    <row r="393" spans="1:8" x14ac:dyDescent="0.15">
      <c r="A393" s="26">
        <v>389</v>
      </c>
      <c r="B393" s="26">
        <f t="shared" si="19"/>
        <v>39</v>
      </c>
      <c r="C393" s="26">
        <f t="shared" si="20"/>
        <v>9</v>
      </c>
      <c r="D393" s="26">
        <f t="shared" si="18"/>
        <v>0</v>
      </c>
      <c r="E393" s="26">
        <f>IFERROR(IF(C393=1,$E$5,ROUNDUP(LOG(_xlfn.XLOOKUP(C393,中转!$U$10:$U$19,中转!$V$10:$V$19)*1.1^(_xlfn.XLOOKUP(B393,中转!$O$10:$O$129,中转!$P$10:$P$129,0)*_xlfn.XLOOKUP(C393,中转!$U$10:$U$19,中转!$W$10:$W$19)),2),4)),1020.5643)</f>
        <v>509.46419999999995</v>
      </c>
      <c r="F393" s="26">
        <f>ROUNDUP(LOG(_xlfn.XLOOKUP(C393,中转!$U$10:$U$19,中转!$V$10:$V$19)*1.1^(_xlfn.XLOOKUP(B393,中转!$O$10:$O$129,中转!$P$10:$P$129,0)*_xlfn.XLOOKUP(C393,中转!$U$10:$U$19,中转!$W$10:$W$19)),2),4)</f>
        <v>509.46420000000001</v>
      </c>
      <c r="G393" s="27">
        <v>389</v>
      </c>
      <c r="H393" s="26">
        <f>MIN(INT(_xlfn.XLOOKUP(B393,中转!$O$10:$O$129,中转!$Q$10:$Q$129)*MAX(C393/MIN(_xlfn.XLOOKUP(B393,中转!$O$10:$O$129,中转!$N$10:$N$129),7),_xlfn.XLOOKUP(C393,中转!$A$8:$A$17,中转!$B$8:$B$17))),250)</f>
        <v>250</v>
      </c>
    </row>
    <row r="394" spans="1:8" x14ac:dyDescent="0.15">
      <c r="A394" s="26">
        <v>390</v>
      </c>
      <c r="B394" s="26">
        <f t="shared" si="19"/>
        <v>39</v>
      </c>
      <c r="C394" s="26">
        <f t="shared" si="20"/>
        <v>10</v>
      </c>
      <c r="D394" s="26">
        <f t="shared" si="18"/>
        <v>0</v>
      </c>
      <c r="E394" s="26">
        <f>IFERROR(IF(C394=1,$E$5,ROUNDUP(LOG(_xlfn.XLOOKUP(C394,中转!$U$10:$U$19,中转!$V$10:$V$19)*1.1^(_xlfn.XLOOKUP(B394,中转!$O$10:$O$129,中转!$P$10:$P$129,0)*_xlfn.XLOOKUP(C394,中转!$U$10:$U$19,中转!$W$10:$W$19)),2),4)),1020.5643)</f>
        <v>515.78179999999998</v>
      </c>
      <c r="F394" s="26">
        <f>ROUNDUP(LOG(_xlfn.XLOOKUP(C394,中转!$U$10:$U$19,中转!$V$10:$V$19)*1.1^(_xlfn.XLOOKUP(B394,中转!$O$10:$O$129,中转!$P$10:$P$129,0)*_xlfn.XLOOKUP(C394,中转!$U$10:$U$19,中转!$W$10:$W$19)),2),4)</f>
        <v>515.78179999999998</v>
      </c>
      <c r="G394" s="26">
        <v>390</v>
      </c>
      <c r="H394" s="26">
        <f>MIN(INT(_xlfn.XLOOKUP(B394,中转!$O$10:$O$129,中转!$Q$10:$Q$129)*MAX(C394/MIN(_xlfn.XLOOKUP(B394,中转!$O$10:$O$129,中转!$N$10:$N$129),7),_xlfn.XLOOKUP(C394,中转!$A$8:$A$17,中转!$B$8:$B$17))),250)</f>
        <v>250</v>
      </c>
    </row>
    <row r="395" spans="1:8" x14ac:dyDescent="0.15">
      <c r="A395" s="32">
        <v>391</v>
      </c>
      <c r="B395" s="32">
        <f t="shared" si="19"/>
        <v>40</v>
      </c>
      <c r="C395" s="32">
        <f t="shared" si="20"/>
        <v>1</v>
      </c>
      <c r="D395" s="32">
        <f t="shared" si="18"/>
        <v>0</v>
      </c>
      <c r="E395" s="32">
        <f>IFERROR(IF(C395=1,$E$5,ROUNDUP(LOG(_xlfn.XLOOKUP(C395,中转!$U$10:$U$19,中转!$V$10:$V$19)*1.1^(_xlfn.XLOOKUP(B395,中转!$O$10:$O$129,中转!$P$10:$P$129,0)*_xlfn.XLOOKUP(C395,中转!$U$10:$U$19,中转!$W$10:$W$19)),2),4)),1020.5643)</f>
        <v>4.3220000000000001</v>
      </c>
      <c r="F395" s="32">
        <f>ROUNDUP(LOG(_xlfn.XLOOKUP(C395,中转!$U$10:$U$19,中转!$V$10:$V$19)*1.1^(_xlfn.XLOOKUP(B395,中转!$O$10:$O$129,中转!$P$10:$P$129,0)*_xlfn.XLOOKUP(C395,中转!$U$10:$U$19,中转!$W$10:$W$19)),2),4)</f>
        <v>382.8535</v>
      </c>
      <c r="G395" s="33">
        <v>391</v>
      </c>
      <c r="H395" s="32">
        <f>MIN(INT(_xlfn.XLOOKUP(B395,中转!$O$10:$O$129,中转!$Q$10:$Q$129)*MAX(C395/MIN(_xlfn.XLOOKUP(B395,中转!$O$10:$O$129,中转!$N$10:$N$129),7),_xlfn.XLOOKUP(C395,中转!$A$8:$A$17,中转!$B$8:$B$17))),250)</f>
        <v>175</v>
      </c>
    </row>
    <row r="396" spans="1:8" x14ac:dyDescent="0.15">
      <c r="A396" s="32">
        <v>392</v>
      </c>
      <c r="B396" s="32">
        <f t="shared" si="19"/>
        <v>40</v>
      </c>
      <c r="C396" s="32">
        <f t="shared" si="20"/>
        <v>2</v>
      </c>
      <c r="D396" s="32">
        <f t="shared" si="18"/>
        <v>0</v>
      </c>
      <c r="E396" s="32">
        <f>IFERROR(IF(C396=1,$E$5,ROUNDUP(LOG(_xlfn.XLOOKUP(C396,中转!$U$10:$U$19,中转!$V$10:$V$19)*1.1^(_xlfn.XLOOKUP(B396,中转!$O$10:$O$129,中转!$P$10:$P$129,0)*_xlfn.XLOOKUP(C396,中转!$U$10:$U$19,中转!$W$10:$W$19)),2),4)),1020.5643)</f>
        <v>407.62969999999996</v>
      </c>
      <c r="F396" s="32">
        <f>ROUNDUP(LOG(_xlfn.XLOOKUP(C396,中转!$U$10:$U$19,中转!$V$10:$V$19)*1.1^(_xlfn.XLOOKUP(B396,中转!$O$10:$O$129,中转!$P$10:$P$129,0)*_xlfn.XLOOKUP(C396,中转!$U$10:$U$19,中转!$W$10:$W$19)),2),4)</f>
        <v>407.62970000000001</v>
      </c>
      <c r="G396" s="32">
        <v>392</v>
      </c>
      <c r="H396" s="32">
        <f>MIN(INT(_xlfn.XLOOKUP(B396,中转!$O$10:$O$129,中转!$Q$10:$Q$129)*MAX(C396/MIN(_xlfn.XLOOKUP(B396,中转!$O$10:$O$129,中转!$N$10:$N$129),7),_xlfn.XLOOKUP(C396,中转!$A$8:$A$17,中转!$B$8:$B$17))),250)</f>
        <v>187</v>
      </c>
    </row>
    <row r="397" spans="1:8" x14ac:dyDescent="0.15">
      <c r="A397" s="32">
        <v>393</v>
      </c>
      <c r="B397" s="32">
        <f t="shared" si="19"/>
        <v>40</v>
      </c>
      <c r="C397" s="32">
        <f t="shared" si="20"/>
        <v>3</v>
      </c>
      <c r="D397" s="32">
        <f t="shared" si="18"/>
        <v>0</v>
      </c>
      <c r="E397" s="32">
        <f>IFERROR(IF(C397=1,$E$5,ROUNDUP(LOG(_xlfn.XLOOKUP(C397,中转!$U$10:$U$19,中转!$V$10:$V$19)*1.1^(_xlfn.XLOOKUP(B397,中转!$O$10:$O$129,中转!$P$10:$P$129,0)*_xlfn.XLOOKUP(C397,中转!$U$10:$U$19,中转!$W$10:$W$19)),2),4)),1020.5643)</f>
        <v>438.04969999999997</v>
      </c>
      <c r="F397" s="32">
        <f>ROUNDUP(LOG(_xlfn.XLOOKUP(C397,中转!$U$10:$U$19,中转!$V$10:$V$19)*1.1^(_xlfn.XLOOKUP(B397,中转!$O$10:$O$129,中转!$P$10:$P$129,0)*_xlfn.XLOOKUP(C397,中转!$U$10:$U$19,中转!$W$10:$W$19)),2),4)</f>
        <v>438.04969999999997</v>
      </c>
      <c r="G397" s="33">
        <v>393</v>
      </c>
      <c r="H397" s="32">
        <f>MIN(INT(_xlfn.XLOOKUP(B397,中转!$O$10:$O$129,中转!$Q$10:$Q$129)*MAX(C397/MIN(_xlfn.XLOOKUP(B397,中转!$O$10:$O$129,中转!$N$10:$N$129),7),_xlfn.XLOOKUP(C397,中转!$A$8:$A$17,中转!$B$8:$B$17))),250)</f>
        <v>200</v>
      </c>
    </row>
    <row r="398" spans="1:8" x14ac:dyDescent="0.15">
      <c r="A398" s="32">
        <v>394</v>
      </c>
      <c r="B398" s="32">
        <f t="shared" si="19"/>
        <v>40</v>
      </c>
      <c r="C398" s="32">
        <f t="shared" si="20"/>
        <v>4</v>
      </c>
      <c r="D398" s="32">
        <f t="shared" si="18"/>
        <v>0</v>
      </c>
      <c r="E398" s="32">
        <f>IFERROR(IF(C398=1,$E$5,ROUNDUP(LOG(_xlfn.XLOOKUP(C398,中转!$U$10:$U$19,中转!$V$10:$V$19)*1.1^(_xlfn.XLOOKUP(B398,中转!$O$10:$O$129,中转!$P$10:$P$129,0)*_xlfn.XLOOKUP(C398,中转!$U$10:$U$19,中转!$W$10:$W$19)),2),4)),1020.5643)</f>
        <v>465.46969999999999</v>
      </c>
      <c r="F398" s="32">
        <f>ROUNDUP(LOG(_xlfn.XLOOKUP(C398,中转!$U$10:$U$19,中转!$V$10:$V$19)*1.1^(_xlfn.XLOOKUP(B398,中转!$O$10:$O$129,中转!$P$10:$P$129,0)*_xlfn.XLOOKUP(C398,中转!$U$10:$U$19,中转!$W$10:$W$19)),2),4)</f>
        <v>465.46969999999999</v>
      </c>
      <c r="G398" s="32">
        <v>394</v>
      </c>
      <c r="H398" s="32">
        <f>MIN(INT(_xlfn.XLOOKUP(B398,中转!$O$10:$O$129,中转!$Q$10:$Q$129)*MAX(C398/MIN(_xlfn.XLOOKUP(B398,中转!$O$10:$O$129,中转!$N$10:$N$129),7),_xlfn.XLOOKUP(C398,中转!$A$8:$A$17,中转!$B$8:$B$17))),250)</f>
        <v>212</v>
      </c>
    </row>
    <row r="399" spans="1:8" x14ac:dyDescent="0.15">
      <c r="A399" s="32">
        <v>395</v>
      </c>
      <c r="B399" s="32">
        <f t="shared" si="19"/>
        <v>40</v>
      </c>
      <c r="C399" s="32">
        <f t="shared" si="20"/>
        <v>5</v>
      </c>
      <c r="D399" s="32">
        <f t="shared" si="18"/>
        <v>0</v>
      </c>
      <c r="E399" s="32">
        <f>IFERROR(IF(C399=1,$E$5,ROUNDUP(LOG(_xlfn.XLOOKUP(C399,中转!$U$10:$U$19,中转!$V$10:$V$19)*1.1^(_xlfn.XLOOKUP(B399,中转!$O$10:$O$129,中转!$P$10:$P$129,0)*_xlfn.XLOOKUP(C399,中转!$U$10:$U$19,中转!$W$10:$W$19)),2),4)),1020.5643)</f>
        <v>494.88849999999996</v>
      </c>
      <c r="F399" s="32">
        <f>ROUNDUP(LOG(_xlfn.XLOOKUP(C399,中转!$U$10:$U$19,中转!$V$10:$V$19)*1.1^(_xlfn.XLOOKUP(B399,中转!$O$10:$O$129,中转!$P$10:$P$129,0)*_xlfn.XLOOKUP(C399,中转!$U$10:$U$19,中转!$W$10:$W$19)),2),4)</f>
        <v>494.88849999999996</v>
      </c>
      <c r="G399" s="33">
        <v>395</v>
      </c>
      <c r="H399" s="32">
        <f>MIN(INT(_xlfn.XLOOKUP(B399,中转!$O$10:$O$129,中转!$Q$10:$Q$129)*MAX(C399/MIN(_xlfn.XLOOKUP(B399,中转!$O$10:$O$129,中转!$N$10:$N$129),7),_xlfn.XLOOKUP(C399,中转!$A$8:$A$17,中转!$B$8:$B$17))),250)</f>
        <v>225</v>
      </c>
    </row>
    <row r="400" spans="1:8" x14ac:dyDescent="0.15">
      <c r="A400" s="32">
        <v>396</v>
      </c>
      <c r="B400" s="32">
        <f t="shared" si="19"/>
        <v>40</v>
      </c>
      <c r="C400" s="32">
        <f t="shared" si="20"/>
        <v>6</v>
      </c>
      <c r="D400" s="32">
        <f t="shared" si="18"/>
        <v>0</v>
      </c>
      <c r="E400" s="32">
        <f>IFERROR(IF(C400=1,$E$5,ROUNDUP(LOG(_xlfn.XLOOKUP(C400,中转!$U$10:$U$19,中转!$V$10:$V$19)*1.1^(_xlfn.XLOOKUP(B400,中转!$O$10:$O$129,中转!$P$10:$P$129,0)*_xlfn.XLOOKUP(C400,中转!$U$10:$U$19,中转!$W$10:$W$19)),2),4)),1020.5643)</f>
        <v>500.80099999999999</v>
      </c>
      <c r="F400" s="32">
        <f>ROUNDUP(LOG(_xlfn.XLOOKUP(C400,中转!$U$10:$U$19,中转!$V$10:$V$19)*1.1^(_xlfn.XLOOKUP(B400,中转!$O$10:$O$129,中转!$P$10:$P$129,0)*_xlfn.XLOOKUP(C400,中转!$U$10:$U$19,中转!$W$10:$W$19)),2),4)</f>
        <v>500.80099999999999</v>
      </c>
      <c r="G400" s="32">
        <v>396</v>
      </c>
      <c r="H400" s="32">
        <f>MIN(INT(_xlfn.XLOOKUP(B400,中转!$O$10:$O$129,中转!$Q$10:$Q$129)*MAX(C400/MIN(_xlfn.XLOOKUP(B400,中转!$O$10:$O$129,中转!$N$10:$N$129),7),_xlfn.XLOOKUP(C400,中转!$A$8:$A$17,中转!$B$8:$B$17))),250)</f>
        <v>237</v>
      </c>
    </row>
    <row r="401" spans="1:8" x14ac:dyDescent="0.15">
      <c r="A401" s="32">
        <v>397</v>
      </c>
      <c r="B401" s="32">
        <f t="shared" si="19"/>
        <v>40</v>
      </c>
      <c r="C401" s="32">
        <f t="shared" si="20"/>
        <v>7</v>
      </c>
      <c r="D401" s="32">
        <f t="shared" si="18"/>
        <v>0</v>
      </c>
      <c r="E401" s="32">
        <f>IFERROR(IF(C401=1,$E$5,ROUNDUP(LOG(_xlfn.XLOOKUP(C401,中转!$U$10:$U$19,中转!$V$10:$V$19)*1.1^(_xlfn.XLOOKUP(B401,中转!$O$10:$O$129,中转!$P$10:$P$129,0)*_xlfn.XLOOKUP(C401,中转!$U$10:$U$19,中转!$W$10:$W$19)),2),4)),1020.5643)</f>
        <v>509.19289999999995</v>
      </c>
      <c r="F401" s="32">
        <f>ROUNDUP(LOG(_xlfn.XLOOKUP(C401,中转!$U$10:$U$19,中转!$V$10:$V$19)*1.1^(_xlfn.XLOOKUP(B401,中转!$O$10:$O$129,中转!$P$10:$P$129,0)*_xlfn.XLOOKUP(C401,中转!$U$10:$U$19,中转!$W$10:$W$19)),2),4)</f>
        <v>509.19290000000001</v>
      </c>
      <c r="G401" s="33">
        <v>397</v>
      </c>
      <c r="H401" s="32">
        <f>MIN(INT(_xlfn.XLOOKUP(B401,中转!$O$10:$O$129,中转!$Q$10:$Q$129)*MAX(C401/MIN(_xlfn.XLOOKUP(B401,中转!$O$10:$O$129,中转!$N$10:$N$129),7),_xlfn.XLOOKUP(C401,中转!$A$8:$A$17,中转!$B$8:$B$17))),250)</f>
        <v>250</v>
      </c>
    </row>
    <row r="402" spans="1:8" x14ac:dyDescent="0.15">
      <c r="A402" s="32">
        <v>398</v>
      </c>
      <c r="B402" s="32">
        <f t="shared" si="19"/>
        <v>40</v>
      </c>
      <c r="C402" s="32">
        <f t="shared" si="20"/>
        <v>8</v>
      </c>
      <c r="D402" s="32">
        <f t="shared" si="18"/>
        <v>0</v>
      </c>
      <c r="E402" s="32">
        <f>IFERROR(IF(C402=1,$E$5,ROUNDUP(LOG(_xlfn.XLOOKUP(C402,中转!$U$10:$U$19,中转!$V$10:$V$19)*1.1^(_xlfn.XLOOKUP(B402,中转!$O$10:$O$129,中转!$P$10:$P$129,0)*_xlfn.XLOOKUP(C402,中转!$U$10:$U$19,中转!$W$10:$W$19)),2),4)),1020.5643)</f>
        <v>515.51409999999998</v>
      </c>
      <c r="F402" s="32">
        <f>ROUNDUP(LOG(_xlfn.XLOOKUP(C402,中转!$U$10:$U$19,中转!$V$10:$V$19)*1.1^(_xlfn.XLOOKUP(B402,中转!$O$10:$O$129,中转!$P$10:$P$129,0)*_xlfn.XLOOKUP(C402,中转!$U$10:$U$19,中转!$W$10:$W$19)),2),4)</f>
        <v>515.51409999999998</v>
      </c>
      <c r="G402" s="32">
        <v>398</v>
      </c>
      <c r="H402" s="32">
        <f>MIN(INT(_xlfn.XLOOKUP(B402,中转!$O$10:$O$129,中转!$Q$10:$Q$129)*MAX(C402/MIN(_xlfn.XLOOKUP(B402,中转!$O$10:$O$129,中转!$N$10:$N$129),7),_xlfn.XLOOKUP(C402,中转!$A$8:$A$17,中转!$B$8:$B$17))),250)</f>
        <v>250</v>
      </c>
    </row>
    <row r="403" spans="1:8" x14ac:dyDescent="0.15">
      <c r="A403" s="32">
        <v>399</v>
      </c>
      <c r="B403" s="32">
        <f t="shared" si="19"/>
        <v>40</v>
      </c>
      <c r="C403" s="32">
        <f t="shared" si="20"/>
        <v>9</v>
      </c>
      <c r="D403" s="32">
        <f t="shared" si="18"/>
        <v>0</v>
      </c>
      <c r="E403" s="32">
        <f>IFERROR(IF(C403=1,$E$5,ROUNDUP(LOG(_xlfn.XLOOKUP(C403,中转!$U$10:$U$19,中转!$V$10:$V$19)*1.1^(_xlfn.XLOOKUP(B403,中转!$O$10:$O$129,中转!$P$10:$P$129,0)*_xlfn.XLOOKUP(C403,中转!$U$10:$U$19,中转!$W$10:$W$19)),2),4)),1020.5643)</f>
        <v>521.83949999999993</v>
      </c>
      <c r="F403" s="32">
        <f>ROUNDUP(LOG(_xlfn.XLOOKUP(C403,中转!$U$10:$U$19,中转!$V$10:$V$19)*1.1^(_xlfn.XLOOKUP(B403,中转!$O$10:$O$129,中转!$P$10:$P$129,0)*_xlfn.XLOOKUP(C403,中转!$U$10:$U$19,中转!$W$10:$W$19)),2),4)</f>
        <v>521.83950000000004</v>
      </c>
      <c r="G403" s="33">
        <v>399</v>
      </c>
      <c r="H403" s="32">
        <f>MIN(INT(_xlfn.XLOOKUP(B403,中转!$O$10:$O$129,中转!$Q$10:$Q$129)*MAX(C403/MIN(_xlfn.XLOOKUP(B403,中转!$O$10:$O$129,中转!$N$10:$N$129),7),_xlfn.XLOOKUP(C403,中转!$A$8:$A$17,中转!$B$8:$B$17))),250)</f>
        <v>250</v>
      </c>
    </row>
    <row r="404" spans="1:8" x14ac:dyDescent="0.15">
      <c r="A404" s="32">
        <v>400</v>
      </c>
      <c r="B404" s="32">
        <f t="shared" si="19"/>
        <v>40</v>
      </c>
      <c r="C404" s="32">
        <f t="shared" si="20"/>
        <v>10</v>
      </c>
      <c r="D404" s="32">
        <f t="shared" si="18"/>
        <v>0</v>
      </c>
      <c r="E404" s="32">
        <f>IFERROR(IF(C404=1,$E$5,ROUNDUP(LOG(_xlfn.XLOOKUP(C404,中转!$U$10:$U$19,中转!$V$10:$V$19)*1.1^(_xlfn.XLOOKUP(B404,中转!$O$10:$O$129,中转!$P$10:$P$129,0)*_xlfn.XLOOKUP(C404,中转!$U$10:$U$19,中转!$W$10:$W$19)),2),4)),1020.5643)</f>
        <v>528.15710000000001</v>
      </c>
      <c r="F404" s="32">
        <f>ROUNDUP(LOG(_xlfn.XLOOKUP(C404,中转!$U$10:$U$19,中转!$V$10:$V$19)*1.1^(_xlfn.XLOOKUP(B404,中转!$O$10:$O$129,中转!$P$10:$P$129,0)*_xlfn.XLOOKUP(C404,中转!$U$10:$U$19,中转!$W$10:$W$19)),2),4)</f>
        <v>528.15710000000001</v>
      </c>
      <c r="G404" s="32">
        <v>400</v>
      </c>
      <c r="H404" s="32">
        <f>MIN(INT(_xlfn.XLOOKUP(B404,中转!$O$10:$O$129,中转!$Q$10:$Q$129)*MAX(C404/MIN(_xlfn.XLOOKUP(B404,中转!$O$10:$O$129,中转!$N$10:$N$129),7),_xlfn.XLOOKUP(C404,中转!$A$8:$A$17,中转!$B$8:$B$17))),250)</f>
        <v>250</v>
      </c>
    </row>
    <row r="405" spans="1:8" x14ac:dyDescent="0.15">
      <c r="A405" s="26">
        <v>401</v>
      </c>
      <c r="B405" s="26">
        <f t="shared" si="19"/>
        <v>41</v>
      </c>
      <c r="C405" s="26">
        <f t="shared" si="20"/>
        <v>1</v>
      </c>
      <c r="D405" s="26">
        <f t="shared" si="18"/>
        <v>0</v>
      </c>
      <c r="E405" s="26">
        <f>IFERROR(IF(C405=1,$E$5,ROUNDUP(LOG(_xlfn.XLOOKUP(C405,中转!$U$10:$U$19,中转!$V$10:$V$19)*1.1^(_xlfn.XLOOKUP(B405,中转!$O$10:$O$129,中转!$P$10:$P$129,0)*_xlfn.XLOOKUP(C405,中转!$U$10:$U$19,中转!$W$10:$W$19)),2),4)),1020.5643)</f>
        <v>4.3220000000000001</v>
      </c>
      <c r="F405" s="26">
        <f>ROUNDUP(LOG(_xlfn.XLOOKUP(C405,中转!$U$10:$U$19,中转!$V$10:$V$19)*1.1^(_xlfn.XLOOKUP(B405,中转!$O$10:$O$129,中转!$P$10:$P$129,0)*_xlfn.XLOOKUP(C405,中转!$U$10:$U$19,中转!$W$10:$W$19)),2),4)</f>
        <v>392.75380000000001</v>
      </c>
      <c r="G405" s="27">
        <v>401</v>
      </c>
      <c r="H405" s="26">
        <f>MIN(INT(_xlfn.XLOOKUP(B405,中转!$O$10:$O$129,中转!$Q$10:$Q$129)*MAX(C405/MIN(_xlfn.XLOOKUP(B405,中转!$O$10:$O$129,中转!$N$10:$N$129),7),_xlfn.XLOOKUP(C405,中转!$A$8:$A$17,中转!$B$8:$B$17))),250)</f>
        <v>175</v>
      </c>
    </row>
    <row r="406" spans="1:8" x14ac:dyDescent="0.15">
      <c r="A406" s="26">
        <v>402</v>
      </c>
      <c r="B406" s="26">
        <f t="shared" si="19"/>
        <v>41</v>
      </c>
      <c r="C406" s="26">
        <f t="shared" si="20"/>
        <v>2</v>
      </c>
      <c r="D406" s="26">
        <f t="shared" si="18"/>
        <v>0</v>
      </c>
      <c r="E406" s="26">
        <f>IFERROR(IF(C406=1,$E$5,ROUNDUP(LOG(_xlfn.XLOOKUP(C406,中转!$U$10:$U$19,中转!$V$10:$V$19)*1.1^(_xlfn.XLOOKUP(B406,中转!$O$10:$O$129,中转!$P$10:$P$129,0)*_xlfn.XLOOKUP(C406,中转!$U$10:$U$19,中转!$W$10:$W$19)),2),4)),1020.5643)</f>
        <v>418.14869999999996</v>
      </c>
      <c r="F406" s="26">
        <f>ROUNDUP(LOG(_xlfn.XLOOKUP(C406,中转!$U$10:$U$19,中转!$V$10:$V$19)*1.1^(_xlfn.XLOOKUP(B406,中转!$O$10:$O$129,中转!$P$10:$P$129,0)*_xlfn.XLOOKUP(C406,中转!$U$10:$U$19,中转!$W$10:$W$19)),2),4)</f>
        <v>418.14870000000002</v>
      </c>
      <c r="G406" s="26">
        <v>402</v>
      </c>
      <c r="H406" s="26">
        <f>MIN(INT(_xlfn.XLOOKUP(B406,中转!$O$10:$O$129,中转!$Q$10:$Q$129)*MAX(C406/MIN(_xlfn.XLOOKUP(B406,中转!$O$10:$O$129,中转!$N$10:$N$129),7),_xlfn.XLOOKUP(C406,中转!$A$8:$A$17,中转!$B$8:$B$17))),250)</f>
        <v>187</v>
      </c>
    </row>
    <row r="407" spans="1:8" x14ac:dyDescent="0.15">
      <c r="A407" s="26">
        <v>403</v>
      </c>
      <c r="B407" s="26">
        <f t="shared" si="19"/>
        <v>41</v>
      </c>
      <c r="C407" s="26">
        <f t="shared" si="20"/>
        <v>3</v>
      </c>
      <c r="D407" s="26">
        <f t="shared" si="18"/>
        <v>0</v>
      </c>
      <c r="E407" s="26">
        <f>IFERROR(IF(C407=1,$E$5,ROUNDUP(LOG(_xlfn.XLOOKUP(C407,中转!$U$10:$U$19,中转!$V$10:$V$19)*1.1^(_xlfn.XLOOKUP(B407,中转!$O$10:$O$129,中转!$P$10:$P$129,0)*_xlfn.XLOOKUP(C407,中转!$U$10:$U$19,中转!$W$10:$W$19)),2),4)),1020.5643)</f>
        <v>449.1875</v>
      </c>
      <c r="F407" s="26">
        <f>ROUNDUP(LOG(_xlfn.XLOOKUP(C407,中转!$U$10:$U$19,中转!$V$10:$V$19)*1.1^(_xlfn.XLOOKUP(B407,中转!$O$10:$O$129,中转!$P$10:$P$129,0)*_xlfn.XLOOKUP(C407,中转!$U$10:$U$19,中转!$W$10:$W$19)),2),4)</f>
        <v>449.1875</v>
      </c>
      <c r="G407" s="27">
        <v>403</v>
      </c>
      <c r="H407" s="26">
        <f>MIN(INT(_xlfn.XLOOKUP(B407,中转!$O$10:$O$129,中转!$Q$10:$Q$129)*MAX(C407/MIN(_xlfn.XLOOKUP(B407,中转!$O$10:$O$129,中转!$N$10:$N$129),7),_xlfn.XLOOKUP(C407,中转!$A$8:$A$17,中转!$B$8:$B$17))),250)</f>
        <v>200</v>
      </c>
    </row>
    <row r="408" spans="1:8" x14ac:dyDescent="0.15">
      <c r="A408" s="26">
        <v>404</v>
      </c>
      <c r="B408" s="26">
        <f t="shared" si="19"/>
        <v>41</v>
      </c>
      <c r="C408" s="26">
        <f t="shared" si="20"/>
        <v>4</v>
      </c>
      <c r="D408" s="26">
        <f t="shared" si="18"/>
        <v>0</v>
      </c>
      <c r="E408" s="26">
        <f>IFERROR(IF(C408=1,$E$5,ROUNDUP(LOG(_xlfn.XLOOKUP(C408,中转!$U$10:$U$19,中转!$V$10:$V$19)*1.1^(_xlfn.XLOOKUP(B408,中转!$O$10:$O$129,中转!$P$10:$P$129,0)*_xlfn.XLOOKUP(C408,中转!$U$10:$U$19,中转!$W$10:$W$19)),2),4)),1020.5643)</f>
        <v>477.22619999999995</v>
      </c>
      <c r="F408" s="26">
        <f>ROUNDUP(LOG(_xlfn.XLOOKUP(C408,中转!$U$10:$U$19,中转!$V$10:$V$19)*1.1^(_xlfn.XLOOKUP(B408,中转!$O$10:$O$129,中转!$P$10:$P$129,0)*_xlfn.XLOOKUP(C408,中转!$U$10:$U$19,中转!$W$10:$W$19)),2),4)</f>
        <v>477.22620000000001</v>
      </c>
      <c r="G408" s="26">
        <v>404</v>
      </c>
      <c r="H408" s="26">
        <f>MIN(INT(_xlfn.XLOOKUP(B408,中转!$O$10:$O$129,中转!$Q$10:$Q$129)*MAX(C408/MIN(_xlfn.XLOOKUP(B408,中转!$O$10:$O$129,中转!$N$10:$N$129),7),_xlfn.XLOOKUP(C408,中转!$A$8:$A$17,中转!$B$8:$B$17))),250)</f>
        <v>212</v>
      </c>
    </row>
    <row r="409" spans="1:8" x14ac:dyDescent="0.15">
      <c r="A409" s="26">
        <v>405</v>
      </c>
      <c r="B409" s="26">
        <f t="shared" si="19"/>
        <v>41</v>
      </c>
      <c r="C409" s="26">
        <f t="shared" si="20"/>
        <v>5</v>
      </c>
      <c r="D409" s="26">
        <f t="shared" si="18"/>
        <v>0</v>
      </c>
      <c r="E409" s="26">
        <f>IFERROR(IF(C409=1,$E$5,ROUNDUP(LOG(_xlfn.XLOOKUP(C409,中转!$U$10:$U$19,中转!$V$10:$V$19)*1.1^(_xlfn.XLOOKUP(B409,中转!$O$10:$O$129,中转!$P$10:$P$129,0)*_xlfn.XLOOKUP(C409,中转!$U$10:$U$19,中转!$W$10:$W$19)),2),4)),1020.5643)</f>
        <v>507.26389999999998</v>
      </c>
      <c r="F409" s="26">
        <f>ROUNDUP(LOG(_xlfn.XLOOKUP(C409,中转!$U$10:$U$19,中转!$V$10:$V$19)*1.1^(_xlfn.XLOOKUP(B409,中转!$O$10:$O$129,中转!$P$10:$P$129,0)*_xlfn.XLOOKUP(C409,中转!$U$10:$U$19,中转!$W$10:$W$19)),2),4)</f>
        <v>507.26389999999998</v>
      </c>
      <c r="G409" s="27">
        <v>405</v>
      </c>
      <c r="H409" s="26">
        <f>MIN(INT(_xlfn.XLOOKUP(B409,中转!$O$10:$O$129,中转!$Q$10:$Q$129)*MAX(C409/MIN(_xlfn.XLOOKUP(B409,中转!$O$10:$O$129,中转!$N$10:$N$129),7),_xlfn.XLOOKUP(C409,中转!$A$8:$A$17,中转!$B$8:$B$17))),250)</f>
        <v>225</v>
      </c>
    </row>
    <row r="410" spans="1:8" x14ac:dyDescent="0.15">
      <c r="A410" s="26">
        <v>406</v>
      </c>
      <c r="B410" s="26">
        <f t="shared" si="19"/>
        <v>41</v>
      </c>
      <c r="C410" s="26">
        <f t="shared" si="20"/>
        <v>6</v>
      </c>
      <c r="D410" s="26">
        <f t="shared" si="18"/>
        <v>0</v>
      </c>
      <c r="E410" s="26">
        <f>IFERROR(IF(C410=1,$E$5,ROUNDUP(LOG(_xlfn.XLOOKUP(C410,中转!$U$10:$U$19,中转!$V$10:$V$19)*1.1^(_xlfn.XLOOKUP(B410,中转!$O$10:$O$129,中转!$P$10:$P$129,0)*_xlfn.XLOOKUP(C410,中转!$U$10:$U$19,中转!$W$10:$W$19)),2),4)),1020.5643)</f>
        <v>513.17629999999997</v>
      </c>
      <c r="F410" s="26">
        <f>ROUNDUP(LOG(_xlfn.XLOOKUP(C410,中转!$U$10:$U$19,中转!$V$10:$V$19)*1.1^(_xlfn.XLOOKUP(B410,中转!$O$10:$O$129,中转!$P$10:$P$129,0)*_xlfn.XLOOKUP(C410,中转!$U$10:$U$19,中转!$W$10:$W$19)),2),4)</f>
        <v>513.17629999999997</v>
      </c>
      <c r="G410" s="26">
        <v>406</v>
      </c>
      <c r="H410" s="26">
        <f>MIN(INT(_xlfn.XLOOKUP(B410,中转!$O$10:$O$129,中转!$Q$10:$Q$129)*MAX(C410/MIN(_xlfn.XLOOKUP(B410,中转!$O$10:$O$129,中转!$N$10:$N$129),7),_xlfn.XLOOKUP(C410,中转!$A$8:$A$17,中转!$B$8:$B$17))),250)</f>
        <v>237</v>
      </c>
    </row>
    <row r="411" spans="1:8" x14ac:dyDescent="0.15">
      <c r="A411" s="26">
        <v>407</v>
      </c>
      <c r="B411" s="26">
        <f t="shared" si="19"/>
        <v>41</v>
      </c>
      <c r="C411" s="26">
        <f t="shared" si="20"/>
        <v>7</v>
      </c>
      <c r="D411" s="26">
        <f t="shared" si="18"/>
        <v>0</v>
      </c>
      <c r="E411" s="26">
        <f>IFERROR(IF(C411=1,$E$5,ROUNDUP(LOG(_xlfn.XLOOKUP(C411,中转!$U$10:$U$19,中转!$V$10:$V$19)*1.1^(_xlfn.XLOOKUP(B411,中转!$O$10:$O$129,中转!$P$10:$P$129,0)*_xlfn.XLOOKUP(C411,中转!$U$10:$U$19,中转!$W$10:$W$19)),2),4)),1020.5643)</f>
        <v>521.56819999999993</v>
      </c>
      <c r="F411" s="26">
        <f>ROUNDUP(LOG(_xlfn.XLOOKUP(C411,中转!$U$10:$U$19,中转!$V$10:$V$19)*1.1^(_xlfn.XLOOKUP(B411,中转!$O$10:$O$129,中转!$P$10:$P$129,0)*_xlfn.XLOOKUP(C411,中转!$U$10:$U$19,中转!$W$10:$W$19)),2),4)</f>
        <v>521.56820000000005</v>
      </c>
      <c r="G411" s="27">
        <v>407</v>
      </c>
      <c r="H411" s="26">
        <f>MIN(INT(_xlfn.XLOOKUP(B411,中转!$O$10:$O$129,中转!$Q$10:$Q$129)*MAX(C411/MIN(_xlfn.XLOOKUP(B411,中转!$O$10:$O$129,中转!$N$10:$N$129),7),_xlfn.XLOOKUP(C411,中转!$A$8:$A$17,中转!$B$8:$B$17))),250)</f>
        <v>250</v>
      </c>
    </row>
    <row r="412" spans="1:8" x14ac:dyDescent="0.15">
      <c r="A412" s="26">
        <v>408</v>
      </c>
      <c r="B412" s="26">
        <f t="shared" si="19"/>
        <v>41</v>
      </c>
      <c r="C412" s="26">
        <f t="shared" si="20"/>
        <v>8</v>
      </c>
      <c r="D412" s="26">
        <f t="shared" si="18"/>
        <v>0</v>
      </c>
      <c r="E412" s="26">
        <f>IFERROR(IF(C412=1,$E$5,ROUNDUP(LOG(_xlfn.XLOOKUP(C412,中转!$U$10:$U$19,中转!$V$10:$V$19)*1.1^(_xlfn.XLOOKUP(B412,中转!$O$10:$O$129,中转!$P$10:$P$129,0)*_xlfn.XLOOKUP(C412,中转!$U$10:$U$19,中转!$W$10:$W$19)),2),4)),1020.5643)</f>
        <v>527.88940000000002</v>
      </c>
      <c r="F412" s="26">
        <f>ROUNDUP(LOG(_xlfn.XLOOKUP(C412,中转!$U$10:$U$19,中转!$V$10:$V$19)*1.1^(_xlfn.XLOOKUP(B412,中转!$O$10:$O$129,中转!$P$10:$P$129,0)*_xlfn.XLOOKUP(C412,中转!$U$10:$U$19,中转!$W$10:$W$19)),2),4)</f>
        <v>527.88940000000002</v>
      </c>
      <c r="G412" s="26">
        <v>408</v>
      </c>
      <c r="H412" s="26">
        <f>MIN(INT(_xlfn.XLOOKUP(B412,中转!$O$10:$O$129,中转!$Q$10:$Q$129)*MAX(C412/MIN(_xlfn.XLOOKUP(B412,中转!$O$10:$O$129,中转!$N$10:$N$129),7),_xlfn.XLOOKUP(C412,中转!$A$8:$A$17,中转!$B$8:$B$17))),250)</f>
        <v>250</v>
      </c>
    </row>
    <row r="413" spans="1:8" x14ac:dyDescent="0.15">
      <c r="A413" s="26">
        <v>409</v>
      </c>
      <c r="B413" s="26">
        <f t="shared" si="19"/>
        <v>41</v>
      </c>
      <c r="C413" s="26">
        <f t="shared" si="20"/>
        <v>9</v>
      </c>
      <c r="D413" s="26">
        <f t="shared" si="18"/>
        <v>0</v>
      </c>
      <c r="E413" s="26">
        <f>IFERROR(IF(C413=1,$E$5,ROUNDUP(LOG(_xlfn.XLOOKUP(C413,中转!$U$10:$U$19,中转!$V$10:$V$19)*1.1^(_xlfn.XLOOKUP(B413,中转!$O$10:$O$129,中转!$P$10:$P$129,0)*_xlfn.XLOOKUP(C413,中转!$U$10:$U$19,中转!$W$10:$W$19)),2),4)),1020.5643)</f>
        <v>534.21479999999997</v>
      </c>
      <c r="F413" s="26">
        <f>ROUNDUP(LOG(_xlfn.XLOOKUP(C413,中转!$U$10:$U$19,中转!$V$10:$V$19)*1.1^(_xlfn.XLOOKUP(B413,中转!$O$10:$O$129,中转!$P$10:$P$129,0)*_xlfn.XLOOKUP(C413,中转!$U$10:$U$19,中转!$W$10:$W$19)),2),4)</f>
        <v>534.21479999999997</v>
      </c>
      <c r="G413" s="27">
        <v>409</v>
      </c>
      <c r="H413" s="26">
        <f>MIN(INT(_xlfn.XLOOKUP(B413,中转!$O$10:$O$129,中转!$Q$10:$Q$129)*MAX(C413/MIN(_xlfn.XLOOKUP(B413,中转!$O$10:$O$129,中转!$N$10:$N$129),7),_xlfn.XLOOKUP(C413,中转!$A$8:$A$17,中转!$B$8:$B$17))),250)</f>
        <v>250</v>
      </c>
    </row>
    <row r="414" spans="1:8" x14ac:dyDescent="0.15">
      <c r="A414" s="26">
        <v>410</v>
      </c>
      <c r="B414" s="26">
        <f t="shared" si="19"/>
        <v>41</v>
      </c>
      <c r="C414" s="26">
        <f t="shared" si="20"/>
        <v>10</v>
      </c>
      <c r="D414" s="26">
        <f t="shared" si="18"/>
        <v>0</v>
      </c>
      <c r="E414" s="26">
        <f>IFERROR(IF(C414=1,$E$5,ROUNDUP(LOG(_xlfn.XLOOKUP(C414,中转!$U$10:$U$19,中转!$V$10:$V$19)*1.1^(_xlfn.XLOOKUP(B414,中转!$O$10:$O$129,中转!$P$10:$P$129,0)*_xlfn.XLOOKUP(C414,中转!$U$10:$U$19,中转!$W$10:$W$19)),2),4)),1020.5643)</f>
        <v>540.53239999999994</v>
      </c>
      <c r="F414" s="26">
        <f>ROUNDUP(LOG(_xlfn.XLOOKUP(C414,中转!$U$10:$U$19,中转!$V$10:$V$19)*1.1^(_xlfn.XLOOKUP(B414,中转!$O$10:$O$129,中转!$P$10:$P$129,0)*_xlfn.XLOOKUP(C414,中转!$U$10:$U$19,中转!$W$10:$W$19)),2),4)</f>
        <v>540.53240000000005</v>
      </c>
      <c r="G414" s="26">
        <v>410</v>
      </c>
      <c r="H414" s="26">
        <f>MIN(INT(_xlfn.XLOOKUP(B414,中转!$O$10:$O$129,中转!$Q$10:$Q$129)*MAX(C414/MIN(_xlfn.XLOOKUP(B414,中转!$O$10:$O$129,中转!$N$10:$N$129),7),_xlfn.XLOOKUP(C414,中转!$A$8:$A$17,中转!$B$8:$B$17))),250)</f>
        <v>250</v>
      </c>
    </row>
    <row r="415" spans="1:8" x14ac:dyDescent="0.15">
      <c r="A415" s="32">
        <v>411</v>
      </c>
      <c r="B415" s="32">
        <f t="shared" si="19"/>
        <v>42</v>
      </c>
      <c r="C415" s="32">
        <f t="shared" si="20"/>
        <v>1</v>
      </c>
      <c r="D415" s="32">
        <f t="shared" si="18"/>
        <v>0</v>
      </c>
      <c r="E415" s="32">
        <f>IFERROR(IF(C415=1,$E$5,ROUNDUP(LOG(_xlfn.XLOOKUP(C415,中转!$U$10:$U$19,中转!$V$10:$V$19)*1.1^(_xlfn.XLOOKUP(B415,中转!$O$10:$O$129,中转!$P$10:$P$129,0)*_xlfn.XLOOKUP(C415,中转!$U$10:$U$19,中转!$W$10:$W$19)),2),4)),1020.5643)</f>
        <v>4.3220000000000001</v>
      </c>
      <c r="F415" s="32">
        <f>ROUNDUP(LOG(_xlfn.XLOOKUP(C415,中转!$U$10:$U$19,中转!$V$10:$V$19)*1.1^(_xlfn.XLOOKUP(B415,中转!$O$10:$O$129,中转!$P$10:$P$129,0)*_xlfn.XLOOKUP(C415,中转!$U$10:$U$19,中转!$W$10:$W$19)),2),4)</f>
        <v>402.65410000000003</v>
      </c>
      <c r="G415" s="33">
        <v>411</v>
      </c>
      <c r="H415" s="32">
        <f>MIN(INT(_xlfn.XLOOKUP(B415,中转!$O$10:$O$129,中转!$Q$10:$Q$129)*MAX(C415/MIN(_xlfn.XLOOKUP(B415,中转!$O$10:$O$129,中转!$N$10:$N$129),7),_xlfn.XLOOKUP(C415,中转!$A$8:$A$17,中转!$B$8:$B$17))),250)</f>
        <v>175</v>
      </c>
    </row>
    <row r="416" spans="1:8" x14ac:dyDescent="0.15">
      <c r="A416" s="32">
        <v>412</v>
      </c>
      <c r="B416" s="32">
        <f t="shared" si="19"/>
        <v>42</v>
      </c>
      <c r="C416" s="32">
        <f t="shared" si="20"/>
        <v>2</v>
      </c>
      <c r="D416" s="32">
        <f t="shared" si="18"/>
        <v>0</v>
      </c>
      <c r="E416" s="32">
        <f>IFERROR(IF(C416=1,$E$5,ROUNDUP(LOG(_xlfn.XLOOKUP(C416,中转!$U$10:$U$19,中转!$V$10:$V$19)*1.1^(_xlfn.XLOOKUP(B416,中转!$O$10:$O$129,中转!$P$10:$P$129,0)*_xlfn.XLOOKUP(C416,中转!$U$10:$U$19,中转!$W$10:$W$19)),2),4)),1020.5643)</f>
        <v>428.66769999999997</v>
      </c>
      <c r="F416" s="32">
        <f>ROUNDUP(LOG(_xlfn.XLOOKUP(C416,中转!$U$10:$U$19,中转!$V$10:$V$19)*1.1^(_xlfn.XLOOKUP(B416,中转!$O$10:$O$129,中转!$P$10:$P$129,0)*_xlfn.XLOOKUP(C416,中转!$U$10:$U$19,中转!$W$10:$W$19)),2),4)</f>
        <v>428.66770000000002</v>
      </c>
      <c r="G416" s="32">
        <v>412</v>
      </c>
      <c r="H416" s="32">
        <f>MIN(INT(_xlfn.XLOOKUP(B416,中转!$O$10:$O$129,中转!$Q$10:$Q$129)*MAX(C416/MIN(_xlfn.XLOOKUP(B416,中转!$O$10:$O$129,中转!$N$10:$N$129),7),_xlfn.XLOOKUP(C416,中转!$A$8:$A$17,中转!$B$8:$B$17))),250)</f>
        <v>187</v>
      </c>
    </row>
    <row r="417" spans="1:8" x14ac:dyDescent="0.15">
      <c r="A417" s="32">
        <v>413</v>
      </c>
      <c r="B417" s="32">
        <f t="shared" si="19"/>
        <v>42</v>
      </c>
      <c r="C417" s="32">
        <f t="shared" si="20"/>
        <v>3</v>
      </c>
      <c r="D417" s="32">
        <f t="shared" si="18"/>
        <v>0</v>
      </c>
      <c r="E417" s="32">
        <f>IFERROR(IF(C417=1,$E$5,ROUNDUP(LOG(_xlfn.XLOOKUP(C417,中转!$U$10:$U$19,中转!$V$10:$V$19)*1.1^(_xlfn.XLOOKUP(B417,中转!$O$10:$O$129,中转!$P$10:$P$129,0)*_xlfn.XLOOKUP(C417,中转!$U$10:$U$19,中转!$W$10:$W$19)),2),4)),1020.5643)</f>
        <v>460.3252</v>
      </c>
      <c r="F417" s="32">
        <f>ROUNDUP(LOG(_xlfn.XLOOKUP(C417,中转!$U$10:$U$19,中转!$V$10:$V$19)*1.1^(_xlfn.XLOOKUP(B417,中转!$O$10:$O$129,中转!$P$10:$P$129,0)*_xlfn.XLOOKUP(C417,中转!$U$10:$U$19,中转!$W$10:$W$19)),2),4)</f>
        <v>460.3252</v>
      </c>
      <c r="G417" s="33">
        <v>413</v>
      </c>
      <c r="H417" s="32">
        <f>MIN(INT(_xlfn.XLOOKUP(B417,中转!$O$10:$O$129,中转!$Q$10:$Q$129)*MAX(C417/MIN(_xlfn.XLOOKUP(B417,中转!$O$10:$O$129,中转!$N$10:$N$129),7),_xlfn.XLOOKUP(C417,中转!$A$8:$A$17,中转!$B$8:$B$17))),250)</f>
        <v>200</v>
      </c>
    </row>
    <row r="418" spans="1:8" x14ac:dyDescent="0.15">
      <c r="A418" s="32">
        <v>414</v>
      </c>
      <c r="B418" s="32">
        <f t="shared" si="19"/>
        <v>42</v>
      </c>
      <c r="C418" s="32">
        <f t="shared" si="20"/>
        <v>4</v>
      </c>
      <c r="D418" s="32">
        <f t="shared" si="18"/>
        <v>0</v>
      </c>
      <c r="E418" s="32">
        <f>IFERROR(IF(C418=1,$E$5,ROUNDUP(LOG(_xlfn.XLOOKUP(C418,中转!$U$10:$U$19,中转!$V$10:$V$19)*1.1^(_xlfn.XLOOKUP(B418,中转!$O$10:$O$129,中转!$P$10:$P$129,0)*_xlfn.XLOOKUP(C418,中转!$U$10:$U$19,中转!$W$10:$W$19)),2),4)),1020.5643)</f>
        <v>488.9828</v>
      </c>
      <c r="F418" s="32">
        <f>ROUNDUP(LOG(_xlfn.XLOOKUP(C418,中转!$U$10:$U$19,中转!$V$10:$V$19)*1.1^(_xlfn.XLOOKUP(B418,中转!$O$10:$O$129,中转!$P$10:$P$129,0)*_xlfn.XLOOKUP(C418,中转!$U$10:$U$19,中转!$W$10:$W$19)),2),4)</f>
        <v>488.9828</v>
      </c>
      <c r="G418" s="32">
        <v>414</v>
      </c>
      <c r="H418" s="32">
        <f>MIN(INT(_xlfn.XLOOKUP(B418,中转!$O$10:$O$129,中转!$Q$10:$Q$129)*MAX(C418/MIN(_xlfn.XLOOKUP(B418,中转!$O$10:$O$129,中转!$N$10:$N$129),7),_xlfn.XLOOKUP(C418,中转!$A$8:$A$17,中转!$B$8:$B$17))),250)</f>
        <v>212</v>
      </c>
    </row>
    <row r="419" spans="1:8" x14ac:dyDescent="0.15">
      <c r="A419" s="32">
        <v>415</v>
      </c>
      <c r="B419" s="32">
        <f t="shared" si="19"/>
        <v>42</v>
      </c>
      <c r="C419" s="32">
        <f t="shared" si="20"/>
        <v>5</v>
      </c>
      <c r="D419" s="32">
        <f t="shared" si="18"/>
        <v>0</v>
      </c>
      <c r="E419" s="32">
        <f>IFERROR(IF(C419=1,$E$5,ROUNDUP(LOG(_xlfn.XLOOKUP(C419,中转!$U$10:$U$19,中转!$V$10:$V$19)*1.1^(_xlfn.XLOOKUP(B419,中转!$O$10:$O$129,中转!$P$10:$P$129,0)*_xlfn.XLOOKUP(C419,中转!$U$10:$U$19,中转!$W$10:$W$19)),2),4)),1020.5643)</f>
        <v>519.63919999999996</v>
      </c>
      <c r="F419" s="32">
        <f>ROUNDUP(LOG(_xlfn.XLOOKUP(C419,中转!$U$10:$U$19,中转!$V$10:$V$19)*1.1^(_xlfn.XLOOKUP(B419,中转!$O$10:$O$129,中转!$P$10:$P$129,0)*_xlfn.XLOOKUP(C419,中转!$U$10:$U$19,中转!$W$10:$W$19)),2),4)</f>
        <v>519.63919999999996</v>
      </c>
      <c r="G419" s="33">
        <v>415</v>
      </c>
      <c r="H419" s="32">
        <f>MIN(INT(_xlfn.XLOOKUP(B419,中转!$O$10:$O$129,中转!$Q$10:$Q$129)*MAX(C419/MIN(_xlfn.XLOOKUP(B419,中转!$O$10:$O$129,中转!$N$10:$N$129),7),_xlfn.XLOOKUP(C419,中转!$A$8:$A$17,中转!$B$8:$B$17))),250)</f>
        <v>225</v>
      </c>
    </row>
    <row r="420" spans="1:8" x14ac:dyDescent="0.15">
      <c r="A420" s="32">
        <v>416</v>
      </c>
      <c r="B420" s="32">
        <f t="shared" si="19"/>
        <v>42</v>
      </c>
      <c r="C420" s="32">
        <f t="shared" si="20"/>
        <v>6</v>
      </c>
      <c r="D420" s="32">
        <f t="shared" ref="D420:D483" si="21">D410</f>
        <v>0</v>
      </c>
      <c r="E420" s="32">
        <f>IFERROR(IF(C420=1,$E$5,ROUNDUP(LOG(_xlfn.XLOOKUP(C420,中转!$U$10:$U$19,中转!$V$10:$V$19)*1.1^(_xlfn.XLOOKUP(B420,中转!$O$10:$O$129,中转!$P$10:$P$129,0)*_xlfn.XLOOKUP(C420,中转!$U$10:$U$19,中转!$W$10:$W$19)),2),4)),1020.5643)</f>
        <v>525.55160000000001</v>
      </c>
      <c r="F420" s="32">
        <f>ROUNDUP(LOG(_xlfn.XLOOKUP(C420,中转!$U$10:$U$19,中转!$V$10:$V$19)*1.1^(_xlfn.XLOOKUP(B420,中转!$O$10:$O$129,中转!$P$10:$P$129,0)*_xlfn.XLOOKUP(C420,中转!$U$10:$U$19,中转!$W$10:$W$19)),2),4)</f>
        <v>525.55160000000001</v>
      </c>
      <c r="G420" s="32">
        <v>416</v>
      </c>
      <c r="H420" s="32">
        <f>MIN(INT(_xlfn.XLOOKUP(B420,中转!$O$10:$O$129,中转!$Q$10:$Q$129)*MAX(C420/MIN(_xlfn.XLOOKUP(B420,中转!$O$10:$O$129,中转!$N$10:$N$129),7),_xlfn.XLOOKUP(C420,中转!$A$8:$A$17,中转!$B$8:$B$17))),250)</f>
        <v>237</v>
      </c>
    </row>
    <row r="421" spans="1:8" x14ac:dyDescent="0.15">
      <c r="A421" s="32">
        <v>417</v>
      </c>
      <c r="B421" s="32">
        <f t="shared" si="19"/>
        <v>42</v>
      </c>
      <c r="C421" s="32">
        <f t="shared" si="20"/>
        <v>7</v>
      </c>
      <c r="D421" s="32">
        <f t="shared" si="21"/>
        <v>0</v>
      </c>
      <c r="E421" s="32">
        <f>IFERROR(IF(C421=1,$E$5,ROUNDUP(LOG(_xlfn.XLOOKUP(C421,中转!$U$10:$U$19,中转!$V$10:$V$19)*1.1^(_xlfn.XLOOKUP(B421,中转!$O$10:$O$129,中转!$P$10:$P$129,0)*_xlfn.XLOOKUP(C421,中转!$U$10:$U$19,中转!$W$10:$W$19)),2),4)),1020.5643)</f>
        <v>533.94349999999997</v>
      </c>
      <c r="F421" s="32">
        <f>ROUNDUP(LOG(_xlfn.XLOOKUP(C421,中转!$U$10:$U$19,中转!$V$10:$V$19)*1.1^(_xlfn.XLOOKUP(B421,中转!$O$10:$O$129,中转!$P$10:$P$129,0)*_xlfn.XLOOKUP(C421,中转!$U$10:$U$19,中转!$W$10:$W$19)),2),4)</f>
        <v>533.94349999999997</v>
      </c>
      <c r="G421" s="33">
        <v>417</v>
      </c>
      <c r="H421" s="32">
        <f>MIN(INT(_xlfn.XLOOKUP(B421,中转!$O$10:$O$129,中转!$Q$10:$Q$129)*MAX(C421/MIN(_xlfn.XLOOKUP(B421,中转!$O$10:$O$129,中转!$N$10:$N$129),7),_xlfn.XLOOKUP(C421,中转!$A$8:$A$17,中转!$B$8:$B$17))),250)</f>
        <v>250</v>
      </c>
    </row>
    <row r="422" spans="1:8" x14ac:dyDescent="0.15">
      <c r="A422" s="32">
        <v>418</v>
      </c>
      <c r="B422" s="32">
        <f t="shared" si="19"/>
        <v>42</v>
      </c>
      <c r="C422" s="32">
        <f t="shared" si="20"/>
        <v>8</v>
      </c>
      <c r="D422" s="32">
        <f t="shared" si="21"/>
        <v>0</v>
      </c>
      <c r="E422" s="32">
        <f>IFERROR(IF(C422=1,$E$5,ROUNDUP(LOG(_xlfn.XLOOKUP(C422,中转!$U$10:$U$19,中转!$V$10:$V$19)*1.1^(_xlfn.XLOOKUP(B422,中转!$O$10:$O$129,中转!$P$10:$P$129,0)*_xlfn.XLOOKUP(C422,中转!$U$10:$U$19,中转!$W$10:$W$19)),2),4)),1020.5643)</f>
        <v>540.26479999999992</v>
      </c>
      <c r="F422" s="32">
        <f>ROUNDUP(LOG(_xlfn.XLOOKUP(C422,中转!$U$10:$U$19,中转!$V$10:$V$19)*1.1^(_xlfn.XLOOKUP(B422,中转!$O$10:$O$129,中转!$P$10:$P$129,0)*_xlfn.XLOOKUP(C422,中转!$U$10:$U$19,中转!$W$10:$W$19)),2),4)</f>
        <v>540.26480000000004</v>
      </c>
      <c r="G422" s="32">
        <v>418</v>
      </c>
      <c r="H422" s="32">
        <f>MIN(INT(_xlfn.XLOOKUP(B422,中转!$O$10:$O$129,中转!$Q$10:$Q$129)*MAX(C422/MIN(_xlfn.XLOOKUP(B422,中转!$O$10:$O$129,中转!$N$10:$N$129),7),_xlfn.XLOOKUP(C422,中转!$A$8:$A$17,中转!$B$8:$B$17))),250)</f>
        <v>250</v>
      </c>
    </row>
    <row r="423" spans="1:8" x14ac:dyDescent="0.15">
      <c r="A423" s="32">
        <v>419</v>
      </c>
      <c r="B423" s="32">
        <f t="shared" si="19"/>
        <v>42</v>
      </c>
      <c r="C423" s="32">
        <f t="shared" si="20"/>
        <v>9</v>
      </c>
      <c r="D423" s="32">
        <f t="shared" si="21"/>
        <v>0</v>
      </c>
      <c r="E423" s="32">
        <f>IFERROR(IF(C423=1,$E$5,ROUNDUP(LOG(_xlfn.XLOOKUP(C423,中转!$U$10:$U$19,中转!$V$10:$V$19)*1.1^(_xlfn.XLOOKUP(B423,中转!$O$10:$O$129,中转!$P$10:$P$129,0)*_xlfn.XLOOKUP(C423,中转!$U$10:$U$19,中转!$W$10:$W$19)),2),4)),1020.5643)</f>
        <v>546.59010000000001</v>
      </c>
      <c r="F423" s="32">
        <f>ROUNDUP(LOG(_xlfn.XLOOKUP(C423,中转!$U$10:$U$19,中转!$V$10:$V$19)*1.1^(_xlfn.XLOOKUP(B423,中转!$O$10:$O$129,中转!$P$10:$P$129,0)*_xlfn.XLOOKUP(C423,中转!$U$10:$U$19,中转!$W$10:$W$19)),2),4)</f>
        <v>546.59010000000001</v>
      </c>
      <c r="G423" s="33">
        <v>419</v>
      </c>
      <c r="H423" s="32">
        <f>MIN(INT(_xlfn.XLOOKUP(B423,中转!$O$10:$O$129,中转!$Q$10:$Q$129)*MAX(C423/MIN(_xlfn.XLOOKUP(B423,中转!$O$10:$O$129,中转!$N$10:$N$129),7),_xlfn.XLOOKUP(C423,中转!$A$8:$A$17,中转!$B$8:$B$17))),250)</f>
        <v>250</v>
      </c>
    </row>
    <row r="424" spans="1:8" x14ac:dyDescent="0.15">
      <c r="A424" s="32">
        <v>420</v>
      </c>
      <c r="B424" s="32">
        <f t="shared" si="19"/>
        <v>42</v>
      </c>
      <c r="C424" s="32">
        <f t="shared" si="20"/>
        <v>10</v>
      </c>
      <c r="D424" s="32">
        <f t="shared" si="21"/>
        <v>0</v>
      </c>
      <c r="E424" s="32">
        <f>IFERROR(IF(C424=1,$E$5,ROUNDUP(LOG(_xlfn.XLOOKUP(C424,中转!$U$10:$U$19,中转!$V$10:$V$19)*1.1^(_xlfn.XLOOKUP(B424,中转!$O$10:$O$129,中转!$P$10:$P$129,0)*_xlfn.XLOOKUP(C424,中转!$U$10:$U$19,中转!$W$10:$W$19)),2),4)),1020.5643)</f>
        <v>552.90769999999998</v>
      </c>
      <c r="F424" s="32">
        <f>ROUNDUP(LOG(_xlfn.XLOOKUP(C424,中转!$U$10:$U$19,中转!$V$10:$V$19)*1.1^(_xlfn.XLOOKUP(B424,中转!$O$10:$O$129,中转!$P$10:$P$129,0)*_xlfn.XLOOKUP(C424,中转!$U$10:$U$19,中转!$W$10:$W$19)),2),4)</f>
        <v>552.90769999999998</v>
      </c>
      <c r="G424" s="32">
        <v>420</v>
      </c>
      <c r="H424" s="32">
        <f>MIN(INT(_xlfn.XLOOKUP(B424,中转!$O$10:$O$129,中转!$Q$10:$Q$129)*MAX(C424/MIN(_xlfn.XLOOKUP(B424,中转!$O$10:$O$129,中转!$N$10:$N$129),7),_xlfn.XLOOKUP(C424,中转!$A$8:$A$17,中转!$B$8:$B$17))),250)</f>
        <v>250</v>
      </c>
    </row>
    <row r="425" spans="1:8" x14ac:dyDescent="0.15">
      <c r="A425" s="26">
        <v>421</v>
      </c>
      <c r="B425" s="26">
        <f t="shared" si="19"/>
        <v>43</v>
      </c>
      <c r="C425" s="26">
        <f t="shared" si="20"/>
        <v>1</v>
      </c>
      <c r="D425" s="26">
        <f t="shared" si="21"/>
        <v>0</v>
      </c>
      <c r="E425" s="26">
        <f>IFERROR(IF(C425=1,$E$5,ROUNDUP(LOG(_xlfn.XLOOKUP(C425,中转!$U$10:$U$19,中转!$V$10:$V$19)*1.1^(_xlfn.XLOOKUP(B425,中转!$O$10:$O$129,中转!$P$10:$P$129,0)*_xlfn.XLOOKUP(C425,中转!$U$10:$U$19,中转!$W$10:$W$19)),2),4)),1020.5643)</f>
        <v>4.3220000000000001</v>
      </c>
      <c r="F425" s="26">
        <f>ROUNDUP(LOG(_xlfn.XLOOKUP(C425,中转!$U$10:$U$19,中转!$V$10:$V$19)*1.1^(_xlfn.XLOOKUP(B425,中转!$O$10:$O$129,中转!$P$10:$P$129,0)*_xlfn.XLOOKUP(C425,中转!$U$10:$U$19,中转!$W$10:$W$19)),2),4)</f>
        <v>412.55430000000001</v>
      </c>
      <c r="G425" s="27">
        <v>421</v>
      </c>
      <c r="H425" s="26">
        <f>MIN(INT(_xlfn.XLOOKUP(B425,中转!$O$10:$O$129,中转!$Q$10:$Q$129)*MAX(C425/MIN(_xlfn.XLOOKUP(B425,中转!$O$10:$O$129,中转!$N$10:$N$129),7),_xlfn.XLOOKUP(C425,中转!$A$8:$A$17,中转!$B$8:$B$17))),250)</f>
        <v>175</v>
      </c>
    </row>
    <row r="426" spans="1:8" x14ac:dyDescent="0.15">
      <c r="A426" s="26">
        <v>422</v>
      </c>
      <c r="B426" s="26">
        <f t="shared" si="19"/>
        <v>43</v>
      </c>
      <c r="C426" s="26">
        <f t="shared" si="20"/>
        <v>2</v>
      </c>
      <c r="D426" s="26">
        <f t="shared" si="21"/>
        <v>0</v>
      </c>
      <c r="E426" s="26">
        <f>IFERROR(IF(C426=1,$E$5,ROUNDUP(LOG(_xlfn.XLOOKUP(C426,中转!$U$10:$U$19,中转!$V$10:$V$19)*1.1^(_xlfn.XLOOKUP(B426,中转!$O$10:$O$129,中转!$P$10:$P$129,0)*_xlfn.XLOOKUP(C426,中转!$U$10:$U$19,中转!$W$10:$W$19)),2),4)),1020.5643)</f>
        <v>439.18669999999997</v>
      </c>
      <c r="F426" s="26">
        <f>ROUNDUP(LOG(_xlfn.XLOOKUP(C426,中转!$U$10:$U$19,中转!$V$10:$V$19)*1.1^(_xlfn.XLOOKUP(B426,中转!$O$10:$O$129,中转!$P$10:$P$129,0)*_xlfn.XLOOKUP(C426,中转!$U$10:$U$19,中转!$W$10:$W$19)),2),4)</f>
        <v>439.18669999999997</v>
      </c>
      <c r="G426" s="26">
        <v>422</v>
      </c>
      <c r="H426" s="26">
        <f>MIN(INT(_xlfn.XLOOKUP(B426,中转!$O$10:$O$129,中转!$Q$10:$Q$129)*MAX(C426/MIN(_xlfn.XLOOKUP(B426,中转!$O$10:$O$129,中转!$N$10:$N$129),7),_xlfn.XLOOKUP(C426,中转!$A$8:$A$17,中转!$B$8:$B$17))),250)</f>
        <v>187</v>
      </c>
    </row>
    <row r="427" spans="1:8" x14ac:dyDescent="0.15">
      <c r="A427" s="26">
        <v>423</v>
      </c>
      <c r="B427" s="26">
        <f t="shared" si="19"/>
        <v>43</v>
      </c>
      <c r="C427" s="26">
        <f t="shared" si="20"/>
        <v>3</v>
      </c>
      <c r="D427" s="26">
        <f t="shared" si="21"/>
        <v>0</v>
      </c>
      <c r="E427" s="26">
        <f>IFERROR(IF(C427=1,$E$5,ROUNDUP(LOG(_xlfn.XLOOKUP(C427,中转!$U$10:$U$19,中转!$V$10:$V$19)*1.1^(_xlfn.XLOOKUP(B427,中转!$O$10:$O$129,中转!$P$10:$P$129,0)*_xlfn.XLOOKUP(C427,中转!$U$10:$U$19,中转!$W$10:$W$19)),2),4)),1020.5643)</f>
        <v>471.46299999999997</v>
      </c>
      <c r="F427" s="26">
        <f>ROUNDUP(LOG(_xlfn.XLOOKUP(C427,中转!$U$10:$U$19,中转!$V$10:$V$19)*1.1^(_xlfn.XLOOKUP(B427,中转!$O$10:$O$129,中转!$P$10:$P$129,0)*_xlfn.XLOOKUP(C427,中转!$U$10:$U$19,中转!$W$10:$W$19)),2),4)</f>
        <v>471.46300000000002</v>
      </c>
      <c r="G427" s="27">
        <v>423</v>
      </c>
      <c r="H427" s="26">
        <f>MIN(INT(_xlfn.XLOOKUP(B427,中转!$O$10:$O$129,中转!$Q$10:$Q$129)*MAX(C427/MIN(_xlfn.XLOOKUP(B427,中转!$O$10:$O$129,中转!$N$10:$N$129),7),_xlfn.XLOOKUP(C427,中转!$A$8:$A$17,中转!$B$8:$B$17))),250)</f>
        <v>200</v>
      </c>
    </row>
    <row r="428" spans="1:8" x14ac:dyDescent="0.15">
      <c r="A428" s="26">
        <v>424</v>
      </c>
      <c r="B428" s="26">
        <f t="shared" si="19"/>
        <v>43</v>
      </c>
      <c r="C428" s="26">
        <f t="shared" si="20"/>
        <v>4</v>
      </c>
      <c r="D428" s="26">
        <f t="shared" si="21"/>
        <v>0</v>
      </c>
      <c r="E428" s="26">
        <f>IFERROR(IF(C428=1,$E$5,ROUNDUP(LOG(_xlfn.XLOOKUP(C428,中转!$U$10:$U$19,中转!$V$10:$V$19)*1.1^(_xlfn.XLOOKUP(B428,中转!$O$10:$O$129,中转!$P$10:$P$129,0)*_xlfn.XLOOKUP(C428,中转!$U$10:$U$19,中转!$W$10:$W$19)),2),4)),1020.5643)</f>
        <v>500.73929999999996</v>
      </c>
      <c r="F428" s="26">
        <f>ROUNDUP(LOG(_xlfn.XLOOKUP(C428,中转!$U$10:$U$19,中转!$V$10:$V$19)*1.1^(_xlfn.XLOOKUP(B428,中转!$O$10:$O$129,中转!$P$10:$P$129,0)*_xlfn.XLOOKUP(C428,中转!$U$10:$U$19,中转!$W$10:$W$19)),2),4)</f>
        <v>500.73930000000001</v>
      </c>
      <c r="G428" s="26">
        <v>424</v>
      </c>
      <c r="H428" s="26">
        <f>MIN(INT(_xlfn.XLOOKUP(B428,中转!$O$10:$O$129,中转!$Q$10:$Q$129)*MAX(C428/MIN(_xlfn.XLOOKUP(B428,中转!$O$10:$O$129,中转!$N$10:$N$129),7),_xlfn.XLOOKUP(C428,中转!$A$8:$A$17,中转!$B$8:$B$17))),250)</f>
        <v>212</v>
      </c>
    </row>
    <row r="429" spans="1:8" x14ac:dyDescent="0.15">
      <c r="A429" s="26">
        <v>425</v>
      </c>
      <c r="B429" s="26">
        <f t="shared" si="19"/>
        <v>43</v>
      </c>
      <c r="C429" s="26">
        <f t="shared" si="20"/>
        <v>5</v>
      </c>
      <c r="D429" s="26">
        <f t="shared" si="21"/>
        <v>0</v>
      </c>
      <c r="E429" s="26">
        <f>IFERROR(IF(C429=1,$E$5,ROUNDUP(LOG(_xlfn.XLOOKUP(C429,中转!$U$10:$U$19,中转!$V$10:$V$19)*1.1^(_xlfn.XLOOKUP(B429,中转!$O$10:$O$129,中转!$P$10:$P$129,0)*_xlfn.XLOOKUP(C429,中转!$U$10:$U$19,中转!$W$10:$W$19)),2),4)),1020.5643)</f>
        <v>532.0145</v>
      </c>
      <c r="F429" s="26">
        <f>ROUNDUP(LOG(_xlfn.XLOOKUP(C429,中转!$U$10:$U$19,中转!$V$10:$V$19)*1.1^(_xlfn.XLOOKUP(B429,中转!$O$10:$O$129,中转!$P$10:$P$129,0)*_xlfn.XLOOKUP(C429,中转!$U$10:$U$19,中转!$W$10:$W$19)),2),4)</f>
        <v>532.0145</v>
      </c>
      <c r="G429" s="27">
        <v>425</v>
      </c>
      <c r="H429" s="26">
        <f>MIN(INT(_xlfn.XLOOKUP(B429,中转!$O$10:$O$129,中转!$Q$10:$Q$129)*MAX(C429/MIN(_xlfn.XLOOKUP(B429,中转!$O$10:$O$129,中转!$N$10:$N$129),7),_xlfn.XLOOKUP(C429,中转!$A$8:$A$17,中转!$B$8:$B$17))),250)</f>
        <v>225</v>
      </c>
    </row>
    <row r="430" spans="1:8" x14ac:dyDescent="0.15">
      <c r="A430" s="26">
        <v>426</v>
      </c>
      <c r="B430" s="26">
        <f t="shared" si="19"/>
        <v>43</v>
      </c>
      <c r="C430" s="26">
        <f t="shared" si="20"/>
        <v>6</v>
      </c>
      <c r="D430" s="26">
        <f t="shared" si="21"/>
        <v>0</v>
      </c>
      <c r="E430" s="26">
        <f>IFERROR(IF(C430=1,$E$5,ROUNDUP(LOG(_xlfn.XLOOKUP(C430,中转!$U$10:$U$19,中转!$V$10:$V$19)*1.1^(_xlfn.XLOOKUP(B430,中转!$O$10:$O$129,中转!$P$10:$P$129,0)*_xlfn.XLOOKUP(C430,中转!$U$10:$U$19,中转!$W$10:$W$19)),2),4)),1020.5643)</f>
        <v>537.92700000000002</v>
      </c>
      <c r="F430" s="26">
        <f>ROUNDUP(LOG(_xlfn.XLOOKUP(C430,中转!$U$10:$U$19,中转!$V$10:$V$19)*1.1^(_xlfn.XLOOKUP(B430,中转!$O$10:$O$129,中转!$P$10:$P$129,0)*_xlfn.XLOOKUP(C430,中转!$U$10:$U$19,中转!$W$10:$W$19)),2),4)</f>
        <v>537.92700000000002</v>
      </c>
      <c r="G430" s="26">
        <v>426</v>
      </c>
      <c r="H430" s="26">
        <f>MIN(INT(_xlfn.XLOOKUP(B430,中转!$O$10:$O$129,中转!$Q$10:$Q$129)*MAX(C430/MIN(_xlfn.XLOOKUP(B430,中转!$O$10:$O$129,中转!$N$10:$N$129),7),_xlfn.XLOOKUP(C430,中转!$A$8:$A$17,中转!$B$8:$B$17))),250)</f>
        <v>237</v>
      </c>
    </row>
    <row r="431" spans="1:8" x14ac:dyDescent="0.15">
      <c r="A431" s="26">
        <v>427</v>
      </c>
      <c r="B431" s="26">
        <f t="shared" si="19"/>
        <v>43</v>
      </c>
      <c r="C431" s="26">
        <f t="shared" si="20"/>
        <v>7</v>
      </c>
      <c r="D431" s="26">
        <f t="shared" si="21"/>
        <v>0</v>
      </c>
      <c r="E431" s="26">
        <f>IFERROR(IF(C431=1,$E$5,ROUNDUP(LOG(_xlfn.XLOOKUP(C431,中转!$U$10:$U$19,中转!$V$10:$V$19)*1.1^(_xlfn.XLOOKUP(B431,中转!$O$10:$O$129,中转!$P$10:$P$129,0)*_xlfn.XLOOKUP(C431,中转!$U$10:$U$19,中转!$W$10:$W$19)),2),4)),1020.5643)</f>
        <v>546.31880000000001</v>
      </c>
      <c r="F431" s="26">
        <f>ROUNDUP(LOG(_xlfn.XLOOKUP(C431,中转!$U$10:$U$19,中转!$V$10:$V$19)*1.1^(_xlfn.XLOOKUP(B431,中转!$O$10:$O$129,中转!$P$10:$P$129,0)*_xlfn.XLOOKUP(C431,中转!$U$10:$U$19,中转!$W$10:$W$19)),2),4)</f>
        <v>546.31880000000001</v>
      </c>
      <c r="G431" s="27">
        <v>427</v>
      </c>
      <c r="H431" s="26">
        <f>MIN(INT(_xlfn.XLOOKUP(B431,中转!$O$10:$O$129,中转!$Q$10:$Q$129)*MAX(C431/MIN(_xlfn.XLOOKUP(B431,中转!$O$10:$O$129,中转!$N$10:$N$129),7),_xlfn.XLOOKUP(C431,中转!$A$8:$A$17,中转!$B$8:$B$17))),250)</f>
        <v>250</v>
      </c>
    </row>
    <row r="432" spans="1:8" x14ac:dyDescent="0.15">
      <c r="A432" s="26">
        <v>428</v>
      </c>
      <c r="B432" s="26">
        <f t="shared" si="19"/>
        <v>43</v>
      </c>
      <c r="C432" s="26">
        <f t="shared" si="20"/>
        <v>8</v>
      </c>
      <c r="D432" s="26">
        <f t="shared" si="21"/>
        <v>0</v>
      </c>
      <c r="E432" s="26">
        <f>IFERROR(IF(C432=1,$E$5,ROUNDUP(LOG(_xlfn.XLOOKUP(C432,中转!$U$10:$U$19,中转!$V$10:$V$19)*1.1^(_xlfn.XLOOKUP(B432,中转!$O$10:$O$129,中转!$P$10:$P$129,0)*_xlfn.XLOOKUP(C432,中转!$U$10:$U$19,中转!$W$10:$W$19)),2),4)),1020.5643)</f>
        <v>552.64009999999996</v>
      </c>
      <c r="F432" s="26">
        <f>ROUNDUP(LOG(_xlfn.XLOOKUP(C432,中转!$U$10:$U$19,中转!$V$10:$V$19)*1.1^(_xlfn.XLOOKUP(B432,中转!$O$10:$O$129,中转!$P$10:$P$129,0)*_xlfn.XLOOKUP(C432,中转!$U$10:$U$19,中转!$W$10:$W$19)),2),4)</f>
        <v>552.64009999999996</v>
      </c>
      <c r="G432" s="26">
        <v>428</v>
      </c>
      <c r="H432" s="26">
        <f>MIN(INT(_xlfn.XLOOKUP(B432,中转!$O$10:$O$129,中转!$Q$10:$Q$129)*MAX(C432/MIN(_xlfn.XLOOKUP(B432,中转!$O$10:$O$129,中转!$N$10:$N$129),7),_xlfn.XLOOKUP(C432,中转!$A$8:$A$17,中转!$B$8:$B$17))),250)</f>
        <v>250</v>
      </c>
    </row>
    <row r="433" spans="1:8" x14ac:dyDescent="0.15">
      <c r="A433" s="26">
        <v>429</v>
      </c>
      <c r="B433" s="26">
        <f t="shared" si="19"/>
        <v>43</v>
      </c>
      <c r="C433" s="26">
        <f t="shared" si="20"/>
        <v>9</v>
      </c>
      <c r="D433" s="26">
        <f t="shared" si="21"/>
        <v>0</v>
      </c>
      <c r="E433" s="26">
        <f>IFERROR(IF(C433=1,$E$5,ROUNDUP(LOG(_xlfn.XLOOKUP(C433,中转!$U$10:$U$19,中转!$V$10:$V$19)*1.1^(_xlfn.XLOOKUP(B433,中转!$O$10:$O$129,中转!$P$10:$P$129,0)*_xlfn.XLOOKUP(C433,中转!$U$10:$U$19,中转!$W$10:$W$19)),2),4)),1020.5643)</f>
        <v>558.96539999999993</v>
      </c>
      <c r="F433" s="26">
        <f>ROUNDUP(LOG(_xlfn.XLOOKUP(C433,中转!$U$10:$U$19,中转!$V$10:$V$19)*1.1^(_xlfn.XLOOKUP(B433,中转!$O$10:$O$129,中转!$P$10:$P$129,0)*_xlfn.XLOOKUP(C433,中转!$U$10:$U$19,中转!$W$10:$W$19)),2),4)</f>
        <v>558.96540000000005</v>
      </c>
      <c r="G433" s="27">
        <v>429</v>
      </c>
      <c r="H433" s="26">
        <f>MIN(INT(_xlfn.XLOOKUP(B433,中转!$O$10:$O$129,中转!$Q$10:$Q$129)*MAX(C433/MIN(_xlfn.XLOOKUP(B433,中转!$O$10:$O$129,中转!$N$10:$N$129),7),_xlfn.XLOOKUP(C433,中转!$A$8:$A$17,中转!$B$8:$B$17))),250)</f>
        <v>250</v>
      </c>
    </row>
    <row r="434" spans="1:8" x14ac:dyDescent="0.15">
      <c r="A434" s="26">
        <v>430</v>
      </c>
      <c r="B434" s="26">
        <f t="shared" si="19"/>
        <v>43</v>
      </c>
      <c r="C434" s="26">
        <f t="shared" si="20"/>
        <v>10</v>
      </c>
      <c r="D434" s="26">
        <f t="shared" si="21"/>
        <v>0</v>
      </c>
      <c r="E434" s="26">
        <f>IFERROR(IF(C434=1,$E$5,ROUNDUP(LOG(_xlfn.XLOOKUP(C434,中转!$U$10:$U$19,中转!$V$10:$V$19)*1.1^(_xlfn.XLOOKUP(B434,中转!$O$10:$O$129,中转!$P$10:$P$129,0)*_xlfn.XLOOKUP(C434,中转!$U$10:$U$19,中转!$W$10:$W$19)),2),4)),1020.5643)</f>
        <v>565.28309999999999</v>
      </c>
      <c r="F434" s="26">
        <f>ROUNDUP(LOG(_xlfn.XLOOKUP(C434,中转!$U$10:$U$19,中转!$V$10:$V$19)*1.1^(_xlfn.XLOOKUP(B434,中转!$O$10:$O$129,中转!$P$10:$P$129,0)*_xlfn.XLOOKUP(C434,中转!$U$10:$U$19,中转!$W$10:$W$19)),2),4)</f>
        <v>565.28309999999999</v>
      </c>
      <c r="G434" s="26">
        <v>430</v>
      </c>
      <c r="H434" s="26">
        <f>MIN(INT(_xlfn.XLOOKUP(B434,中转!$O$10:$O$129,中转!$Q$10:$Q$129)*MAX(C434/MIN(_xlfn.XLOOKUP(B434,中转!$O$10:$O$129,中转!$N$10:$N$129),7),_xlfn.XLOOKUP(C434,中转!$A$8:$A$17,中转!$B$8:$B$17))),250)</f>
        <v>250</v>
      </c>
    </row>
    <row r="435" spans="1:8" x14ac:dyDescent="0.15">
      <c r="A435" s="32">
        <v>431</v>
      </c>
      <c r="B435" s="32">
        <f t="shared" si="19"/>
        <v>44</v>
      </c>
      <c r="C435" s="32">
        <f t="shared" si="20"/>
        <v>1</v>
      </c>
      <c r="D435" s="32">
        <f t="shared" si="21"/>
        <v>0</v>
      </c>
      <c r="E435" s="32">
        <f>IFERROR(IF(C435=1,$E$5,ROUNDUP(LOG(_xlfn.XLOOKUP(C435,中转!$U$10:$U$19,中转!$V$10:$V$19)*1.1^(_xlfn.XLOOKUP(B435,中转!$O$10:$O$129,中转!$P$10:$P$129,0)*_xlfn.XLOOKUP(C435,中转!$U$10:$U$19,中转!$W$10:$W$19)),2),4)),1020.5643)</f>
        <v>4.3220000000000001</v>
      </c>
      <c r="F435" s="32">
        <f>ROUNDUP(LOG(_xlfn.XLOOKUP(C435,中转!$U$10:$U$19,中转!$V$10:$V$19)*1.1^(_xlfn.XLOOKUP(B435,中转!$O$10:$O$129,中转!$P$10:$P$129,0)*_xlfn.XLOOKUP(C435,中转!$U$10:$U$19,中转!$W$10:$W$19)),2),4)</f>
        <v>422.45460000000003</v>
      </c>
      <c r="G435" s="33">
        <v>431</v>
      </c>
      <c r="H435" s="32">
        <f>MIN(INT(_xlfn.XLOOKUP(B435,中转!$O$10:$O$129,中转!$Q$10:$Q$129)*MAX(C435/MIN(_xlfn.XLOOKUP(B435,中转!$O$10:$O$129,中转!$N$10:$N$129),7),_xlfn.XLOOKUP(C435,中转!$A$8:$A$17,中转!$B$8:$B$17))),250)</f>
        <v>175</v>
      </c>
    </row>
    <row r="436" spans="1:8" x14ac:dyDescent="0.15">
      <c r="A436" s="32">
        <v>432</v>
      </c>
      <c r="B436" s="32">
        <f t="shared" ref="B436:B499" si="22">B426+1</f>
        <v>44</v>
      </c>
      <c r="C436" s="32">
        <f t="shared" ref="C436:C499" si="23">C426</f>
        <v>2</v>
      </c>
      <c r="D436" s="32">
        <f t="shared" si="21"/>
        <v>0</v>
      </c>
      <c r="E436" s="32">
        <f>IFERROR(IF(C436=1,$E$5,ROUNDUP(LOG(_xlfn.XLOOKUP(C436,中转!$U$10:$U$19,中转!$V$10:$V$19)*1.1^(_xlfn.XLOOKUP(B436,中转!$O$10:$O$129,中转!$P$10:$P$129,0)*_xlfn.XLOOKUP(C436,中转!$U$10:$U$19,中转!$W$10:$W$19)),2),4)),1020.5643)</f>
        <v>449.70579999999995</v>
      </c>
      <c r="F436" s="32">
        <f>ROUNDUP(LOG(_xlfn.XLOOKUP(C436,中转!$U$10:$U$19,中转!$V$10:$V$19)*1.1^(_xlfn.XLOOKUP(B436,中转!$O$10:$O$129,中转!$P$10:$P$129,0)*_xlfn.XLOOKUP(C436,中转!$U$10:$U$19,中转!$W$10:$W$19)),2),4)</f>
        <v>449.70580000000001</v>
      </c>
      <c r="G436" s="32">
        <v>432</v>
      </c>
      <c r="H436" s="32">
        <f>MIN(INT(_xlfn.XLOOKUP(B436,中转!$O$10:$O$129,中转!$Q$10:$Q$129)*MAX(C436/MIN(_xlfn.XLOOKUP(B436,中转!$O$10:$O$129,中转!$N$10:$N$129),7),_xlfn.XLOOKUP(C436,中转!$A$8:$A$17,中转!$B$8:$B$17))),250)</f>
        <v>187</v>
      </c>
    </row>
    <row r="437" spans="1:8" x14ac:dyDescent="0.15">
      <c r="A437" s="32">
        <v>433</v>
      </c>
      <c r="B437" s="32">
        <f t="shared" si="22"/>
        <v>44</v>
      </c>
      <c r="C437" s="32">
        <f t="shared" si="23"/>
        <v>3</v>
      </c>
      <c r="D437" s="32">
        <f t="shared" si="21"/>
        <v>0</v>
      </c>
      <c r="E437" s="32">
        <f>IFERROR(IF(C437=1,$E$5,ROUNDUP(LOG(_xlfn.XLOOKUP(C437,中转!$U$10:$U$19,中转!$V$10:$V$19)*1.1^(_xlfn.XLOOKUP(B437,中转!$O$10:$O$129,中转!$P$10:$P$129,0)*_xlfn.XLOOKUP(C437,中转!$U$10:$U$19,中转!$W$10:$W$19)),2),4)),1020.5643)</f>
        <v>482.60079999999999</v>
      </c>
      <c r="F437" s="32">
        <f>ROUNDUP(LOG(_xlfn.XLOOKUP(C437,中转!$U$10:$U$19,中转!$V$10:$V$19)*1.1^(_xlfn.XLOOKUP(B437,中转!$O$10:$O$129,中转!$P$10:$P$129,0)*_xlfn.XLOOKUP(C437,中转!$U$10:$U$19,中转!$W$10:$W$19)),2),4)</f>
        <v>482.60079999999999</v>
      </c>
      <c r="G437" s="33">
        <v>433</v>
      </c>
      <c r="H437" s="32">
        <f>MIN(INT(_xlfn.XLOOKUP(B437,中转!$O$10:$O$129,中转!$Q$10:$Q$129)*MAX(C437/MIN(_xlfn.XLOOKUP(B437,中转!$O$10:$O$129,中转!$N$10:$N$129),7),_xlfn.XLOOKUP(C437,中转!$A$8:$A$17,中转!$B$8:$B$17))),250)</f>
        <v>200</v>
      </c>
    </row>
    <row r="438" spans="1:8" x14ac:dyDescent="0.15">
      <c r="A438" s="32">
        <v>434</v>
      </c>
      <c r="B438" s="32">
        <f t="shared" si="22"/>
        <v>44</v>
      </c>
      <c r="C438" s="32">
        <f t="shared" si="23"/>
        <v>4</v>
      </c>
      <c r="D438" s="32">
        <f t="shared" si="21"/>
        <v>0</v>
      </c>
      <c r="E438" s="32">
        <f>IFERROR(IF(C438=1,$E$5,ROUNDUP(LOG(_xlfn.XLOOKUP(C438,中转!$U$10:$U$19,中转!$V$10:$V$19)*1.1^(_xlfn.XLOOKUP(B438,中转!$O$10:$O$129,中转!$P$10:$P$129,0)*_xlfn.XLOOKUP(C438,中转!$U$10:$U$19,中转!$W$10:$W$19)),2),4)),1020.5643)</f>
        <v>512.49590000000001</v>
      </c>
      <c r="F438" s="32">
        <f>ROUNDUP(LOG(_xlfn.XLOOKUP(C438,中转!$U$10:$U$19,中转!$V$10:$V$19)*1.1^(_xlfn.XLOOKUP(B438,中转!$O$10:$O$129,中转!$P$10:$P$129,0)*_xlfn.XLOOKUP(C438,中转!$U$10:$U$19,中转!$W$10:$W$19)),2),4)</f>
        <v>512.49590000000001</v>
      </c>
      <c r="G438" s="32">
        <v>434</v>
      </c>
      <c r="H438" s="32">
        <f>MIN(INT(_xlfn.XLOOKUP(B438,中转!$O$10:$O$129,中转!$Q$10:$Q$129)*MAX(C438/MIN(_xlfn.XLOOKUP(B438,中转!$O$10:$O$129,中转!$N$10:$N$129),7),_xlfn.XLOOKUP(C438,中转!$A$8:$A$17,中转!$B$8:$B$17))),250)</f>
        <v>212</v>
      </c>
    </row>
    <row r="439" spans="1:8" x14ac:dyDescent="0.15">
      <c r="A439" s="32">
        <v>435</v>
      </c>
      <c r="B439" s="32">
        <f t="shared" si="22"/>
        <v>44</v>
      </c>
      <c r="C439" s="32">
        <f t="shared" si="23"/>
        <v>5</v>
      </c>
      <c r="D439" s="32">
        <f t="shared" si="21"/>
        <v>0</v>
      </c>
      <c r="E439" s="32">
        <f>IFERROR(IF(C439=1,$E$5,ROUNDUP(LOG(_xlfn.XLOOKUP(C439,中转!$U$10:$U$19,中转!$V$10:$V$19)*1.1^(_xlfn.XLOOKUP(B439,中转!$O$10:$O$129,中转!$P$10:$P$129,0)*_xlfn.XLOOKUP(C439,中转!$U$10:$U$19,中转!$W$10:$W$19)),2),4)),1020.5643)</f>
        <v>544.38979999999992</v>
      </c>
      <c r="F439" s="32">
        <f>ROUNDUP(LOG(_xlfn.XLOOKUP(C439,中转!$U$10:$U$19,中转!$V$10:$V$19)*1.1^(_xlfn.XLOOKUP(B439,中转!$O$10:$O$129,中转!$P$10:$P$129,0)*_xlfn.XLOOKUP(C439,中转!$U$10:$U$19,中转!$W$10:$W$19)),2),4)</f>
        <v>544.38979999999992</v>
      </c>
      <c r="G439" s="33">
        <v>435</v>
      </c>
      <c r="H439" s="32">
        <f>MIN(INT(_xlfn.XLOOKUP(B439,中转!$O$10:$O$129,中转!$Q$10:$Q$129)*MAX(C439/MIN(_xlfn.XLOOKUP(B439,中转!$O$10:$O$129,中转!$N$10:$N$129),7),_xlfn.XLOOKUP(C439,中转!$A$8:$A$17,中转!$B$8:$B$17))),250)</f>
        <v>225</v>
      </c>
    </row>
    <row r="440" spans="1:8" x14ac:dyDescent="0.15">
      <c r="A440" s="32">
        <v>436</v>
      </c>
      <c r="B440" s="32">
        <f t="shared" si="22"/>
        <v>44</v>
      </c>
      <c r="C440" s="32">
        <f t="shared" si="23"/>
        <v>6</v>
      </c>
      <c r="D440" s="32">
        <f t="shared" si="21"/>
        <v>0</v>
      </c>
      <c r="E440" s="32">
        <f>IFERROR(IF(C440=1,$E$5,ROUNDUP(LOG(_xlfn.XLOOKUP(C440,中转!$U$10:$U$19,中转!$V$10:$V$19)*1.1^(_xlfn.XLOOKUP(B440,中转!$O$10:$O$129,中转!$P$10:$P$129,0)*_xlfn.XLOOKUP(C440,中转!$U$10:$U$19,中转!$W$10:$W$19)),2),4)),1020.5643)</f>
        <v>550.30229999999995</v>
      </c>
      <c r="F440" s="32">
        <f>ROUNDUP(LOG(_xlfn.XLOOKUP(C440,中转!$U$10:$U$19,中转!$V$10:$V$19)*1.1^(_xlfn.XLOOKUP(B440,中转!$O$10:$O$129,中转!$P$10:$P$129,0)*_xlfn.XLOOKUP(C440,中转!$U$10:$U$19,中转!$W$10:$W$19)),2),4)</f>
        <v>550.30229999999995</v>
      </c>
      <c r="G440" s="32">
        <v>436</v>
      </c>
      <c r="H440" s="32">
        <f>MIN(INT(_xlfn.XLOOKUP(B440,中转!$O$10:$O$129,中转!$Q$10:$Q$129)*MAX(C440/MIN(_xlfn.XLOOKUP(B440,中转!$O$10:$O$129,中转!$N$10:$N$129),7),_xlfn.XLOOKUP(C440,中转!$A$8:$A$17,中转!$B$8:$B$17))),250)</f>
        <v>237</v>
      </c>
    </row>
    <row r="441" spans="1:8" x14ac:dyDescent="0.15">
      <c r="A441" s="32">
        <v>437</v>
      </c>
      <c r="B441" s="32">
        <f t="shared" si="22"/>
        <v>44</v>
      </c>
      <c r="C441" s="32">
        <f t="shared" si="23"/>
        <v>7</v>
      </c>
      <c r="D441" s="32">
        <f t="shared" si="21"/>
        <v>0</v>
      </c>
      <c r="E441" s="32">
        <f>IFERROR(IF(C441=1,$E$5,ROUNDUP(LOG(_xlfn.XLOOKUP(C441,中转!$U$10:$U$19,中转!$V$10:$V$19)*1.1^(_xlfn.XLOOKUP(B441,中转!$O$10:$O$129,中转!$P$10:$P$129,0)*_xlfn.XLOOKUP(C441,中转!$U$10:$U$19,中转!$W$10:$W$19)),2),4)),1020.5643)</f>
        <v>558.69409999999993</v>
      </c>
      <c r="F441" s="32">
        <f>ROUNDUP(LOG(_xlfn.XLOOKUP(C441,中转!$U$10:$U$19,中转!$V$10:$V$19)*1.1^(_xlfn.XLOOKUP(B441,中转!$O$10:$O$129,中转!$P$10:$P$129,0)*_xlfn.XLOOKUP(C441,中转!$U$10:$U$19,中转!$W$10:$W$19)),2),4)</f>
        <v>558.69410000000005</v>
      </c>
      <c r="G441" s="33">
        <v>437</v>
      </c>
      <c r="H441" s="32">
        <f>MIN(INT(_xlfn.XLOOKUP(B441,中转!$O$10:$O$129,中转!$Q$10:$Q$129)*MAX(C441/MIN(_xlfn.XLOOKUP(B441,中转!$O$10:$O$129,中转!$N$10:$N$129),7),_xlfn.XLOOKUP(C441,中转!$A$8:$A$17,中转!$B$8:$B$17))),250)</f>
        <v>250</v>
      </c>
    </row>
    <row r="442" spans="1:8" x14ac:dyDescent="0.15">
      <c r="A442" s="32">
        <v>438</v>
      </c>
      <c r="B442" s="32">
        <f t="shared" si="22"/>
        <v>44</v>
      </c>
      <c r="C442" s="32">
        <f t="shared" si="23"/>
        <v>8</v>
      </c>
      <c r="D442" s="32">
        <f t="shared" si="21"/>
        <v>0</v>
      </c>
      <c r="E442" s="32">
        <f>IFERROR(IF(C442=1,$E$5,ROUNDUP(LOG(_xlfn.XLOOKUP(C442,中转!$U$10:$U$19,中转!$V$10:$V$19)*1.1^(_xlfn.XLOOKUP(B442,中转!$O$10:$O$129,中转!$P$10:$P$129,0)*_xlfn.XLOOKUP(C442,中转!$U$10:$U$19,中转!$W$10:$W$19)),2),4)),1020.5643)</f>
        <v>565.0154</v>
      </c>
      <c r="F442" s="32">
        <f>ROUNDUP(LOG(_xlfn.XLOOKUP(C442,中转!$U$10:$U$19,中转!$V$10:$V$19)*1.1^(_xlfn.XLOOKUP(B442,中转!$O$10:$O$129,中转!$P$10:$P$129,0)*_xlfn.XLOOKUP(C442,中转!$U$10:$U$19,中转!$W$10:$W$19)),2),4)</f>
        <v>565.0154</v>
      </c>
      <c r="G442" s="32">
        <v>438</v>
      </c>
      <c r="H442" s="32">
        <f>MIN(INT(_xlfn.XLOOKUP(B442,中转!$O$10:$O$129,中转!$Q$10:$Q$129)*MAX(C442/MIN(_xlfn.XLOOKUP(B442,中转!$O$10:$O$129,中转!$N$10:$N$129),7),_xlfn.XLOOKUP(C442,中转!$A$8:$A$17,中转!$B$8:$B$17))),250)</f>
        <v>250</v>
      </c>
    </row>
    <row r="443" spans="1:8" x14ac:dyDescent="0.15">
      <c r="A443" s="32">
        <v>439</v>
      </c>
      <c r="B443" s="32">
        <f t="shared" si="22"/>
        <v>44</v>
      </c>
      <c r="C443" s="32">
        <f t="shared" si="23"/>
        <v>9</v>
      </c>
      <c r="D443" s="32">
        <f t="shared" si="21"/>
        <v>0</v>
      </c>
      <c r="E443" s="32">
        <f>IFERROR(IF(C443=1,$E$5,ROUNDUP(LOG(_xlfn.XLOOKUP(C443,中转!$U$10:$U$19,中转!$V$10:$V$19)*1.1^(_xlfn.XLOOKUP(B443,中转!$O$10:$O$129,中转!$P$10:$P$129,0)*_xlfn.XLOOKUP(C443,中转!$U$10:$U$19,中转!$W$10:$W$19)),2),4)),1020.5643)</f>
        <v>571.34079999999994</v>
      </c>
      <c r="F443" s="32">
        <f>ROUNDUP(LOG(_xlfn.XLOOKUP(C443,中转!$U$10:$U$19,中转!$V$10:$V$19)*1.1^(_xlfn.XLOOKUP(B443,中转!$O$10:$O$129,中转!$P$10:$P$129,0)*_xlfn.XLOOKUP(C443,中转!$U$10:$U$19,中转!$W$10:$W$19)),2),4)</f>
        <v>571.34079999999994</v>
      </c>
      <c r="G443" s="33">
        <v>439</v>
      </c>
      <c r="H443" s="32">
        <f>MIN(INT(_xlfn.XLOOKUP(B443,中转!$O$10:$O$129,中转!$Q$10:$Q$129)*MAX(C443/MIN(_xlfn.XLOOKUP(B443,中转!$O$10:$O$129,中转!$N$10:$N$129),7),_xlfn.XLOOKUP(C443,中转!$A$8:$A$17,中转!$B$8:$B$17))),250)</f>
        <v>250</v>
      </c>
    </row>
    <row r="444" spans="1:8" x14ac:dyDescent="0.15">
      <c r="A444" s="32">
        <v>440</v>
      </c>
      <c r="B444" s="32">
        <f t="shared" si="22"/>
        <v>44</v>
      </c>
      <c r="C444" s="32">
        <f t="shared" si="23"/>
        <v>10</v>
      </c>
      <c r="D444" s="32">
        <f t="shared" si="21"/>
        <v>0</v>
      </c>
      <c r="E444" s="32">
        <f>IFERROR(IF(C444=1,$E$5,ROUNDUP(LOG(_xlfn.XLOOKUP(C444,中转!$U$10:$U$19,中转!$V$10:$V$19)*1.1^(_xlfn.XLOOKUP(B444,中转!$O$10:$O$129,中转!$P$10:$P$129,0)*_xlfn.XLOOKUP(C444,中转!$U$10:$U$19,中转!$W$10:$W$19)),2),4)),1020.5643)</f>
        <v>577.65840000000003</v>
      </c>
      <c r="F444" s="32">
        <f>ROUNDUP(LOG(_xlfn.XLOOKUP(C444,中转!$U$10:$U$19,中转!$V$10:$V$19)*1.1^(_xlfn.XLOOKUP(B444,中转!$O$10:$O$129,中转!$P$10:$P$129,0)*_xlfn.XLOOKUP(C444,中转!$U$10:$U$19,中转!$W$10:$W$19)),2),4)</f>
        <v>577.65840000000003</v>
      </c>
      <c r="G444" s="32">
        <v>440</v>
      </c>
      <c r="H444" s="32">
        <f>MIN(INT(_xlfn.XLOOKUP(B444,中转!$O$10:$O$129,中转!$Q$10:$Q$129)*MAX(C444/MIN(_xlfn.XLOOKUP(B444,中转!$O$10:$O$129,中转!$N$10:$N$129),7),_xlfn.XLOOKUP(C444,中转!$A$8:$A$17,中转!$B$8:$B$17))),250)</f>
        <v>250</v>
      </c>
    </row>
    <row r="445" spans="1:8" x14ac:dyDescent="0.15">
      <c r="A445" s="26">
        <v>441</v>
      </c>
      <c r="B445" s="26">
        <f t="shared" si="22"/>
        <v>45</v>
      </c>
      <c r="C445" s="26">
        <f t="shared" si="23"/>
        <v>1</v>
      </c>
      <c r="D445" s="26">
        <f t="shared" si="21"/>
        <v>0</v>
      </c>
      <c r="E445" s="26">
        <f>IFERROR(IF(C445=1,$E$5,ROUNDUP(LOG(_xlfn.XLOOKUP(C445,中转!$U$10:$U$19,中转!$V$10:$V$19)*1.1^(_xlfn.XLOOKUP(B445,中转!$O$10:$O$129,中转!$P$10:$P$129,0)*_xlfn.XLOOKUP(C445,中转!$U$10:$U$19,中转!$W$10:$W$19)),2),4)),1020.5643)</f>
        <v>4.3220000000000001</v>
      </c>
      <c r="F445" s="26">
        <f>ROUNDUP(LOG(_xlfn.XLOOKUP(C445,中转!$U$10:$U$19,中转!$V$10:$V$19)*1.1^(_xlfn.XLOOKUP(B445,中转!$O$10:$O$129,中转!$P$10:$P$129,0)*_xlfn.XLOOKUP(C445,中转!$U$10:$U$19,中转!$W$10:$W$19)),2),4)</f>
        <v>432.35480000000001</v>
      </c>
      <c r="G445" s="27">
        <v>441</v>
      </c>
      <c r="H445" s="26">
        <f>MIN(INT(_xlfn.XLOOKUP(B445,中转!$O$10:$O$129,中转!$Q$10:$Q$129)*MAX(C445/MIN(_xlfn.XLOOKUP(B445,中转!$O$10:$O$129,中转!$N$10:$N$129),7),_xlfn.XLOOKUP(C445,中转!$A$8:$A$17,中转!$B$8:$B$17))),250)</f>
        <v>175</v>
      </c>
    </row>
    <row r="446" spans="1:8" x14ac:dyDescent="0.15">
      <c r="A446" s="26">
        <v>442</v>
      </c>
      <c r="B446" s="26">
        <f t="shared" si="22"/>
        <v>45</v>
      </c>
      <c r="C446" s="26">
        <f t="shared" si="23"/>
        <v>2</v>
      </c>
      <c r="D446" s="26">
        <f t="shared" si="21"/>
        <v>0</v>
      </c>
      <c r="E446" s="26">
        <f>IFERROR(IF(C446=1,$E$5,ROUNDUP(LOG(_xlfn.XLOOKUP(C446,中转!$U$10:$U$19,中转!$V$10:$V$19)*1.1^(_xlfn.XLOOKUP(B446,中转!$O$10:$O$129,中转!$P$10:$P$129,0)*_xlfn.XLOOKUP(C446,中转!$U$10:$U$19,中转!$W$10:$W$19)),2),4)),1020.5643)</f>
        <v>460.22479999999996</v>
      </c>
      <c r="F446" s="26">
        <f>ROUNDUP(LOG(_xlfn.XLOOKUP(C446,中转!$U$10:$U$19,中转!$V$10:$V$19)*1.1^(_xlfn.XLOOKUP(B446,中转!$O$10:$O$129,中转!$P$10:$P$129,0)*_xlfn.XLOOKUP(C446,中转!$U$10:$U$19,中转!$W$10:$W$19)),2),4)</f>
        <v>460.22480000000002</v>
      </c>
      <c r="G446" s="26">
        <v>442</v>
      </c>
      <c r="H446" s="26">
        <f>MIN(INT(_xlfn.XLOOKUP(B446,中转!$O$10:$O$129,中转!$Q$10:$Q$129)*MAX(C446/MIN(_xlfn.XLOOKUP(B446,中转!$O$10:$O$129,中转!$N$10:$N$129),7),_xlfn.XLOOKUP(C446,中转!$A$8:$A$17,中转!$B$8:$B$17))),250)</f>
        <v>187</v>
      </c>
    </row>
    <row r="447" spans="1:8" x14ac:dyDescent="0.15">
      <c r="A447" s="26">
        <v>443</v>
      </c>
      <c r="B447" s="26">
        <f t="shared" si="22"/>
        <v>45</v>
      </c>
      <c r="C447" s="26">
        <f t="shared" si="23"/>
        <v>3</v>
      </c>
      <c r="D447" s="26">
        <f t="shared" si="21"/>
        <v>0</v>
      </c>
      <c r="E447" s="26">
        <f>IFERROR(IF(C447=1,$E$5,ROUNDUP(LOG(_xlfn.XLOOKUP(C447,中转!$U$10:$U$19,中转!$V$10:$V$19)*1.1^(_xlfn.XLOOKUP(B447,中转!$O$10:$O$129,中转!$P$10:$P$129,0)*_xlfn.XLOOKUP(C447,中转!$U$10:$U$19,中转!$W$10:$W$19)),2),4)),1020.5643)</f>
        <v>493.73859999999996</v>
      </c>
      <c r="F447" s="26">
        <f>ROUNDUP(LOG(_xlfn.XLOOKUP(C447,中转!$U$10:$U$19,中转!$V$10:$V$19)*1.1^(_xlfn.XLOOKUP(B447,中转!$O$10:$O$129,中转!$P$10:$P$129,0)*_xlfn.XLOOKUP(C447,中转!$U$10:$U$19,中转!$W$10:$W$19)),2),4)</f>
        <v>493.73860000000002</v>
      </c>
      <c r="G447" s="27">
        <v>443</v>
      </c>
      <c r="H447" s="26">
        <f>MIN(INT(_xlfn.XLOOKUP(B447,中转!$O$10:$O$129,中转!$Q$10:$Q$129)*MAX(C447/MIN(_xlfn.XLOOKUP(B447,中转!$O$10:$O$129,中转!$N$10:$N$129),7),_xlfn.XLOOKUP(C447,中转!$A$8:$A$17,中转!$B$8:$B$17))),250)</f>
        <v>200</v>
      </c>
    </row>
    <row r="448" spans="1:8" x14ac:dyDescent="0.15">
      <c r="A448" s="26">
        <v>444</v>
      </c>
      <c r="B448" s="26">
        <f t="shared" si="22"/>
        <v>45</v>
      </c>
      <c r="C448" s="26">
        <f t="shared" si="23"/>
        <v>4</v>
      </c>
      <c r="D448" s="26">
        <f t="shared" si="21"/>
        <v>0</v>
      </c>
      <c r="E448" s="26">
        <f>IFERROR(IF(C448=1,$E$5,ROUNDUP(LOG(_xlfn.XLOOKUP(C448,中转!$U$10:$U$19,中转!$V$10:$V$19)*1.1^(_xlfn.XLOOKUP(B448,中转!$O$10:$O$129,中转!$P$10:$P$129,0)*_xlfn.XLOOKUP(C448,中转!$U$10:$U$19,中转!$W$10:$W$19)),2),4)),1020.5643)</f>
        <v>524.25239999999997</v>
      </c>
      <c r="F448" s="26">
        <f>ROUNDUP(LOG(_xlfn.XLOOKUP(C448,中转!$U$10:$U$19,中转!$V$10:$V$19)*1.1^(_xlfn.XLOOKUP(B448,中转!$O$10:$O$129,中转!$P$10:$P$129,0)*_xlfn.XLOOKUP(C448,中转!$U$10:$U$19,中转!$W$10:$W$19)),2),4)</f>
        <v>524.25239999999997</v>
      </c>
      <c r="G448" s="26">
        <v>444</v>
      </c>
      <c r="H448" s="26">
        <f>MIN(INT(_xlfn.XLOOKUP(B448,中转!$O$10:$O$129,中转!$Q$10:$Q$129)*MAX(C448/MIN(_xlfn.XLOOKUP(B448,中转!$O$10:$O$129,中转!$N$10:$N$129),7),_xlfn.XLOOKUP(C448,中转!$A$8:$A$17,中转!$B$8:$B$17))),250)</f>
        <v>212</v>
      </c>
    </row>
    <row r="449" spans="1:8" x14ac:dyDescent="0.15">
      <c r="A449" s="26">
        <v>445</v>
      </c>
      <c r="B449" s="26">
        <f t="shared" si="22"/>
        <v>45</v>
      </c>
      <c r="C449" s="26">
        <f t="shared" si="23"/>
        <v>5</v>
      </c>
      <c r="D449" s="26">
        <f t="shared" si="21"/>
        <v>0</v>
      </c>
      <c r="E449" s="26">
        <f>IFERROR(IF(C449=1,$E$5,ROUNDUP(LOG(_xlfn.XLOOKUP(C449,中转!$U$10:$U$19,中转!$V$10:$V$19)*1.1^(_xlfn.XLOOKUP(B449,中转!$O$10:$O$129,中转!$P$10:$P$129,0)*_xlfn.XLOOKUP(C449,中转!$U$10:$U$19,中转!$W$10:$W$19)),2),4)),1020.5643)</f>
        <v>556.76509999999996</v>
      </c>
      <c r="F449" s="26">
        <f>ROUNDUP(LOG(_xlfn.XLOOKUP(C449,中转!$U$10:$U$19,中转!$V$10:$V$19)*1.1^(_xlfn.XLOOKUP(B449,中转!$O$10:$O$129,中转!$P$10:$P$129,0)*_xlfn.XLOOKUP(C449,中转!$U$10:$U$19,中转!$W$10:$W$19)),2),4)</f>
        <v>556.76509999999996</v>
      </c>
      <c r="G449" s="27">
        <v>445</v>
      </c>
      <c r="H449" s="26">
        <f>MIN(INT(_xlfn.XLOOKUP(B449,中转!$O$10:$O$129,中转!$Q$10:$Q$129)*MAX(C449/MIN(_xlfn.XLOOKUP(B449,中转!$O$10:$O$129,中转!$N$10:$N$129),7),_xlfn.XLOOKUP(C449,中转!$A$8:$A$17,中转!$B$8:$B$17))),250)</f>
        <v>225</v>
      </c>
    </row>
    <row r="450" spans="1:8" x14ac:dyDescent="0.15">
      <c r="A450" s="26">
        <v>446</v>
      </c>
      <c r="B450" s="26">
        <f t="shared" si="22"/>
        <v>45</v>
      </c>
      <c r="C450" s="26">
        <f t="shared" si="23"/>
        <v>6</v>
      </c>
      <c r="D450" s="26">
        <f t="shared" si="21"/>
        <v>0</v>
      </c>
      <c r="E450" s="26">
        <f>IFERROR(IF(C450=1,$E$5,ROUNDUP(LOG(_xlfn.XLOOKUP(C450,中转!$U$10:$U$19,中转!$V$10:$V$19)*1.1^(_xlfn.XLOOKUP(B450,中转!$O$10:$O$129,中转!$P$10:$P$129,0)*_xlfn.XLOOKUP(C450,中转!$U$10:$U$19,中转!$W$10:$W$19)),2),4)),1020.5643)</f>
        <v>562.67759999999998</v>
      </c>
      <c r="F450" s="26">
        <f>ROUNDUP(LOG(_xlfn.XLOOKUP(C450,中转!$U$10:$U$19,中转!$V$10:$V$19)*1.1^(_xlfn.XLOOKUP(B450,中转!$O$10:$O$129,中转!$P$10:$P$129,0)*_xlfn.XLOOKUP(C450,中转!$U$10:$U$19,中转!$W$10:$W$19)),2),4)</f>
        <v>562.67759999999998</v>
      </c>
      <c r="G450" s="26">
        <v>446</v>
      </c>
      <c r="H450" s="26">
        <f>MIN(INT(_xlfn.XLOOKUP(B450,中转!$O$10:$O$129,中转!$Q$10:$Q$129)*MAX(C450/MIN(_xlfn.XLOOKUP(B450,中转!$O$10:$O$129,中转!$N$10:$N$129),7),_xlfn.XLOOKUP(C450,中转!$A$8:$A$17,中转!$B$8:$B$17))),250)</f>
        <v>237</v>
      </c>
    </row>
    <row r="451" spans="1:8" x14ac:dyDescent="0.15">
      <c r="A451" s="26">
        <v>447</v>
      </c>
      <c r="B451" s="26">
        <f t="shared" si="22"/>
        <v>45</v>
      </c>
      <c r="C451" s="26">
        <f t="shared" si="23"/>
        <v>7</v>
      </c>
      <c r="D451" s="26">
        <f t="shared" si="21"/>
        <v>0</v>
      </c>
      <c r="E451" s="26">
        <f>IFERROR(IF(C451=1,$E$5,ROUNDUP(LOG(_xlfn.XLOOKUP(C451,中转!$U$10:$U$19,中转!$V$10:$V$19)*1.1^(_xlfn.XLOOKUP(B451,中转!$O$10:$O$129,中转!$P$10:$P$129,0)*_xlfn.XLOOKUP(C451,中转!$U$10:$U$19,中转!$W$10:$W$19)),2),4)),1020.5643)</f>
        <v>571.06949999999995</v>
      </c>
      <c r="F451" s="26">
        <f>ROUNDUP(LOG(_xlfn.XLOOKUP(C451,中转!$U$10:$U$19,中转!$V$10:$V$19)*1.1^(_xlfn.XLOOKUP(B451,中转!$O$10:$O$129,中转!$P$10:$P$129,0)*_xlfn.XLOOKUP(C451,中转!$U$10:$U$19,中转!$W$10:$W$19)),2),4)</f>
        <v>571.06949999999995</v>
      </c>
      <c r="G451" s="27">
        <v>447</v>
      </c>
      <c r="H451" s="26">
        <f>MIN(INT(_xlfn.XLOOKUP(B451,中转!$O$10:$O$129,中转!$Q$10:$Q$129)*MAX(C451/MIN(_xlfn.XLOOKUP(B451,中转!$O$10:$O$129,中转!$N$10:$N$129),7),_xlfn.XLOOKUP(C451,中转!$A$8:$A$17,中转!$B$8:$B$17))),250)</f>
        <v>250</v>
      </c>
    </row>
    <row r="452" spans="1:8" x14ac:dyDescent="0.15">
      <c r="A452" s="26">
        <v>448</v>
      </c>
      <c r="B452" s="26">
        <f t="shared" si="22"/>
        <v>45</v>
      </c>
      <c r="C452" s="26">
        <f t="shared" si="23"/>
        <v>8</v>
      </c>
      <c r="D452" s="26">
        <f t="shared" si="21"/>
        <v>0</v>
      </c>
      <c r="E452" s="26">
        <f>IFERROR(IF(C452=1,$E$5,ROUNDUP(LOG(_xlfn.XLOOKUP(C452,中转!$U$10:$U$19,中转!$V$10:$V$19)*1.1^(_xlfn.XLOOKUP(B452,中转!$O$10:$O$129,中转!$P$10:$P$129,0)*_xlfn.XLOOKUP(C452,中转!$U$10:$U$19,中转!$W$10:$W$19)),2),4)),1020.5643)</f>
        <v>577.39069999999992</v>
      </c>
      <c r="F452" s="26">
        <f>ROUNDUP(LOG(_xlfn.XLOOKUP(C452,中转!$U$10:$U$19,中转!$V$10:$V$19)*1.1^(_xlfn.XLOOKUP(B452,中转!$O$10:$O$129,中转!$P$10:$P$129,0)*_xlfn.XLOOKUP(C452,中转!$U$10:$U$19,中转!$W$10:$W$19)),2),4)</f>
        <v>577.39070000000004</v>
      </c>
      <c r="G452" s="26">
        <v>448</v>
      </c>
      <c r="H452" s="26">
        <f>MIN(INT(_xlfn.XLOOKUP(B452,中转!$O$10:$O$129,中转!$Q$10:$Q$129)*MAX(C452/MIN(_xlfn.XLOOKUP(B452,中转!$O$10:$O$129,中转!$N$10:$N$129),7),_xlfn.XLOOKUP(C452,中转!$A$8:$A$17,中转!$B$8:$B$17))),250)</f>
        <v>250</v>
      </c>
    </row>
    <row r="453" spans="1:8" x14ac:dyDescent="0.15">
      <c r="A453" s="26">
        <v>449</v>
      </c>
      <c r="B453" s="26">
        <f t="shared" si="22"/>
        <v>45</v>
      </c>
      <c r="C453" s="26">
        <f t="shared" si="23"/>
        <v>9</v>
      </c>
      <c r="D453" s="26">
        <f t="shared" si="21"/>
        <v>0</v>
      </c>
      <c r="E453" s="26">
        <f>IFERROR(IF(C453=1,$E$5,ROUNDUP(LOG(_xlfn.XLOOKUP(C453,中转!$U$10:$U$19,中转!$V$10:$V$19)*1.1^(_xlfn.XLOOKUP(B453,中转!$O$10:$O$129,中转!$P$10:$P$129,0)*_xlfn.XLOOKUP(C453,中转!$U$10:$U$19,中转!$W$10:$W$19)),2),4)),1020.5643)</f>
        <v>583.71609999999998</v>
      </c>
      <c r="F453" s="26">
        <f>ROUNDUP(LOG(_xlfn.XLOOKUP(C453,中转!$U$10:$U$19,中转!$V$10:$V$19)*1.1^(_xlfn.XLOOKUP(B453,中转!$O$10:$O$129,中转!$P$10:$P$129,0)*_xlfn.XLOOKUP(C453,中转!$U$10:$U$19,中转!$W$10:$W$19)),2),4)</f>
        <v>583.71609999999998</v>
      </c>
      <c r="G453" s="27">
        <v>449</v>
      </c>
      <c r="H453" s="26">
        <f>MIN(INT(_xlfn.XLOOKUP(B453,中转!$O$10:$O$129,中转!$Q$10:$Q$129)*MAX(C453/MIN(_xlfn.XLOOKUP(B453,中转!$O$10:$O$129,中转!$N$10:$N$129),7),_xlfn.XLOOKUP(C453,中转!$A$8:$A$17,中转!$B$8:$B$17))),250)</f>
        <v>250</v>
      </c>
    </row>
    <row r="454" spans="1:8" x14ac:dyDescent="0.15">
      <c r="A454" s="26">
        <v>450</v>
      </c>
      <c r="B454" s="26">
        <f t="shared" si="22"/>
        <v>45</v>
      </c>
      <c r="C454" s="26">
        <f t="shared" si="23"/>
        <v>10</v>
      </c>
      <c r="D454" s="26">
        <f t="shared" si="21"/>
        <v>0</v>
      </c>
      <c r="E454" s="26">
        <f>IFERROR(IF(C454=1,$E$5,ROUNDUP(LOG(_xlfn.XLOOKUP(C454,中转!$U$10:$U$19,中转!$V$10:$V$19)*1.1^(_xlfn.XLOOKUP(B454,中转!$O$10:$O$129,中转!$P$10:$P$129,0)*_xlfn.XLOOKUP(C454,中转!$U$10:$U$19,中转!$W$10:$W$19)),2),4)),1020.5643)</f>
        <v>590.03369999999995</v>
      </c>
      <c r="F454" s="26">
        <f>ROUNDUP(LOG(_xlfn.XLOOKUP(C454,中转!$U$10:$U$19,中转!$V$10:$V$19)*1.1^(_xlfn.XLOOKUP(B454,中转!$O$10:$O$129,中转!$P$10:$P$129,0)*_xlfn.XLOOKUP(C454,中转!$U$10:$U$19,中转!$W$10:$W$19)),2),4)</f>
        <v>590.03369999999995</v>
      </c>
      <c r="G454" s="26">
        <v>450</v>
      </c>
      <c r="H454" s="26">
        <f>MIN(INT(_xlfn.XLOOKUP(B454,中转!$O$10:$O$129,中转!$Q$10:$Q$129)*MAX(C454/MIN(_xlfn.XLOOKUP(B454,中转!$O$10:$O$129,中转!$N$10:$N$129),7),_xlfn.XLOOKUP(C454,中转!$A$8:$A$17,中转!$B$8:$B$17))),250)</f>
        <v>250</v>
      </c>
    </row>
    <row r="455" spans="1:8" x14ac:dyDescent="0.15">
      <c r="A455" s="32">
        <v>451</v>
      </c>
      <c r="B455" s="32">
        <f t="shared" si="22"/>
        <v>46</v>
      </c>
      <c r="C455" s="32">
        <f t="shared" si="23"/>
        <v>1</v>
      </c>
      <c r="D455" s="32">
        <f t="shared" si="21"/>
        <v>0</v>
      </c>
      <c r="E455" s="32">
        <f>IFERROR(IF(C455=1,$E$5,ROUNDUP(LOG(_xlfn.XLOOKUP(C455,中转!$U$10:$U$19,中转!$V$10:$V$19)*1.1^(_xlfn.XLOOKUP(B455,中转!$O$10:$O$129,中转!$P$10:$P$129,0)*_xlfn.XLOOKUP(C455,中转!$U$10:$U$19,中转!$W$10:$W$19)),2),4)),1020.5643)</f>
        <v>4.3220000000000001</v>
      </c>
      <c r="F455" s="32">
        <f>ROUNDUP(LOG(_xlfn.XLOOKUP(C455,中转!$U$10:$U$19,中转!$V$10:$V$19)*1.1^(_xlfn.XLOOKUP(B455,中转!$O$10:$O$129,中转!$P$10:$P$129,0)*_xlfn.XLOOKUP(C455,中转!$U$10:$U$19,中转!$W$10:$W$19)),2),4)</f>
        <v>442.25510000000003</v>
      </c>
      <c r="G455" s="33">
        <v>451</v>
      </c>
      <c r="H455" s="32">
        <f>MIN(INT(_xlfn.XLOOKUP(B455,中转!$O$10:$O$129,中转!$Q$10:$Q$129)*MAX(C455/MIN(_xlfn.XLOOKUP(B455,中转!$O$10:$O$129,中转!$N$10:$N$129),7),_xlfn.XLOOKUP(C455,中转!$A$8:$A$17,中转!$B$8:$B$17))),250)</f>
        <v>175</v>
      </c>
    </row>
    <row r="456" spans="1:8" x14ac:dyDescent="0.15">
      <c r="A456" s="32">
        <v>452</v>
      </c>
      <c r="B456" s="32">
        <f t="shared" si="22"/>
        <v>46</v>
      </c>
      <c r="C456" s="32">
        <f t="shared" si="23"/>
        <v>2</v>
      </c>
      <c r="D456" s="32">
        <f t="shared" si="21"/>
        <v>0</v>
      </c>
      <c r="E456" s="32">
        <f>IFERROR(IF(C456=1,$E$5,ROUNDUP(LOG(_xlfn.XLOOKUP(C456,中转!$U$10:$U$19,中转!$V$10:$V$19)*1.1^(_xlfn.XLOOKUP(B456,中转!$O$10:$O$129,中转!$P$10:$P$129,0)*_xlfn.XLOOKUP(C456,中转!$U$10:$U$19,中转!$W$10:$W$19)),2),4)),1020.5643)</f>
        <v>470.74379999999996</v>
      </c>
      <c r="F456" s="32">
        <f>ROUNDUP(LOG(_xlfn.XLOOKUP(C456,中转!$U$10:$U$19,中转!$V$10:$V$19)*1.1^(_xlfn.XLOOKUP(B456,中转!$O$10:$O$129,中转!$P$10:$P$129,0)*_xlfn.XLOOKUP(C456,中转!$U$10:$U$19,中转!$W$10:$W$19)),2),4)</f>
        <v>470.74380000000002</v>
      </c>
      <c r="G456" s="32">
        <v>452</v>
      </c>
      <c r="H456" s="32">
        <f>MIN(INT(_xlfn.XLOOKUP(B456,中转!$O$10:$O$129,中转!$Q$10:$Q$129)*MAX(C456/MIN(_xlfn.XLOOKUP(B456,中转!$O$10:$O$129,中转!$N$10:$N$129),7),_xlfn.XLOOKUP(C456,中转!$A$8:$A$17,中转!$B$8:$B$17))),250)</f>
        <v>187</v>
      </c>
    </row>
    <row r="457" spans="1:8" x14ac:dyDescent="0.15">
      <c r="A457" s="32">
        <v>453</v>
      </c>
      <c r="B457" s="32">
        <f t="shared" si="22"/>
        <v>46</v>
      </c>
      <c r="C457" s="32">
        <f t="shared" si="23"/>
        <v>3</v>
      </c>
      <c r="D457" s="32">
        <f t="shared" si="21"/>
        <v>0</v>
      </c>
      <c r="E457" s="32">
        <f>IFERROR(IF(C457=1,$E$5,ROUNDUP(LOG(_xlfn.XLOOKUP(C457,中转!$U$10:$U$19,中转!$V$10:$V$19)*1.1^(_xlfn.XLOOKUP(B457,中转!$O$10:$O$129,中转!$P$10:$P$129,0)*_xlfn.XLOOKUP(C457,中转!$U$10:$U$19,中转!$W$10:$W$19)),2),4)),1020.5643)</f>
        <v>504.87639999999999</v>
      </c>
      <c r="F457" s="32">
        <f>ROUNDUP(LOG(_xlfn.XLOOKUP(C457,中转!$U$10:$U$19,中转!$V$10:$V$19)*1.1^(_xlfn.XLOOKUP(B457,中转!$O$10:$O$129,中转!$P$10:$P$129,0)*_xlfn.XLOOKUP(C457,中转!$U$10:$U$19,中转!$W$10:$W$19)),2),4)</f>
        <v>504.87639999999999</v>
      </c>
      <c r="G457" s="33">
        <v>453</v>
      </c>
      <c r="H457" s="32">
        <f>MIN(INT(_xlfn.XLOOKUP(B457,中转!$O$10:$O$129,中转!$Q$10:$Q$129)*MAX(C457/MIN(_xlfn.XLOOKUP(B457,中转!$O$10:$O$129,中转!$N$10:$N$129),7),_xlfn.XLOOKUP(C457,中转!$A$8:$A$17,中转!$B$8:$B$17))),250)</f>
        <v>200</v>
      </c>
    </row>
    <row r="458" spans="1:8" x14ac:dyDescent="0.15">
      <c r="A458" s="32">
        <v>454</v>
      </c>
      <c r="B458" s="32">
        <f t="shared" si="22"/>
        <v>46</v>
      </c>
      <c r="C458" s="32">
        <f t="shared" si="23"/>
        <v>4</v>
      </c>
      <c r="D458" s="32">
        <f t="shared" si="21"/>
        <v>0</v>
      </c>
      <c r="E458" s="32">
        <f>IFERROR(IF(C458=1,$E$5,ROUNDUP(LOG(_xlfn.XLOOKUP(C458,中转!$U$10:$U$19,中转!$V$10:$V$19)*1.1^(_xlfn.XLOOKUP(B458,中转!$O$10:$O$129,中转!$P$10:$P$129,0)*_xlfn.XLOOKUP(C458,中转!$U$10:$U$19,中转!$W$10:$W$19)),2),4)),1020.5643)</f>
        <v>536.00900000000001</v>
      </c>
      <c r="F458" s="32">
        <f>ROUNDUP(LOG(_xlfn.XLOOKUP(C458,中转!$U$10:$U$19,中转!$V$10:$V$19)*1.1^(_xlfn.XLOOKUP(B458,中转!$O$10:$O$129,中转!$P$10:$P$129,0)*_xlfn.XLOOKUP(C458,中转!$U$10:$U$19,中转!$W$10:$W$19)),2),4)</f>
        <v>536.00900000000001</v>
      </c>
      <c r="G458" s="32">
        <v>454</v>
      </c>
      <c r="H458" s="32">
        <f>MIN(INT(_xlfn.XLOOKUP(B458,中转!$O$10:$O$129,中转!$Q$10:$Q$129)*MAX(C458/MIN(_xlfn.XLOOKUP(B458,中转!$O$10:$O$129,中转!$N$10:$N$129),7),_xlfn.XLOOKUP(C458,中转!$A$8:$A$17,中转!$B$8:$B$17))),250)</f>
        <v>212</v>
      </c>
    </row>
    <row r="459" spans="1:8" x14ac:dyDescent="0.15">
      <c r="A459" s="32">
        <v>455</v>
      </c>
      <c r="B459" s="32">
        <f t="shared" si="22"/>
        <v>46</v>
      </c>
      <c r="C459" s="32">
        <f t="shared" si="23"/>
        <v>5</v>
      </c>
      <c r="D459" s="32">
        <f t="shared" si="21"/>
        <v>0</v>
      </c>
      <c r="E459" s="32">
        <f>IFERROR(IF(C459=1,$E$5,ROUNDUP(LOG(_xlfn.XLOOKUP(C459,中转!$U$10:$U$19,中转!$V$10:$V$19)*1.1^(_xlfn.XLOOKUP(B459,中转!$O$10:$O$129,中转!$P$10:$P$129,0)*_xlfn.XLOOKUP(C459,中转!$U$10:$U$19,中转!$W$10:$W$19)),2),4)),1020.5643)</f>
        <v>569.14049999999997</v>
      </c>
      <c r="F459" s="32">
        <f>ROUNDUP(LOG(_xlfn.XLOOKUP(C459,中转!$U$10:$U$19,中转!$V$10:$V$19)*1.1^(_xlfn.XLOOKUP(B459,中转!$O$10:$O$129,中转!$P$10:$P$129,0)*_xlfn.XLOOKUP(C459,中转!$U$10:$U$19,中转!$W$10:$W$19)),2),4)</f>
        <v>569.14049999999997</v>
      </c>
      <c r="G459" s="33">
        <v>455</v>
      </c>
      <c r="H459" s="32">
        <f>MIN(INT(_xlfn.XLOOKUP(B459,中转!$O$10:$O$129,中转!$Q$10:$Q$129)*MAX(C459/MIN(_xlfn.XLOOKUP(B459,中转!$O$10:$O$129,中转!$N$10:$N$129),7),_xlfn.XLOOKUP(C459,中转!$A$8:$A$17,中转!$B$8:$B$17))),250)</f>
        <v>225</v>
      </c>
    </row>
    <row r="460" spans="1:8" x14ac:dyDescent="0.15">
      <c r="A460" s="32">
        <v>456</v>
      </c>
      <c r="B460" s="32">
        <f t="shared" si="22"/>
        <v>46</v>
      </c>
      <c r="C460" s="32">
        <f t="shared" si="23"/>
        <v>6</v>
      </c>
      <c r="D460" s="32">
        <f t="shared" si="21"/>
        <v>0</v>
      </c>
      <c r="E460" s="32">
        <f>IFERROR(IF(C460=1,$E$5,ROUNDUP(LOG(_xlfn.XLOOKUP(C460,中转!$U$10:$U$19,中转!$V$10:$V$19)*1.1^(_xlfn.XLOOKUP(B460,中转!$O$10:$O$129,中转!$P$10:$P$129,0)*_xlfn.XLOOKUP(C460,中转!$U$10:$U$19,中转!$W$10:$W$19)),2),4)),1020.5643)</f>
        <v>575.05290000000002</v>
      </c>
      <c r="F460" s="32">
        <f>ROUNDUP(LOG(_xlfn.XLOOKUP(C460,中转!$U$10:$U$19,中转!$V$10:$V$19)*1.1^(_xlfn.XLOOKUP(B460,中转!$O$10:$O$129,中转!$P$10:$P$129,0)*_xlfn.XLOOKUP(C460,中转!$U$10:$U$19,中转!$W$10:$W$19)),2),4)</f>
        <v>575.05290000000002</v>
      </c>
      <c r="G460" s="32">
        <v>456</v>
      </c>
      <c r="H460" s="32">
        <f>MIN(INT(_xlfn.XLOOKUP(B460,中转!$O$10:$O$129,中转!$Q$10:$Q$129)*MAX(C460/MIN(_xlfn.XLOOKUP(B460,中转!$O$10:$O$129,中转!$N$10:$N$129),7),_xlfn.XLOOKUP(C460,中转!$A$8:$A$17,中转!$B$8:$B$17))),250)</f>
        <v>237</v>
      </c>
    </row>
    <row r="461" spans="1:8" x14ac:dyDescent="0.15">
      <c r="A461" s="32">
        <v>457</v>
      </c>
      <c r="B461" s="32">
        <f t="shared" si="22"/>
        <v>46</v>
      </c>
      <c r="C461" s="32">
        <f t="shared" si="23"/>
        <v>7</v>
      </c>
      <c r="D461" s="32">
        <f t="shared" si="21"/>
        <v>0</v>
      </c>
      <c r="E461" s="32">
        <f>IFERROR(IF(C461=1,$E$5,ROUNDUP(LOG(_xlfn.XLOOKUP(C461,中转!$U$10:$U$19,中转!$V$10:$V$19)*1.1^(_xlfn.XLOOKUP(B461,中转!$O$10:$O$129,中转!$P$10:$P$129,0)*_xlfn.XLOOKUP(C461,中转!$U$10:$U$19,中转!$W$10:$W$19)),2),4)),1020.5643)</f>
        <v>583.44479999999999</v>
      </c>
      <c r="F461" s="32">
        <f>ROUNDUP(LOG(_xlfn.XLOOKUP(C461,中转!$U$10:$U$19,中转!$V$10:$V$19)*1.1^(_xlfn.XLOOKUP(B461,中转!$O$10:$O$129,中转!$P$10:$P$129,0)*_xlfn.XLOOKUP(C461,中转!$U$10:$U$19,中转!$W$10:$W$19)),2),4)</f>
        <v>583.44479999999999</v>
      </c>
      <c r="G461" s="33">
        <v>457</v>
      </c>
      <c r="H461" s="32">
        <f>MIN(INT(_xlfn.XLOOKUP(B461,中转!$O$10:$O$129,中转!$Q$10:$Q$129)*MAX(C461/MIN(_xlfn.XLOOKUP(B461,中转!$O$10:$O$129,中转!$N$10:$N$129),7),_xlfn.XLOOKUP(C461,中转!$A$8:$A$17,中转!$B$8:$B$17))),250)</f>
        <v>250</v>
      </c>
    </row>
    <row r="462" spans="1:8" x14ac:dyDescent="0.15">
      <c r="A462" s="32">
        <v>458</v>
      </c>
      <c r="B462" s="32">
        <f t="shared" si="22"/>
        <v>46</v>
      </c>
      <c r="C462" s="32">
        <f t="shared" si="23"/>
        <v>8</v>
      </c>
      <c r="D462" s="32">
        <f t="shared" si="21"/>
        <v>0</v>
      </c>
      <c r="E462" s="32">
        <f>IFERROR(IF(C462=1,$E$5,ROUNDUP(LOG(_xlfn.XLOOKUP(C462,中转!$U$10:$U$19,中转!$V$10:$V$19)*1.1^(_xlfn.XLOOKUP(B462,中转!$O$10:$O$129,中转!$P$10:$P$129,0)*_xlfn.XLOOKUP(C462,中转!$U$10:$U$19,中转!$W$10:$W$19)),2),4)),1020.5643)</f>
        <v>589.76599999999996</v>
      </c>
      <c r="F462" s="32">
        <f>ROUNDUP(LOG(_xlfn.XLOOKUP(C462,中转!$U$10:$U$19,中转!$V$10:$V$19)*1.1^(_xlfn.XLOOKUP(B462,中转!$O$10:$O$129,中转!$P$10:$P$129,0)*_xlfn.XLOOKUP(C462,中转!$U$10:$U$19,中转!$W$10:$W$19)),2),4)</f>
        <v>589.76599999999996</v>
      </c>
      <c r="G462" s="32">
        <v>458</v>
      </c>
      <c r="H462" s="32">
        <f>MIN(INT(_xlfn.XLOOKUP(B462,中转!$O$10:$O$129,中转!$Q$10:$Q$129)*MAX(C462/MIN(_xlfn.XLOOKUP(B462,中转!$O$10:$O$129,中转!$N$10:$N$129),7),_xlfn.XLOOKUP(C462,中转!$A$8:$A$17,中转!$B$8:$B$17))),250)</f>
        <v>250</v>
      </c>
    </row>
    <row r="463" spans="1:8" x14ac:dyDescent="0.15">
      <c r="A463" s="32">
        <v>459</v>
      </c>
      <c r="B463" s="32">
        <f t="shared" si="22"/>
        <v>46</v>
      </c>
      <c r="C463" s="32">
        <f t="shared" si="23"/>
        <v>9</v>
      </c>
      <c r="D463" s="32">
        <f t="shared" si="21"/>
        <v>0</v>
      </c>
      <c r="E463" s="32">
        <f>IFERROR(IF(C463=1,$E$5,ROUNDUP(LOG(_xlfn.XLOOKUP(C463,中转!$U$10:$U$19,中转!$V$10:$V$19)*1.1^(_xlfn.XLOOKUP(B463,中转!$O$10:$O$129,中转!$P$10:$P$129,0)*_xlfn.XLOOKUP(C463,中转!$U$10:$U$19,中转!$W$10:$W$19)),2),4)),1020.5643)</f>
        <v>596.09140000000002</v>
      </c>
      <c r="F463" s="32">
        <f>ROUNDUP(LOG(_xlfn.XLOOKUP(C463,中转!$U$10:$U$19,中转!$V$10:$V$19)*1.1^(_xlfn.XLOOKUP(B463,中转!$O$10:$O$129,中转!$P$10:$P$129,0)*_xlfn.XLOOKUP(C463,中转!$U$10:$U$19,中转!$W$10:$W$19)),2),4)</f>
        <v>596.09140000000002</v>
      </c>
      <c r="G463" s="33">
        <v>459</v>
      </c>
      <c r="H463" s="32">
        <f>MIN(INT(_xlfn.XLOOKUP(B463,中转!$O$10:$O$129,中转!$Q$10:$Q$129)*MAX(C463/MIN(_xlfn.XLOOKUP(B463,中转!$O$10:$O$129,中转!$N$10:$N$129),7),_xlfn.XLOOKUP(C463,中转!$A$8:$A$17,中转!$B$8:$B$17))),250)</f>
        <v>250</v>
      </c>
    </row>
    <row r="464" spans="1:8" x14ac:dyDescent="0.15">
      <c r="A464" s="32">
        <v>460</v>
      </c>
      <c r="B464" s="32">
        <f t="shared" si="22"/>
        <v>46</v>
      </c>
      <c r="C464" s="32">
        <f t="shared" si="23"/>
        <v>10</v>
      </c>
      <c r="D464" s="32">
        <f t="shared" si="21"/>
        <v>0</v>
      </c>
      <c r="E464" s="32">
        <f>IFERROR(IF(C464=1,$E$5,ROUNDUP(LOG(_xlfn.XLOOKUP(C464,中转!$U$10:$U$19,中转!$V$10:$V$19)*1.1^(_xlfn.XLOOKUP(B464,中转!$O$10:$O$129,中转!$P$10:$P$129,0)*_xlfn.XLOOKUP(C464,中转!$U$10:$U$19,中转!$W$10:$W$19)),2),4)),1020.5643)</f>
        <v>602.40899999999999</v>
      </c>
      <c r="F464" s="32">
        <f>ROUNDUP(LOG(_xlfn.XLOOKUP(C464,中转!$U$10:$U$19,中转!$V$10:$V$19)*1.1^(_xlfn.XLOOKUP(B464,中转!$O$10:$O$129,中转!$P$10:$P$129,0)*_xlfn.XLOOKUP(C464,中转!$U$10:$U$19,中转!$W$10:$W$19)),2),4)</f>
        <v>602.40899999999999</v>
      </c>
      <c r="G464" s="32">
        <v>460</v>
      </c>
      <c r="H464" s="32">
        <f>MIN(INT(_xlfn.XLOOKUP(B464,中转!$O$10:$O$129,中转!$Q$10:$Q$129)*MAX(C464/MIN(_xlfn.XLOOKUP(B464,中转!$O$10:$O$129,中转!$N$10:$N$129),7),_xlfn.XLOOKUP(C464,中转!$A$8:$A$17,中转!$B$8:$B$17))),250)</f>
        <v>250</v>
      </c>
    </row>
    <row r="465" spans="1:8" x14ac:dyDescent="0.15">
      <c r="A465" s="26">
        <v>461</v>
      </c>
      <c r="B465" s="26">
        <f t="shared" si="22"/>
        <v>47</v>
      </c>
      <c r="C465" s="26">
        <f t="shared" si="23"/>
        <v>1</v>
      </c>
      <c r="D465" s="26">
        <f t="shared" si="21"/>
        <v>0</v>
      </c>
      <c r="E465" s="26">
        <f>IFERROR(IF(C465=1,$E$5,ROUNDUP(LOG(_xlfn.XLOOKUP(C465,中转!$U$10:$U$19,中转!$V$10:$V$19)*1.1^(_xlfn.XLOOKUP(B465,中转!$O$10:$O$129,中转!$P$10:$P$129,0)*_xlfn.XLOOKUP(C465,中转!$U$10:$U$19,中转!$W$10:$W$19)),2),4)),1020.5643)</f>
        <v>4.3220000000000001</v>
      </c>
      <c r="F465" s="26">
        <f>ROUNDUP(LOG(_xlfn.XLOOKUP(C465,中转!$U$10:$U$19,中转!$V$10:$V$19)*1.1^(_xlfn.XLOOKUP(B465,中转!$O$10:$O$129,中转!$P$10:$P$129,0)*_xlfn.XLOOKUP(C465,中转!$U$10:$U$19,中转!$W$10:$W$19)),2),4)</f>
        <v>452.15530000000001</v>
      </c>
      <c r="G465" s="27">
        <v>461</v>
      </c>
      <c r="H465" s="26">
        <f>MIN(INT(_xlfn.XLOOKUP(B465,中转!$O$10:$O$129,中转!$Q$10:$Q$129)*MAX(C465/MIN(_xlfn.XLOOKUP(B465,中转!$O$10:$O$129,中转!$N$10:$N$129),7),_xlfn.XLOOKUP(C465,中转!$A$8:$A$17,中转!$B$8:$B$17))),250)</f>
        <v>175</v>
      </c>
    </row>
    <row r="466" spans="1:8" x14ac:dyDescent="0.15">
      <c r="A466" s="26">
        <v>462</v>
      </c>
      <c r="B466" s="26">
        <f t="shared" si="22"/>
        <v>47</v>
      </c>
      <c r="C466" s="26">
        <f t="shared" si="23"/>
        <v>2</v>
      </c>
      <c r="D466" s="26">
        <f t="shared" si="21"/>
        <v>0</v>
      </c>
      <c r="E466" s="26">
        <f>IFERROR(IF(C466=1,$E$5,ROUNDUP(LOG(_xlfn.XLOOKUP(C466,中转!$U$10:$U$19,中转!$V$10:$V$19)*1.1^(_xlfn.XLOOKUP(B466,中转!$O$10:$O$129,中转!$P$10:$P$129,0)*_xlfn.XLOOKUP(C466,中转!$U$10:$U$19,中转!$W$10:$W$19)),2),4)),1020.5643)</f>
        <v>481.26279999999997</v>
      </c>
      <c r="F466" s="26">
        <f>ROUNDUP(LOG(_xlfn.XLOOKUP(C466,中转!$U$10:$U$19,中转!$V$10:$V$19)*1.1^(_xlfn.XLOOKUP(B466,中转!$O$10:$O$129,中转!$P$10:$P$129,0)*_xlfn.XLOOKUP(C466,中转!$U$10:$U$19,中转!$W$10:$W$19)),2),4)</f>
        <v>481.26280000000003</v>
      </c>
      <c r="G466" s="26">
        <v>462</v>
      </c>
      <c r="H466" s="26">
        <f>MIN(INT(_xlfn.XLOOKUP(B466,中转!$O$10:$O$129,中转!$Q$10:$Q$129)*MAX(C466/MIN(_xlfn.XLOOKUP(B466,中转!$O$10:$O$129,中转!$N$10:$N$129),7),_xlfn.XLOOKUP(C466,中转!$A$8:$A$17,中转!$B$8:$B$17))),250)</f>
        <v>187</v>
      </c>
    </row>
    <row r="467" spans="1:8" x14ac:dyDescent="0.15">
      <c r="A467" s="26">
        <v>463</v>
      </c>
      <c r="B467" s="26">
        <f t="shared" si="22"/>
        <v>47</v>
      </c>
      <c r="C467" s="26">
        <f t="shared" si="23"/>
        <v>3</v>
      </c>
      <c r="D467" s="26">
        <f t="shared" si="21"/>
        <v>0</v>
      </c>
      <c r="E467" s="26">
        <f>IFERROR(IF(C467=1,$E$5,ROUNDUP(LOG(_xlfn.XLOOKUP(C467,中转!$U$10:$U$19,中转!$V$10:$V$19)*1.1^(_xlfn.XLOOKUP(B467,中转!$O$10:$O$129,中转!$P$10:$P$129,0)*_xlfn.XLOOKUP(C467,中转!$U$10:$U$19,中转!$W$10:$W$19)),2),4)),1020.5643)</f>
        <v>516.01419999999996</v>
      </c>
      <c r="F467" s="26">
        <f>ROUNDUP(LOG(_xlfn.XLOOKUP(C467,中转!$U$10:$U$19,中转!$V$10:$V$19)*1.1^(_xlfn.XLOOKUP(B467,中转!$O$10:$O$129,中转!$P$10:$P$129,0)*_xlfn.XLOOKUP(C467,中转!$U$10:$U$19,中转!$W$10:$W$19)),2),4)</f>
        <v>516.01419999999996</v>
      </c>
      <c r="G467" s="27">
        <v>463</v>
      </c>
      <c r="H467" s="26">
        <f>MIN(INT(_xlfn.XLOOKUP(B467,中转!$O$10:$O$129,中转!$Q$10:$Q$129)*MAX(C467/MIN(_xlfn.XLOOKUP(B467,中转!$O$10:$O$129,中转!$N$10:$N$129),7),_xlfn.XLOOKUP(C467,中转!$A$8:$A$17,中转!$B$8:$B$17))),250)</f>
        <v>200</v>
      </c>
    </row>
    <row r="468" spans="1:8" x14ac:dyDescent="0.15">
      <c r="A468" s="26">
        <v>464</v>
      </c>
      <c r="B468" s="26">
        <f t="shared" si="22"/>
        <v>47</v>
      </c>
      <c r="C468" s="26">
        <f t="shared" si="23"/>
        <v>4</v>
      </c>
      <c r="D468" s="26">
        <f t="shared" si="21"/>
        <v>0</v>
      </c>
      <c r="E468" s="26">
        <f>IFERROR(IF(C468=1,$E$5,ROUNDUP(LOG(_xlfn.XLOOKUP(C468,中转!$U$10:$U$19,中转!$V$10:$V$19)*1.1^(_xlfn.XLOOKUP(B468,中转!$O$10:$O$129,中转!$P$10:$P$129,0)*_xlfn.XLOOKUP(C468,中转!$U$10:$U$19,中转!$W$10:$W$19)),2),4)),1020.5643)</f>
        <v>547.76549999999997</v>
      </c>
      <c r="F468" s="26">
        <f>ROUNDUP(LOG(_xlfn.XLOOKUP(C468,中转!$U$10:$U$19,中转!$V$10:$V$19)*1.1^(_xlfn.XLOOKUP(B468,中转!$O$10:$O$129,中转!$P$10:$P$129,0)*_xlfn.XLOOKUP(C468,中转!$U$10:$U$19,中转!$W$10:$W$19)),2),4)</f>
        <v>547.76549999999997</v>
      </c>
      <c r="G468" s="26">
        <v>464</v>
      </c>
      <c r="H468" s="26">
        <f>MIN(INT(_xlfn.XLOOKUP(B468,中转!$O$10:$O$129,中转!$Q$10:$Q$129)*MAX(C468/MIN(_xlfn.XLOOKUP(B468,中转!$O$10:$O$129,中转!$N$10:$N$129),7),_xlfn.XLOOKUP(C468,中转!$A$8:$A$17,中转!$B$8:$B$17))),250)</f>
        <v>212</v>
      </c>
    </row>
    <row r="469" spans="1:8" x14ac:dyDescent="0.15">
      <c r="A469" s="26">
        <v>465</v>
      </c>
      <c r="B469" s="26">
        <f t="shared" si="22"/>
        <v>47</v>
      </c>
      <c r="C469" s="26">
        <f t="shared" si="23"/>
        <v>5</v>
      </c>
      <c r="D469" s="26">
        <f t="shared" si="21"/>
        <v>0</v>
      </c>
      <c r="E469" s="26">
        <f>IFERROR(IF(C469=1,$E$5,ROUNDUP(LOG(_xlfn.XLOOKUP(C469,中转!$U$10:$U$19,中转!$V$10:$V$19)*1.1^(_xlfn.XLOOKUP(B469,中转!$O$10:$O$129,中转!$P$10:$P$129,0)*_xlfn.XLOOKUP(C469,中转!$U$10:$U$19,中转!$W$10:$W$19)),2),4)),1020.5643)</f>
        <v>581.51580000000001</v>
      </c>
      <c r="F469" s="26">
        <f>ROUNDUP(LOG(_xlfn.XLOOKUP(C469,中转!$U$10:$U$19,中转!$V$10:$V$19)*1.1^(_xlfn.XLOOKUP(B469,中转!$O$10:$O$129,中转!$P$10:$P$129,0)*_xlfn.XLOOKUP(C469,中转!$U$10:$U$19,中转!$W$10:$W$19)),2),4)</f>
        <v>581.51580000000001</v>
      </c>
      <c r="G469" s="27">
        <v>465</v>
      </c>
      <c r="H469" s="26">
        <f>MIN(INT(_xlfn.XLOOKUP(B469,中转!$O$10:$O$129,中转!$Q$10:$Q$129)*MAX(C469/MIN(_xlfn.XLOOKUP(B469,中转!$O$10:$O$129,中转!$N$10:$N$129),7),_xlfn.XLOOKUP(C469,中转!$A$8:$A$17,中转!$B$8:$B$17))),250)</f>
        <v>225</v>
      </c>
    </row>
    <row r="470" spans="1:8" x14ac:dyDescent="0.15">
      <c r="A470" s="26">
        <v>466</v>
      </c>
      <c r="B470" s="26">
        <f t="shared" si="22"/>
        <v>47</v>
      </c>
      <c r="C470" s="26">
        <f t="shared" si="23"/>
        <v>6</v>
      </c>
      <c r="D470" s="26">
        <f t="shared" si="21"/>
        <v>0</v>
      </c>
      <c r="E470" s="26">
        <f>IFERROR(IF(C470=1,$E$5,ROUNDUP(LOG(_xlfn.XLOOKUP(C470,中转!$U$10:$U$19,中转!$V$10:$V$19)*1.1^(_xlfn.XLOOKUP(B470,中转!$O$10:$O$129,中转!$P$10:$P$129,0)*_xlfn.XLOOKUP(C470,中转!$U$10:$U$19,中转!$W$10:$W$19)),2),4)),1020.5643)</f>
        <v>587.42819999999995</v>
      </c>
      <c r="F470" s="26">
        <f>ROUNDUP(LOG(_xlfn.XLOOKUP(C470,中转!$U$10:$U$19,中转!$V$10:$V$19)*1.1^(_xlfn.XLOOKUP(B470,中转!$O$10:$O$129,中转!$P$10:$P$129,0)*_xlfn.XLOOKUP(C470,中转!$U$10:$U$19,中转!$W$10:$W$19)),2),4)</f>
        <v>587.42819999999995</v>
      </c>
      <c r="G470" s="26">
        <v>466</v>
      </c>
      <c r="H470" s="26">
        <f>MIN(INT(_xlfn.XLOOKUP(B470,中转!$O$10:$O$129,中转!$Q$10:$Q$129)*MAX(C470/MIN(_xlfn.XLOOKUP(B470,中转!$O$10:$O$129,中转!$N$10:$N$129),7),_xlfn.XLOOKUP(C470,中转!$A$8:$A$17,中转!$B$8:$B$17))),250)</f>
        <v>237</v>
      </c>
    </row>
    <row r="471" spans="1:8" x14ac:dyDescent="0.15">
      <c r="A471" s="26">
        <v>467</v>
      </c>
      <c r="B471" s="26">
        <f t="shared" si="22"/>
        <v>47</v>
      </c>
      <c r="C471" s="26">
        <f t="shared" si="23"/>
        <v>7</v>
      </c>
      <c r="D471" s="26">
        <f t="shared" si="21"/>
        <v>0</v>
      </c>
      <c r="E471" s="26">
        <f>IFERROR(IF(C471=1,$E$5,ROUNDUP(LOG(_xlfn.XLOOKUP(C471,中转!$U$10:$U$19,中转!$V$10:$V$19)*1.1^(_xlfn.XLOOKUP(B471,中转!$O$10:$O$129,中转!$P$10:$P$129,0)*_xlfn.XLOOKUP(C471,中转!$U$10:$U$19,中转!$W$10:$W$19)),2),4)),1020.5643)</f>
        <v>595.82010000000002</v>
      </c>
      <c r="F471" s="26">
        <f>ROUNDUP(LOG(_xlfn.XLOOKUP(C471,中转!$U$10:$U$19,中转!$V$10:$V$19)*1.1^(_xlfn.XLOOKUP(B471,中转!$O$10:$O$129,中转!$P$10:$P$129,0)*_xlfn.XLOOKUP(C471,中转!$U$10:$U$19,中转!$W$10:$W$19)),2),4)</f>
        <v>595.82010000000002</v>
      </c>
      <c r="G471" s="27">
        <v>467</v>
      </c>
      <c r="H471" s="26">
        <f>MIN(INT(_xlfn.XLOOKUP(B471,中转!$O$10:$O$129,中转!$Q$10:$Q$129)*MAX(C471/MIN(_xlfn.XLOOKUP(B471,中转!$O$10:$O$129,中转!$N$10:$N$129),7),_xlfn.XLOOKUP(C471,中转!$A$8:$A$17,中转!$B$8:$B$17))),250)</f>
        <v>250</v>
      </c>
    </row>
    <row r="472" spans="1:8" x14ac:dyDescent="0.15">
      <c r="A472" s="26">
        <v>468</v>
      </c>
      <c r="B472" s="26">
        <f t="shared" si="22"/>
        <v>47</v>
      </c>
      <c r="C472" s="26">
        <f t="shared" si="23"/>
        <v>8</v>
      </c>
      <c r="D472" s="26">
        <f t="shared" si="21"/>
        <v>0</v>
      </c>
      <c r="E472" s="26">
        <f>IFERROR(IF(C472=1,$E$5,ROUNDUP(LOG(_xlfn.XLOOKUP(C472,中转!$U$10:$U$19,中转!$V$10:$V$19)*1.1^(_xlfn.XLOOKUP(B472,中转!$O$10:$O$129,中转!$P$10:$P$129,0)*_xlfn.XLOOKUP(C472,中转!$U$10:$U$19,中转!$W$10:$W$19)),2),4)),1020.5643)</f>
        <v>602.1413</v>
      </c>
      <c r="F472" s="26">
        <f>ROUNDUP(LOG(_xlfn.XLOOKUP(C472,中转!$U$10:$U$19,中转!$V$10:$V$19)*1.1^(_xlfn.XLOOKUP(B472,中转!$O$10:$O$129,中转!$P$10:$P$129,0)*_xlfn.XLOOKUP(C472,中转!$U$10:$U$19,中转!$W$10:$W$19)),2),4)</f>
        <v>602.1413</v>
      </c>
      <c r="G472" s="26">
        <v>468</v>
      </c>
      <c r="H472" s="26">
        <f>MIN(INT(_xlfn.XLOOKUP(B472,中转!$O$10:$O$129,中转!$Q$10:$Q$129)*MAX(C472/MIN(_xlfn.XLOOKUP(B472,中转!$O$10:$O$129,中转!$N$10:$N$129),7),_xlfn.XLOOKUP(C472,中转!$A$8:$A$17,中转!$B$8:$B$17))),250)</f>
        <v>250</v>
      </c>
    </row>
    <row r="473" spans="1:8" x14ac:dyDescent="0.15">
      <c r="A473" s="26">
        <v>469</v>
      </c>
      <c r="B473" s="26">
        <f t="shared" si="22"/>
        <v>47</v>
      </c>
      <c r="C473" s="26">
        <f t="shared" si="23"/>
        <v>9</v>
      </c>
      <c r="D473" s="26">
        <f t="shared" si="21"/>
        <v>0</v>
      </c>
      <c r="E473" s="26">
        <f>IFERROR(IF(C473=1,$E$5,ROUNDUP(LOG(_xlfn.XLOOKUP(C473,中转!$U$10:$U$19,中转!$V$10:$V$19)*1.1^(_xlfn.XLOOKUP(B473,中转!$O$10:$O$129,中转!$P$10:$P$129,0)*_xlfn.XLOOKUP(C473,中转!$U$10:$U$19,中转!$W$10:$W$19)),2),4)),1020.5643)</f>
        <v>608.46669999999995</v>
      </c>
      <c r="F473" s="26">
        <f>ROUNDUP(LOG(_xlfn.XLOOKUP(C473,中转!$U$10:$U$19,中转!$V$10:$V$19)*1.1^(_xlfn.XLOOKUP(B473,中转!$O$10:$O$129,中转!$P$10:$P$129,0)*_xlfn.XLOOKUP(C473,中转!$U$10:$U$19,中转!$W$10:$W$19)),2),4)</f>
        <v>608.46669999999995</v>
      </c>
      <c r="G473" s="27">
        <v>469</v>
      </c>
      <c r="H473" s="26">
        <f>MIN(INT(_xlfn.XLOOKUP(B473,中转!$O$10:$O$129,中转!$Q$10:$Q$129)*MAX(C473/MIN(_xlfn.XLOOKUP(B473,中转!$O$10:$O$129,中转!$N$10:$N$129),7),_xlfn.XLOOKUP(C473,中转!$A$8:$A$17,中转!$B$8:$B$17))),250)</f>
        <v>250</v>
      </c>
    </row>
    <row r="474" spans="1:8" x14ac:dyDescent="0.15">
      <c r="A474" s="26">
        <v>470</v>
      </c>
      <c r="B474" s="26">
        <f t="shared" si="22"/>
        <v>47</v>
      </c>
      <c r="C474" s="26">
        <f t="shared" si="23"/>
        <v>10</v>
      </c>
      <c r="D474" s="26">
        <f t="shared" si="21"/>
        <v>0</v>
      </c>
      <c r="E474" s="26">
        <f>IFERROR(IF(C474=1,$E$5,ROUNDUP(LOG(_xlfn.XLOOKUP(C474,中转!$U$10:$U$19,中转!$V$10:$V$19)*1.1^(_xlfn.XLOOKUP(B474,中转!$O$10:$O$129,中转!$P$10:$P$129,0)*_xlfn.XLOOKUP(C474,中转!$U$10:$U$19,中转!$W$10:$W$19)),2),4)),1020.5643)</f>
        <v>614.78430000000003</v>
      </c>
      <c r="F474" s="26">
        <f>ROUNDUP(LOG(_xlfn.XLOOKUP(C474,中转!$U$10:$U$19,中转!$V$10:$V$19)*1.1^(_xlfn.XLOOKUP(B474,中转!$O$10:$O$129,中转!$P$10:$P$129,0)*_xlfn.XLOOKUP(C474,中转!$U$10:$U$19,中转!$W$10:$W$19)),2),4)</f>
        <v>614.78430000000003</v>
      </c>
      <c r="G474" s="26">
        <v>470</v>
      </c>
      <c r="H474" s="26">
        <f>MIN(INT(_xlfn.XLOOKUP(B474,中转!$O$10:$O$129,中转!$Q$10:$Q$129)*MAX(C474/MIN(_xlfn.XLOOKUP(B474,中转!$O$10:$O$129,中转!$N$10:$N$129),7),_xlfn.XLOOKUP(C474,中转!$A$8:$A$17,中转!$B$8:$B$17))),250)</f>
        <v>250</v>
      </c>
    </row>
    <row r="475" spans="1:8" x14ac:dyDescent="0.15">
      <c r="A475" s="32">
        <v>471</v>
      </c>
      <c r="B475" s="32">
        <f t="shared" si="22"/>
        <v>48</v>
      </c>
      <c r="C475" s="32">
        <f t="shared" si="23"/>
        <v>1</v>
      </c>
      <c r="D475" s="32">
        <f t="shared" si="21"/>
        <v>0</v>
      </c>
      <c r="E475" s="32">
        <f>IFERROR(IF(C475=1,$E$5,ROUNDUP(LOG(_xlfn.XLOOKUP(C475,中转!$U$10:$U$19,中转!$V$10:$V$19)*1.1^(_xlfn.XLOOKUP(B475,中转!$O$10:$O$129,中转!$P$10:$P$129,0)*_xlfn.XLOOKUP(C475,中转!$U$10:$U$19,中转!$W$10:$W$19)),2),4)),1020.5643)</f>
        <v>4.3220000000000001</v>
      </c>
      <c r="F475" s="32">
        <f>ROUNDUP(LOG(_xlfn.XLOOKUP(C475,中转!$U$10:$U$19,中转!$V$10:$V$19)*1.1^(_xlfn.XLOOKUP(B475,中转!$O$10:$O$129,中转!$P$10:$P$129,0)*_xlfn.XLOOKUP(C475,中转!$U$10:$U$19,中转!$W$10:$W$19)),2),4)</f>
        <v>462.05560000000003</v>
      </c>
      <c r="G475" s="33">
        <v>471</v>
      </c>
      <c r="H475" s="32">
        <f>MIN(INT(_xlfn.XLOOKUP(B475,中转!$O$10:$O$129,中转!$Q$10:$Q$129)*MAX(C475/MIN(_xlfn.XLOOKUP(B475,中转!$O$10:$O$129,中转!$N$10:$N$129),7),_xlfn.XLOOKUP(C475,中转!$A$8:$A$17,中转!$B$8:$B$17))),250)</f>
        <v>175</v>
      </c>
    </row>
    <row r="476" spans="1:8" x14ac:dyDescent="0.15">
      <c r="A476" s="32">
        <v>472</v>
      </c>
      <c r="B476" s="32">
        <f t="shared" si="22"/>
        <v>48</v>
      </c>
      <c r="C476" s="32">
        <f t="shared" si="23"/>
        <v>2</v>
      </c>
      <c r="D476" s="32">
        <f t="shared" si="21"/>
        <v>0</v>
      </c>
      <c r="E476" s="32">
        <f>IFERROR(IF(C476=1,$E$5,ROUNDUP(LOG(_xlfn.XLOOKUP(C476,中转!$U$10:$U$19,中转!$V$10:$V$19)*1.1^(_xlfn.XLOOKUP(B476,中转!$O$10:$O$129,中转!$P$10:$P$129,0)*_xlfn.XLOOKUP(C476,中转!$U$10:$U$19,中转!$W$10:$W$19)),2),4)),1020.5643)</f>
        <v>491.78179999999998</v>
      </c>
      <c r="F476" s="32">
        <f>ROUNDUP(LOG(_xlfn.XLOOKUP(C476,中转!$U$10:$U$19,中转!$V$10:$V$19)*1.1^(_xlfn.XLOOKUP(B476,中转!$O$10:$O$129,中转!$P$10:$P$129,0)*_xlfn.XLOOKUP(C476,中转!$U$10:$U$19,中转!$W$10:$W$19)),2),4)</f>
        <v>491.78179999999998</v>
      </c>
      <c r="G476" s="32">
        <v>472</v>
      </c>
      <c r="H476" s="32">
        <f>MIN(INT(_xlfn.XLOOKUP(B476,中转!$O$10:$O$129,中转!$Q$10:$Q$129)*MAX(C476/MIN(_xlfn.XLOOKUP(B476,中转!$O$10:$O$129,中转!$N$10:$N$129),7),_xlfn.XLOOKUP(C476,中转!$A$8:$A$17,中转!$B$8:$B$17))),250)</f>
        <v>187</v>
      </c>
    </row>
    <row r="477" spans="1:8" x14ac:dyDescent="0.15">
      <c r="A477" s="32">
        <v>473</v>
      </c>
      <c r="B477" s="32">
        <f t="shared" si="22"/>
        <v>48</v>
      </c>
      <c r="C477" s="32">
        <f t="shared" si="23"/>
        <v>3</v>
      </c>
      <c r="D477" s="32">
        <f t="shared" si="21"/>
        <v>0</v>
      </c>
      <c r="E477" s="32">
        <f>IFERROR(IF(C477=1,$E$5,ROUNDUP(LOG(_xlfn.XLOOKUP(C477,中转!$U$10:$U$19,中转!$V$10:$V$19)*1.1^(_xlfn.XLOOKUP(B477,中转!$O$10:$O$129,中转!$P$10:$P$129,0)*_xlfn.XLOOKUP(C477,中转!$U$10:$U$19,中转!$W$10:$W$19)),2),4)),1020.5643)</f>
        <v>527.15199999999993</v>
      </c>
      <c r="F477" s="32">
        <f>ROUNDUP(LOG(_xlfn.XLOOKUP(C477,中转!$U$10:$U$19,中转!$V$10:$V$19)*1.1^(_xlfn.XLOOKUP(B477,中转!$O$10:$O$129,中转!$P$10:$P$129,0)*_xlfn.XLOOKUP(C477,中转!$U$10:$U$19,中转!$W$10:$W$19)),2),4)</f>
        <v>527.15200000000004</v>
      </c>
      <c r="G477" s="33">
        <v>473</v>
      </c>
      <c r="H477" s="32">
        <f>MIN(INT(_xlfn.XLOOKUP(B477,中转!$O$10:$O$129,中转!$Q$10:$Q$129)*MAX(C477/MIN(_xlfn.XLOOKUP(B477,中转!$O$10:$O$129,中转!$N$10:$N$129),7),_xlfn.XLOOKUP(C477,中转!$A$8:$A$17,中转!$B$8:$B$17))),250)</f>
        <v>200</v>
      </c>
    </row>
    <row r="478" spans="1:8" x14ac:dyDescent="0.15">
      <c r="A478" s="32">
        <v>474</v>
      </c>
      <c r="B478" s="32">
        <f t="shared" si="22"/>
        <v>48</v>
      </c>
      <c r="C478" s="32">
        <f t="shared" si="23"/>
        <v>4</v>
      </c>
      <c r="D478" s="32">
        <f t="shared" si="21"/>
        <v>0</v>
      </c>
      <c r="E478" s="32">
        <f>IFERROR(IF(C478=1,$E$5,ROUNDUP(LOG(_xlfn.XLOOKUP(C478,中转!$U$10:$U$19,中转!$V$10:$V$19)*1.1^(_xlfn.XLOOKUP(B478,中转!$O$10:$O$129,中转!$P$10:$P$129,0)*_xlfn.XLOOKUP(C478,中转!$U$10:$U$19,中转!$W$10:$W$19)),2),4)),1020.5643)</f>
        <v>559.52210000000002</v>
      </c>
      <c r="F478" s="32">
        <f>ROUNDUP(LOG(_xlfn.XLOOKUP(C478,中转!$U$10:$U$19,中转!$V$10:$V$19)*1.1^(_xlfn.XLOOKUP(B478,中转!$O$10:$O$129,中转!$P$10:$P$129,0)*_xlfn.XLOOKUP(C478,中转!$U$10:$U$19,中转!$W$10:$W$19)),2),4)</f>
        <v>559.52210000000002</v>
      </c>
      <c r="G478" s="32">
        <v>474</v>
      </c>
      <c r="H478" s="32">
        <f>MIN(INT(_xlfn.XLOOKUP(B478,中转!$O$10:$O$129,中转!$Q$10:$Q$129)*MAX(C478/MIN(_xlfn.XLOOKUP(B478,中转!$O$10:$O$129,中转!$N$10:$N$129),7),_xlfn.XLOOKUP(C478,中转!$A$8:$A$17,中转!$B$8:$B$17))),250)</f>
        <v>212</v>
      </c>
    </row>
    <row r="479" spans="1:8" x14ac:dyDescent="0.15">
      <c r="A479" s="32">
        <v>475</v>
      </c>
      <c r="B479" s="32">
        <f t="shared" si="22"/>
        <v>48</v>
      </c>
      <c r="C479" s="32">
        <f t="shared" si="23"/>
        <v>5</v>
      </c>
      <c r="D479" s="32">
        <f t="shared" si="21"/>
        <v>0</v>
      </c>
      <c r="E479" s="32">
        <f>IFERROR(IF(C479=1,$E$5,ROUNDUP(LOG(_xlfn.XLOOKUP(C479,中转!$U$10:$U$19,中转!$V$10:$V$19)*1.1^(_xlfn.XLOOKUP(B479,中转!$O$10:$O$129,中转!$P$10:$P$129,0)*_xlfn.XLOOKUP(C479,中转!$U$10:$U$19,中转!$W$10:$W$19)),2),4)),1020.5643)</f>
        <v>593.89109999999994</v>
      </c>
      <c r="F479" s="32">
        <f>ROUNDUP(LOG(_xlfn.XLOOKUP(C479,中转!$U$10:$U$19,中转!$V$10:$V$19)*1.1^(_xlfn.XLOOKUP(B479,中转!$O$10:$O$129,中转!$P$10:$P$129,0)*_xlfn.XLOOKUP(C479,中转!$U$10:$U$19,中转!$W$10:$W$19)),2),4)</f>
        <v>593.89109999999994</v>
      </c>
      <c r="G479" s="33">
        <v>475</v>
      </c>
      <c r="H479" s="32">
        <f>MIN(INT(_xlfn.XLOOKUP(B479,中转!$O$10:$O$129,中转!$Q$10:$Q$129)*MAX(C479/MIN(_xlfn.XLOOKUP(B479,中转!$O$10:$O$129,中转!$N$10:$N$129),7),_xlfn.XLOOKUP(C479,中转!$A$8:$A$17,中转!$B$8:$B$17))),250)</f>
        <v>225</v>
      </c>
    </row>
    <row r="480" spans="1:8" x14ac:dyDescent="0.15">
      <c r="A480" s="32">
        <v>476</v>
      </c>
      <c r="B480" s="32">
        <f t="shared" si="22"/>
        <v>48</v>
      </c>
      <c r="C480" s="32">
        <f t="shared" si="23"/>
        <v>6</v>
      </c>
      <c r="D480" s="32">
        <f t="shared" si="21"/>
        <v>0</v>
      </c>
      <c r="E480" s="32">
        <f>IFERROR(IF(C480=1,$E$5,ROUNDUP(LOG(_xlfn.XLOOKUP(C480,中转!$U$10:$U$19,中转!$V$10:$V$19)*1.1^(_xlfn.XLOOKUP(B480,中转!$O$10:$O$129,中转!$P$10:$P$129,0)*_xlfn.XLOOKUP(C480,中转!$U$10:$U$19,中转!$W$10:$W$19)),2),4)),1020.5643)</f>
        <v>599.80349999999999</v>
      </c>
      <c r="F480" s="32">
        <f>ROUNDUP(LOG(_xlfn.XLOOKUP(C480,中转!$U$10:$U$19,中转!$V$10:$V$19)*1.1^(_xlfn.XLOOKUP(B480,中转!$O$10:$O$129,中转!$P$10:$P$129,0)*_xlfn.XLOOKUP(C480,中转!$U$10:$U$19,中转!$W$10:$W$19)),2),4)</f>
        <v>599.80349999999999</v>
      </c>
      <c r="G480" s="32">
        <v>476</v>
      </c>
      <c r="H480" s="32">
        <f>MIN(INT(_xlfn.XLOOKUP(B480,中转!$O$10:$O$129,中转!$Q$10:$Q$129)*MAX(C480/MIN(_xlfn.XLOOKUP(B480,中转!$O$10:$O$129,中转!$N$10:$N$129),7),_xlfn.XLOOKUP(C480,中转!$A$8:$A$17,中转!$B$8:$B$17))),250)</f>
        <v>237</v>
      </c>
    </row>
    <row r="481" spans="1:8" x14ac:dyDescent="0.15">
      <c r="A481" s="32">
        <v>477</v>
      </c>
      <c r="B481" s="32">
        <f t="shared" si="22"/>
        <v>48</v>
      </c>
      <c r="C481" s="32">
        <f t="shared" si="23"/>
        <v>7</v>
      </c>
      <c r="D481" s="32">
        <f t="shared" si="21"/>
        <v>0</v>
      </c>
      <c r="E481" s="32">
        <f>IFERROR(IF(C481=1,$E$5,ROUNDUP(LOG(_xlfn.XLOOKUP(C481,中转!$U$10:$U$19,中转!$V$10:$V$19)*1.1^(_xlfn.XLOOKUP(B481,中转!$O$10:$O$129,中转!$P$10:$P$129,0)*_xlfn.XLOOKUP(C481,中转!$U$10:$U$19,中转!$W$10:$W$19)),2),4)),1020.5643)</f>
        <v>608.19539999999995</v>
      </c>
      <c r="F481" s="32">
        <f>ROUNDUP(LOG(_xlfn.XLOOKUP(C481,中转!$U$10:$U$19,中转!$V$10:$V$19)*1.1^(_xlfn.XLOOKUP(B481,中转!$O$10:$O$129,中转!$P$10:$P$129,0)*_xlfn.XLOOKUP(C481,中转!$U$10:$U$19,中转!$W$10:$W$19)),2),4)</f>
        <v>608.19539999999995</v>
      </c>
      <c r="G481" s="33">
        <v>477</v>
      </c>
      <c r="H481" s="32">
        <f>MIN(INT(_xlfn.XLOOKUP(B481,中转!$O$10:$O$129,中转!$Q$10:$Q$129)*MAX(C481/MIN(_xlfn.XLOOKUP(B481,中转!$O$10:$O$129,中转!$N$10:$N$129),7),_xlfn.XLOOKUP(C481,中转!$A$8:$A$17,中转!$B$8:$B$17))),250)</f>
        <v>250</v>
      </c>
    </row>
    <row r="482" spans="1:8" x14ac:dyDescent="0.15">
      <c r="A482" s="32">
        <v>478</v>
      </c>
      <c r="B482" s="32">
        <f t="shared" si="22"/>
        <v>48</v>
      </c>
      <c r="C482" s="32">
        <f t="shared" si="23"/>
        <v>8</v>
      </c>
      <c r="D482" s="32">
        <f t="shared" si="21"/>
        <v>0</v>
      </c>
      <c r="E482" s="32">
        <f>IFERROR(IF(C482=1,$E$5,ROUNDUP(LOG(_xlfn.XLOOKUP(C482,中转!$U$10:$U$19,中转!$V$10:$V$19)*1.1^(_xlfn.XLOOKUP(B482,中转!$O$10:$O$129,中转!$P$10:$P$129,0)*_xlfn.XLOOKUP(C482,中转!$U$10:$U$19,中转!$W$10:$W$19)),2),4)),1020.5643)</f>
        <v>614.51670000000001</v>
      </c>
      <c r="F482" s="32">
        <f>ROUNDUP(LOG(_xlfn.XLOOKUP(C482,中转!$U$10:$U$19,中转!$V$10:$V$19)*1.1^(_xlfn.XLOOKUP(B482,中转!$O$10:$O$129,中转!$P$10:$P$129,0)*_xlfn.XLOOKUP(C482,中转!$U$10:$U$19,中转!$W$10:$W$19)),2),4)</f>
        <v>614.51670000000001</v>
      </c>
      <c r="G482" s="32">
        <v>478</v>
      </c>
      <c r="H482" s="32">
        <f>MIN(INT(_xlfn.XLOOKUP(B482,中转!$O$10:$O$129,中转!$Q$10:$Q$129)*MAX(C482/MIN(_xlfn.XLOOKUP(B482,中转!$O$10:$O$129,中转!$N$10:$N$129),7),_xlfn.XLOOKUP(C482,中转!$A$8:$A$17,中转!$B$8:$B$17))),250)</f>
        <v>250</v>
      </c>
    </row>
    <row r="483" spans="1:8" x14ac:dyDescent="0.15">
      <c r="A483" s="32">
        <v>479</v>
      </c>
      <c r="B483" s="32">
        <f t="shared" si="22"/>
        <v>48</v>
      </c>
      <c r="C483" s="32">
        <f t="shared" si="23"/>
        <v>9</v>
      </c>
      <c r="D483" s="32">
        <f t="shared" si="21"/>
        <v>0</v>
      </c>
      <c r="E483" s="32">
        <f>IFERROR(IF(C483=1,$E$5,ROUNDUP(LOG(_xlfn.XLOOKUP(C483,中转!$U$10:$U$19,中转!$V$10:$V$19)*1.1^(_xlfn.XLOOKUP(B483,中转!$O$10:$O$129,中转!$P$10:$P$129,0)*_xlfn.XLOOKUP(C483,中转!$U$10:$U$19,中转!$W$10:$W$19)),2),4)),1020.5643)</f>
        <v>620.84199999999998</v>
      </c>
      <c r="F483" s="32">
        <f>ROUNDUP(LOG(_xlfn.XLOOKUP(C483,中转!$U$10:$U$19,中转!$V$10:$V$19)*1.1^(_xlfn.XLOOKUP(B483,中转!$O$10:$O$129,中转!$P$10:$P$129,0)*_xlfn.XLOOKUP(C483,中转!$U$10:$U$19,中转!$W$10:$W$19)),2),4)</f>
        <v>620.84199999999998</v>
      </c>
      <c r="G483" s="33">
        <v>479</v>
      </c>
      <c r="H483" s="32">
        <f>MIN(INT(_xlfn.XLOOKUP(B483,中转!$O$10:$O$129,中转!$Q$10:$Q$129)*MAX(C483/MIN(_xlfn.XLOOKUP(B483,中转!$O$10:$O$129,中转!$N$10:$N$129),7),_xlfn.XLOOKUP(C483,中转!$A$8:$A$17,中转!$B$8:$B$17))),250)</f>
        <v>250</v>
      </c>
    </row>
    <row r="484" spans="1:8" x14ac:dyDescent="0.15">
      <c r="A484" s="32">
        <v>480</v>
      </c>
      <c r="B484" s="32">
        <f t="shared" si="22"/>
        <v>48</v>
      </c>
      <c r="C484" s="32">
        <f t="shared" si="23"/>
        <v>10</v>
      </c>
      <c r="D484" s="32">
        <f t="shared" ref="D484:D547" si="24">D474</f>
        <v>0</v>
      </c>
      <c r="E484" s="32">
        <f>IFERROR(IF(C484=1,$E$5,ROUNDUP(LOG(_xlfn.XLOOKUP(C484,中转!$U$10:$U$19,中转!$V$10:$V$19)*1.1^(_xlfn.XLOOKUP(B484,中转!$O$10:$O$129,中转!$P$10:$P$129,0)*_xlfn.XLOOKUP(C484,中转!$U$10:$U$19,中转!$W$10:$W$19)),2),4)),1020.5643)</f>
        <v>627.15959999999995</v>
      </c>
      <c r="F484" s="32">
        <f>ROUNDUP(LOG(_xlfn.XLOOKUP(C484,中转!$U$10:$U$19,中转!$V$10:$V$19)*1.1^(_xlfn.XLOOKUP(B484,中转!$O$10:$O$129,中转!$P$10:$P$129,0)*_xlfn.XLOOKUP(C484,中转!$U$10:$U$19,中转!$W$10:$W$19)),2),4)</f>
        <v>627.15959999999995</v>
      </c>
      <c r="G484" s="32">
        <v>480</v>
      </c>
      <c r="H484" s="32">
        <f>MIN(INT(_xlfn.XLOOKUP(B484,中转!$O$10:$O$129,中转!$Q$10:$Q$129)*MAX(C484/MIN(_xlfn.XLOOKUP(B484,中转!$O$10:$O$129,中转!$N$10:$N$129),7),_xlfn.XLOOKUP(C484,中转!$A$8:$A$17,中转!$B$8:$B$17))),250)</f>
        <v>250</v>
      </c>
    </row>
    <row r="485" spans="1:8" x14ac:dyDescent="0.15">
      <c r="A485" s="26">
        <v>481</v>
      </c>
      <c r="B485" s="26">
        <f t="shared" si="22"/>
        <v>49</v>
      </c>
      <c r="C485" s="26">
        <f t="shared" si="23"/>
        <v>1</v>
      </c>
      <c r="D485" s="26">
        <f t="shared" si="24"/>
        <v>0</v>
      </c>
      <c r="E485" s="26">
        <f>IFERROR(IF(C485=1,$E$5,ROUNDUP(LOG(_xlfn.XLOOKUP(C485,中转!$U$10:$U$19,中转!$V$10:$V$19)*1.1^(_xlfn.XLOOKUP(B485,中转!$O$10:$O$129,中转!$P$10:$P$129,0)*_xlfn.XLOOKUP(C485,中转!$U$10:$U$19,中转!$W$10:$W$19)),2),4)),1020.5643)</f>
        <v>4.3220000000000001</v>
      </c>
      <c r="F485" s="26">
        <f>ROUNDUP(LOG(_xlfn.XLOOKUP(C485,中转!$U$10:$U$19,中转!$V$10:$V$19)*1.1^(_xlfn.XLOOKUP(B485,中转!$O$10:$O$129,中转!$P$10:$P$129,0)*_xlfn.XLOOKUP(C485,中转!$U$10:$U$19,中转!$W$10:$W$19)),2),4)</f>
        <v>471.95580000000001</v>
      </c>
      <c r="G485" s="27">
        <v>481</v>
      </c>
      <c r="H485" s="26">
        <f>MIN(INT(_xlfn.XLOOKUP(B485,中转!$O$10:$O$129,中转!$Q$10:$Q$129)*MAX(C485/MIN(_xlfn.XLOOKUP(B485,中转!$O$10:$O$129,中转!$N$10:$N$129),7),_xlfn.XLOOKUP(C485,中转!$A$8:$A$17,中转!$B$8:$B$17))),250)</f>
        <v>175</v>
      </c>
    </row>
    <row r="486" spans="1:8" x14ac:dyDescent="0.15">
      <c r="A486" s="26">
        <v>482</v>
      </c>
      <c r="B486" s="26">
        <f t="shared" si="22"/>
        <v>49</v>
      </c>
      <c r="C486" s="26">
        <f t="shared" si="23"/>
        <v>2</v>
      </c>
      <c r="D486" s="26">
        <f t="shared" si="24"/>
        <v>0</v>
      </c>
      <c r="E486" s="26">
        <f>IFERROR(IF(C486=1,$E$5,ROUNDUP(LOG(_xlfn.XLOOKUP(C486,中转!$U$10:$U$19,中转!$V$10:$V$19)*1.1^(_xlfn.XLOOKUP(B486,中转!$O$10:$O$129,中转!$P$10:$P$129,0)*_xlfn.XLOOKUP(C486,中转!$U$10:$U$19,中转!$W$10:$W$19)),2),4)),1020.5643)</f>
        <v>502.30089999999996</v>
      </c>
      <c r="F486" s="26">
        <f>ROUNDUP(LOG(_xlfn.XLOOKUP(C486,中转!$U$10:$U$19,中转!$V$10:$V$19)*1.1^(_xlfn.XLOOKUP(B486,中转!$O$10:$O$129,中转!$P$10:$P$129,0)*_xlfn.XLOOKUP(C486,中转!$U$10:$U$19,中转!$W$10:$W$19)),2),4)</f>
        <v>502.30090000000001</v>
      </c>
      <c r="G486" s="26">
        <v>482</v>
      </c>
      <c r="H486" s="26">
        <f>MIN(INT(_xlfn.XLOOKUP(B486,中转!$O$10:$O$129,中转!$Q$10:$Q$129)*MAX(C486/MIN(_xlfn.XLOOKUP(B486,中转!$O$10:$O$129,中转!$N$10:$N$129),7),_xlfn.XLOOKUP(C486,中转!$A$8:$A$17,中转!$B$8:$B$17))),250)</f>
        <v>187</v>
      </c>
    </row>
    <row r="487" spans="1:8" x14ac:dyDescent="0.15">
      <c r="A487" s="26">
        <v>483</v>
      </c>
      <c r="B487" s="26">
        <f t="shared" si="22"/>
        <v>49</v>
      </c>
      <c r="C487" s="26">
        <f t="shared" si="23"/>
        <v>3</v>
      </c>
      <c r="D487" s="26">
        <f t="shared" si="24"/>
        <v>0</v>
      </c>
      <c r="E487" s="26">
        <f>IFERROR(IF(C487=1,$E$5,ROUNDUP(LOG(_xlfn.XLOOKUP(C487,中转!$U$10:$U$19,中转!$V$10:$V$19)*1.1^(_xlfn.XLOOKUP(B487,中转!$O$10:$O$129,中转!$P$10:$P$129,0)*_xlfn.XLOOKUP(C487,中转!$U$10:$U$19,中转!$W$10:$W$19)),2),4)),1020.5643)</f>
        <v>538.28969999999993</v>
      </c>
      <c r="F487" s="26">
        <f>ROUNDUP(LOG(_xlfn.XLOOKUP(C487,中转!$U$10:$U$19,中转!$V$10:$V$19)*1.1^(_xlfn.XLOOKUP(B487,中转!$O$10:$O$129,中转!$P$10:$P$129,0)*_xlfn.XLOOKUP(C487,中转!$U$10:$U$19,中转!$W$10:$W$19)),2),4)</f>
        <v>538.28970000000004</v>
      </c>
      <c r="G487" s="27">
        <v>483</v>
      </c>
      <c r="H487" s="26">
        <f>MIN(INT(_xlfn.XLOOKUP(B487,中转!$O$10:$O$129,中转!$Q$10:$Q$129)*MAX(C487/MIN(_xlfn.XLOOKUP(B487,中转!$O$10:$O$129,中转!$N$10:$N$129),7),_xlfn.XLOOKUP(C487,中转!$A$8:$A$17,中转!$B$8:$B$17))),250)</f>
        <v>200</v>
      </c>
    </row>
    <row r="488" spans="1:8" x14ac:dyDescent="0.15">
      <c r="A488" s="26">
        <v>484</v>
      </c>
      <c r="B488" s="26">
        <f t="shared" si="22"/>
        <v>49</v>
      </c>
      <c r="C488" s="26">
        <f t="shared" si="23"/>
        <v>4</v>
      </c>
      <c r="D488" s="26">
        <f t="shared" si="24"/>
        <v>0</v>
      </c>
      <c r="E488" s="26">
        <f>IFERROR(IF(C488=1,$E$5,ROUNDUP(LOG(_xlfn.XLOOKUP(C488,中转!$U$10:$U$19,中转!$V$10:$V$19)*1.1^(_xlfn.XLOOKUP(B488,中转!$O$10:$O$129,中转!$P$10:$P$129,0)*_xlfn.XLOOKUP(C488,中转!$U$10:$U$19,中转!$W$10:$W$19)),2),4)),1020.5643)</f>
        <v>571.27859999999998</v>
      </c>
      <c r="F488" s="26">
        <f>ROUNDUP(LOG(_xlfn.XLOOKUP(C488,中转!$U$10:$U$19,中转!$V$10:$V$19)*1.1^(_xlfn.XLOOKUP(B488,中转!$O$10:$O$129,中转!$P$10:$P$129,0)*_xlfn.XLOOKUP(C488,中转!$U$10:$U$19,中转!$W$10:$W$19)),2),4)</f>
        <v>571.27859999999998</v>
      </c>
      <c r="G488" s="26">
        <v>484</v>
      </c>
      <c r="H488" s="26">
        <f>MIN(INT(_xlfn.XLOOKUP(B488,中转!$O$10:$O$129,中转!$Q$10:$Q$129)*MAX(C488/MIN(_xlfn.XLOOKUP(B488,中转!$O$10:$O$129,中转!$N$10:$N$129),7),_xlfn.XLOOKUP(C488,中转!$A$8:$A$17,中转!$B$8:$B$17))),250)</f>
        <v>212</v>
      </c>
    </row>
    <row r="489" spans="1:8" x14ac:dyDescent="0.15">
      <c r="A489" s="26">
        <v>485</v>
      </c>
      <c r="B489" s="26">
        <f t="shared" si="22"/>
        <v>49</v>
      </c>
      <c r="C489" s="26">
        <f t="shared" si="23"/>
        <v>5</v>
      </c>
      <c r="D489" s="26">
        <f t="shared" si="24"/>
        <v>0</v>
      </c>
      <c r="E489" s="26">
        <f>IFERROR(IF(C489=1,$E$5,ROUNDUP(LOG(_xlfn.XLOOKUP(C489,中转!$U$10:$U$19,中转!$V$10:$V$19)*1.1^(_xlfn.XLOOKUP(B489,中转!$O$10:$O$129,中转!$P$10:$P$129,0)*_xlfn.XLOOKUP(C489,中转!$U$10:$U$19,中转!$W$10:$W$19)),2),4)),1020.5643)</f>
        <v>606.26639999999998</v>
      </c>
      <c r="F489" s="26">
        <f>ROUNDUP(LOG(_xlfn.XLOOKUP(C489,中转!$U$10:$U$19,中转!$V$10:$V$19)*1.1^(_xlfn.XLOOKUP(B489,中转!$O$10:$O$129,中转!$P$10:$P$129,0)*_xlfn.XLOOKUP(C489,中转!$U$10:$U$19,中转!$W$10:$W$19)),2),4)</f>
        <v>606.26639999999998</v>
      </c>
      <c r="G489" s="27">
        <v>485</v>
      </c>
      <c r="H489" s="26">
        <f>MIN(INT(_xlfn.XLOOKUP(B489,中转!$O$10:$O$129,中转!$Q$10:$Q$129)*MAX(C489/MIN(_xlfn.XLOOKUP(B489,中转!$O$10:$O$129,中转!$N$10:$N$129),7),_xlfn.XLOOKUP(C489,中转!$A$8:$A$17,中转!$B$8:$B$17))),250)</f>
        <v>225</v>
      </c>
    </row>
    <row r="490" spans="1:8" x14ac:dyDescent="0.15">
      <c r="A490" s="26">
        <v>486</v>
      </c>
      <c r="B490" s="26">
        <f t="shared" si="22"/>
        <v>49</v>
      </c>
      <c r="C490" s="26">
        <f t="shared" si="23"/>
        <v>6</v>
      </c>
      <c r="D490" s="26">
        <f t="shared" si="24"/>
        <v>0</v>
      </c>
      <c r="E490" s="26">
        <f>IFERROR(IF(C490=1,$E$5,ROUNDUP(LOG(_xlfn.XLOOKUP(C490,中转!$U$10:$U$19,中转!$V$10:$V$19)*1.1^(_xlfn.XLOOKUP(B490,中转!$O$10:$O$129,中转!$P$10:$P$129,0)*_xlfn.XLOOKUP(C490,中转!$U$10:$U$19,中转!$W$10:$W$19)),2),4)),1020.5643)</f>
        <v>612.1789</v>
      </c>
      <c r="F490" s="26">
        <f>ROUNDUP(LOG(_xlfn.XLOOKUP(C490,中转!$U$10:$U$19,中转!$V$10:$V$19)*1.1^(_xlfn.XLOOKUP(B490,中转!$O$10:$O$129,中转!$P$10:$P$129,0)*_xlfn.XLOOKUP(C490,中转!$U$10:$U$19,中转!$W$10:$W$19)),2),4)</f>
        <v>612.1789</v>
      </c>
      <c r="G490" s="26">
        <v>486</v>
      </c>
      <c r="H490" s="26">
        <f>MIN(INT(_xlfn.XLOOKUP(B490,中转!$O$10:$O$129,中转!$Q$10:$Q$129)*MAX(C490/MIN(_xlfn.XLOOKUP(B490,中转!$O$10:$O$129,中转!$N$10:$N$129),7),_xlfn.XLOOKUP(C490,中转!$A$8:$A$17,中转!$B$8:$B$17))),250)</f>
        <v>237</v>
      </c>
    </row>
    <row r="491" spans="1:8" x14ac:dyDescent="0.15">
      <c r="A491" s="26">
        <v>487</v>
      </c>
      <c r="B491" s="26">
        <f t="shared" si="22"/>
        <v>49</v>
      </c>
      <c r="C491" s="26">
        <f t="shared" si="23"/>
        <v>7</v>
      </c>
      <c r="D491" s="26">
        <f t="shared" si="24"/>
        <v>0</v>
      </c>
      <c r="E491" s="26">
        <f>IFERROR(IF(C491=1,$E$5,ROUNDUP(LOG(_xlfn.XLOOKUP(C491,中转!$U$10:$U$19,中转!$V$10:$V$19)*1.1^(_xlfn.XLOOKUP(B491,中转!$O$10:$O$129,中转!$P$10:$P$129,0)*_xlfn.XLOOKUP(C491,中转!$U$10:$U$19,中转!$W$10:$W$19)),2),4)),1020.5643)</f>
        <v>620.57069999999999</v>
      </c>
      <c r="F491" s="26">
        <f>ROUNDUP(LOG(_xlfn.XLOOKUP(C491,中转!$U$10:$U$19,中转!$V$10:$V$19)*1.1^(_xlfn.XLOOKUP(B491,中转!$O$10:$O$129,中转!$P$10:$P$129,0)*_xlfn.XLOOKUP(C491,中转!$U$10:$U$19,中转!$W$10:$W$19)),2),4)</f>
        <v>620.57069999999999</v>
      </c>
      <c r="G491" s="27">
        <v>487</v>
      </c>
      <c r="H491" s="26">
        <f>MIN(INT(_xlfn.XLOOKUP(B491,中转!$O$10:$O$129,中转!$Q$10:$Q$129)*MAX(C491/MIN(_xlfn.XLOOKUP(B491,中转!$O$10:$O$129,中转!$N$10:$N$129),7),_xlfn.XLOOKUP(C491,中转!$A$8:$A$17,中转!$B$8:$B$17))),250)</f>
        <v>250</v>
      </c>
    </row>
    <row r="492" spans="1:8" x14ac:dyDescent="0.15">
      <c r="A492" s="26">
        <v>488</v>
      </c>
      <c r="B492" s="26">
        <f t="shared" si="22"/>
        <v>49</v>
      </c>
      <c r="C492" s="26">
        <f t="shared" si="23"/>
        <v>8</v>
      </c>
      <c r="D492" s="26">
        <f t="shared" si="24"/>
        <v>0</v>
      </c>
      <c r="E492" s="26">
        <f>IFERROR(IF(C492=1,$E$5,ROUNDUP(LOG(_xlfn.XLOOKUP(C492,中转!$U$10:$U$19,中转!$V$10:$V$19)*1.1^(_xlfn.XLOOKUP(B492,中转!$O$10:$O$129,中转!$P$10:$P$129,0)*_xlfn.XLOOKUP(C492,中转!$U$10:$U$19,中转!$W$10:$W$19)),2),4)),1020.5643)</f>
        <v>626.89199999999994</v>
      </c>
      <c r="F492" s="26">
        <f>ROUNDUP(LOG(_xlfn.XLOOKUP(C492,中转!$U$10:$U$19,中转!$V$10:$V$19)*1.1^(_xlfn.XLOOKUP(B492,中转!$O$10:$O$129,中转!$P$10:$P$129,0)*_xlfn.XLOOKUP(C492,中转!$U$10:$U$19,中转!$W$10:$W$19)),2),4)</f>
        <v>626.89200000000005</v>
      </c>
      <c r="G492" s="26">
        <v>488</v>
      </c>
      <c r="H492" s="26">
        <f>MIN(INT(_xlfn.XLOOKUP(B492,中转!$O$10:$O$129,中转!$Q$10:$Q$129)*MAX(C492/MIN(_xlfn.XLOOKUP(B492,中转!$O$10:$O$129,中转!$N$10:$N$129),7),_xlfn.XLOOKUP(C492,中转!$A$8:$A$17,中转!$B$8:$B$17))),250)</f>
        <v>250</v>
      </c>
    </row>
    <row r="493" spans="1:8" x14ac:dyDescent="0.15">
      <c r="A493" s="26">
        <v>489</v>
      </c>
      <c r="B493" s="26">
        <f t="shared" si="22"/>
        <v>49</v>
      </c>
      <c r="C493" s="26">
        <f t="shared" si="23"/>
        <v>9</v>
      </c>
      <c r="D493" s="26">
        <f t="shared" si="24"/>
        <v>0</v>
      </c>
      <c r="E493" s="26">
        <f>IFERROR(IF(C493=1,$E$5,ROUNDUP(LOG(_xlfn.XLOOKUP(C493,中转!$U$10:$U$19,中转!$V$10:$V$19)*1.1^(_xlfn.XLOOKUP(B493,中转!$O$10:$O$129,中转!$P$10:$P$129,0)*_xlfn.XLOOKUP(C493,中转!$U$10:$U$19,中转!$W$10:$W$19)),2),4)),1020.5643)</f>
        <v>633.21730000000002</v>
      </c>
      <c r="F493" s="26">
        <f>ROUNDUP(LOG(_xlfn.XLOOKUP(C493,中转!$U$10:$U$19,中转!$V$10:$V$19)*1.1^(_xlfn.XLOOKUP(B493,中转!$O$10:$O$129,中转!$P$10:$P$129,0)*_xlfn.XLOOKUP(C493,中转!$U$10:$U$19,中转!$W$10:$W$19)),2),4)</f>
        <v>633.21730000000002</v>
      </c>
      <c r="G493" s="27">
        <v>489</v>
      </c>
      <c r="H493" s="26">
        <f>MIN(INT(_xlfn.XLOOKUP(B493,中转!$O$10:$O$129,中转!$Q$10:$Q$129)*MAX(C493/MIN(_xlfn.XLOOKUP(B493,中转!$O$10:$O$129,中转!$N$10:$N$129),7),_xlfn.XLOOKUP(C493,中转!$A$8:$A$17,中转!$B$8:$B$17))),250)</f>
        <v>250</v>
      </c>
    </row>
    <row r="494" spans="1:8" x14ac:dyDescent="0.15">
      <c r="A494" s="26">
        <v>490</v>
      </c>
      <c r="B494" s="26">
        <f t="shared" si="22"/>
        <v>49</v>
      </c>
      <c r="C494" s="26">
        <f t="shared" si="23"/>
        <v>10</v>
      </c>
      <c r="D494" s="26">
        <f t="shared" si="24"/>
        <v>0</v>
      </c>
      <c r="E494" s="26">
        <f>IFERROR(IF(C494=1,$E$5,ROUNDUP(LOG(_xlfn.XLOOKUP(C494,中转!$U$10:$U$19,中转!$V$10:$V$19)*1.1^(_xlfn.XLOOKUP(B494,中转!$O$10:$O$129,中转!$P$10:$P$129,0)*_xlfn.XLOOKUP(C494,中转!$U$10:$U$19,中转!$W$10:$W$19)),2),4)),1020.5643)</f>
        <v>639.53499999999997</v>
      </c>
      <c r="F494" s="26">
        <f>ROUNDUP(LOG(_xlfn.XLOOKUP(C494,中转!$U$10:$U$19,中转!$V$10:$V$19)*1.1^(_xlfn.XLOOKUP(B494,中转!$O$10:$O$129,中转!$P$10:$P$129,0)*_xlfn.XLOOKUP(C494,中转!$U$10:$U$19,中转!$W$10:$W$19)),2),4)</f>
        <v>639.53499999999997</v>
      </c>
      <c r="G494" s="26">
        <v>490</v>
      </c>
      <c r="H494" s="26">
        <f>MIN(INT(_xlfn.XLOOKUP(B494,中转!$O$10:$O$129,中转!$Q$10:$Q$129)*MAX(C494/MIN(_xlfn.XLOOKUP(B494,中转!$O$10:$O$129,中转!$N$10:$N$129),7),_xlfn.XLOOKUP(C494,中转!$A$8:$A$17,中转!$B$8:$B$17))),250)</f>
        <v>250</v>
      </c>
    </row>
    <row r="495" spans="1:8" x14ac:dyDescent="0.15">
      <c r="A495" s="32">
        <v>491</v>
      </c>
      <c r="B495" s="32">
        <f t="shared" si="22"/>
        <v>50</v>
      </c>
      <c r="C495" s="32">
        <f t="shared" si="23"/>
        <v>1</v>
      </c>
      <c r="D495" s="32">
        <f t="shared" si="24"/>
        <v>0</v>
      </c>
      <c r="E495" s="32">
        <f>IFERROR(IF(C495=1,$E$5,ROUNDUP(LOG(_xlfn.XLOOKUP(C495,中转!$U$10:$U$19,中转!$V$10:$V$19)*1.1^(_xlfn.XLOOKUP(B495,中转!$O$10:$O$129,中转!$P$10:$P$129,0)*_xlfn.XLOOKUP(C495,中转!$U$10:$U$19,中转!$W$10:$W$19)),2),4)),1020.5643)</f>
        <v>4.3220000000000001</v>
      </c>
      <c r="F495" s="32">
        <f>ROUNDUP(LOG(_xlfn.XLOOKUP(C495,中转!$U$10:$U$19,中转!$V$10:$V$19)*1.1^(_xlfn.XLOOKUP(B495,中转!$O$10:$O$129,中转!$P$10:$P$129,0)*_xlfn.XLOOKUP(C495,中转!$U$10:$U$19,中转!$W$10:$W$19)),2),4)</f>
        <v>481.85610000000003</v>
      </c>
      <c r="G495" s="33">
        <v>491</v>
      </c>
      <c r="H495" s="32">
        <f>MIN(INT(_xlfn.XLOOKUP(B495,中转!$O$10:$O$129,中转!$Q$10:$Q$129)*MAX(C495/MIN(_xlfn.XLOOKUP(B495,中转!$O$10:$O$129,中转!$N$10:$N$129),7),_xlfn.XLOOKUP(C495,中转!$A$8:$A$17,中转!$B$8:$B$17))),250)</f>
        <v>175</v>
      </c>
    </row>
    <row r="496" spans="1:8" x14ac:dyDescent="0.15">
      <c r="A496" s="32">
        <v>492</v>
      </c>
      <c r="B496" s="32">
        <f t="shared" si="22"/>
        <v>50</v>
      </c>
      <c r="C496" s="32">
        <f t="shared" si="23"/>
        <v>2</v>
      </c>
      <c r="D496" s="32">
        <f t="shared" si="24"/>
        <v>0</v>
      </c>
      <c r="E496" s="32">
        <f>IFERROR(IF(C496=1,$E$5,ROUNDUP(LOG(_xlfn.XLOOKUP(C496,中转!$U$10:$U$19,中转!$V$10:$V$19)*1.1^(_xlfn.XLOOKUP(B496,中转!$O$10:$O$129,中转!$P$10:$P$129,0)*_xlfn.XLOOKUP(C496,中转!$U$10:$U$19,中转!$W$10:$W$19)),2),4)),1020.5643)</f>
        <v>512.81989999999996</v>
      </c>
      <c r="F496" s="32">
        <f>ROUNDUP(LOG(_xlfn.XLOOKUP(C496,中转!$U$10:$U$19,中转!$V$10:$V$19)*1.1^(_xlfn.XLOOKUP(B496,中转!$O$10:$O$129,中转!$P$10:$P$129,0)*_xlfn.XLOOKUP(C496,中转!$U$10:$U$19,中转!$W$10:$W$19)),2),4)</f>
        <v>512.81989999999996</v>
      </c>
      <c r="G496" s="32">
        <v>492</v>
      </c>
      <c r="H496" s="32">
        <f>MIN(INT(_xlfn.XLOOKUP(B496,中转!$O$10:$O$129,中转!$Q$10:$Q$129)*MAX(C496/MIN(_xlfn.XLOOKUP(B496,中转!$O$10:$O$129,中转!$N$10:$N$129),7),_xlfn.XLOOKUP(C496,中转!$A$8:$A$17,中转!$B$8:$B$17))),250)</f>
        <v>187</v>
      </c>
    </row>
    <row r="497" spans="1:8" x14ac:dyDescent="0.15">
      <c r="A497" s="32">
        <v>493</v>
      </c>
      <c r="B497" s="32">
        <f t="shared" si="22"/>
        <v>50</v>
      </c>
      <c r="C497" s="32">
        <f t="shared" si="23"/>
        <v>3</v>
      </c>
      <c r="D497" s="32">
        <f t="shared" si="24"/>
        <v>0</v>
      </c>
      <c r="E497" s="32">
        <f>IFERROR(IF(C497=1,$E$5,ROUNDUP(LOG(_xlfn.XLOOKUP(C497,中转!$U$10:$U$19,中转!$V$10:$V$19)*1.1^(_xlfn.XLOOKUP(B497,中转!$O$10:$O$129,中转!$P$10:$P$129,0)*_xlfn.XLOOKUP(C497,中转!$U$10:$U$19,中转!$W$10:$W$19)),2),4)),1020.5643)</f>
        <v>549.42750000000001</v>
      </c>
      <c r="F497" s="32">
        <f>ROUNDUP(LOG(_xlfn.XLOOKUP(C497,中转!$U$10:$U$19,中转!$V$10:$V$19)*1.1^(_xlfn.XLOOKUP(B497,中转!$O$10:$O$129,中转!$P$10:$P$129,0)*_xlfn.XLOOKUP(C497,中转!$U$10:$U$19,中转!$W$10:$W$19)),2),4)</f>
        <v>549.42750000000001</v>
      </c>
      <c r="G497" s="33">
        <v>493</v>
      </c>
      <c r="H497" s="32">
        <f>MIN(INT(_xlfn.XLOOKUP(B497,中转!$O$10:$O$129,中转!$Q$10:$Q$129)*MAX(C497/MIN(_xlfn.XLOOKUP(B497,中转!$O$10:$O$129,中转!$N$10:$N$129),7),_xlfn.XLOOKUP(C497,中转!$A$8:$A$17,中转!$B$8:$B$17))),250)</f>
        <v>200</v>
      </c>
    </row>
    <row r="498" spans="1:8" x14ac:dyDescent="0.15">
      <c r="A498" s="32">
        <v>494</v>
      </c>
      <c r="B498" s="32">
        <f t="shared" si="22"/>
        <v>50</v>
      </c>
      <c r="C498" s="32">
        <f t="shared" si="23"/>
        <v>4</v>
      </c>
      <c r="D498" s="32">
        <f t="shared" si="24"/>
        <v>0</v>
      </c>
      <c r="E498" s="32">
        <f>IFERROR(IF(C498=1,$E$5,ROUNDUP(LOG(_xlfn.XLOOKUP(C498,中转!$U$10:$U$19,中转!$V$10:$V$19)*1.1^(_xlfn.XLOOKUP(B498,中转!$O$10:$O$129,中转!$P$10:$P$129,0)*_xlfn.XLOOKUP(C498,中转!$U$10:$U$19,中转!$W$10:$W$19)),2),4)),1020.5643)</f>
        <v>583.03520000000003</v>
      </c>
      <c r="F498" s="32">
        <f>ROUNDUP(LOG(_xlfn.XLOOKUP(C498,中转!$U$10:$U$19,中转!$V$10:$V$19)*1.1^(_xlfn.XLOOKUP(B498,中转!$O$10:$O$129,中转!$P$10:$P$129,0)*_xlfn.XLOOKUP(C498,中转!$U$10:$U$19,中转!$W$10:$W$19)),2),4)</f>
        <v>583.03520000000003</v>
      </c>
      <c r="G498" s="32">
        <v>494</v>
      </c>
      <c r="H498" s="32">
        <f>MIN(INT(_xlfn.XLOOKUP(B498,中转!$O$10:$O$129,中转!$Q$10:$Q$129)*MAX(C498/MIN(_xlfn.XLOOKUP(B498,中转!$O$10:$O$129,中转!$N$10:$N$129),7),_xlfn.XLOOKUP(C498,中转!$A$8:$A$17,中转!$B$8:$B$17))),250)</f>
        <v>212</v>
      </c>
    </row>
    <row r="499" spans="1:8" x14ac:dyDescent="0.15">
      <c r="A499" s="32">
        <v>495</v>
      </c>
      <c r="B499" s="32">
        <f t="shared" si="22"/>
        <v>50</v>
      </c>
      <c r="C499" s="32">
        <f t="shared" si="23"/>
        <v>5</v>
      </c>
      <c r="D499" s="32">
        <f t="shared" si="24"/>
        <v>0</v>
      </c>
      <c r="E499" s="32">
        <f>IFERROR(IF(C499=1,$E$5,ROUNDUP(LOG(_xlfn.XLOOKUP(C499,中转!$U$10:$U$19,中转!$V$10:$V$19)*1.1^(_xlfn.XLOOKUP(B499,中转!$O$10:$O$129,中转!$P$10:$P$129,0)*_xlfn.XLOOKUP(C499,中转!$U$10:$U$19,中转!$W$10:$W$19)),2),4)),1020.5643)</f>
        <v>618.64170000000001</v>
      </c>
      <c r="F499" s="32">
        <f>ROUNDUP(LOG(_xlfn.XLOOKUP(C499,中转!$U$10:$U$19,中转!$V$10:$V$19)*1.1^(_xlfn.XLOOKUP(B499,中转!$O$10:$O$129,中转!$P$10:$P$129,0)*_xlfn.XLOOKUP(C499,中转!$U$10:$U$19,中转!$W$10:$W$19)),2),4)</f>
        <v>618.64170000000001</v>
      </c>
      <c r="G499" s="33">
        <v>495</v>
      </c>
      <c r="H499" s="32">
        <f>MIN(INT(_xlfn.XLOOKUP(B499,中转!$O$10:$O$129,中转!$Q$10:$Q$129)*MAX(C499/MIN(_xlfn.XLOOKUP(B499,中转!$O$10:$O$129,中转!$N$10:$N$129),7),_xlfn.XLOOKUP(C499,中转!$A$8:$A$17,中转!$B$8:$B$17))),250)</f>
        <v>225</v>
      </c>
    </row>
    <row r="500" spans="1:8" x14ac:dyDescent="0.15">
      <c r="A500" s="32">
        <v>496</v>
      </c>
      <c r="B500" s="32">
        <f t="shared" ref="B500:B563" si="25">B490+1</f>
        <v>50</v>
      </c>
      <c r="C500" s="32">
        <f t="shared" ref="C500:C563" si="26">C490</f>
        <v>6</v>
      </c>
      <c r="D500" s="32">
        <f t="shared" si="24"/>
        <v>0</v>
      </c>
      <c r="E500" s="32">
        <f>IFERROR(IF(C500=1,$E$5,ROUNDUP(LOG(_xlfn.XLOOKUP(C500,中转!$U$10:$U$19,中转!$V$10:$V$19)*1.1^(_xlfn.XLOOKUP(B500,中转!$O$10:$O$129,中转!$P$10:$P$129,0)*_xlfn.XLOOKUP(C500,中转!$U$10:$U$19,中转!$W$10:$W$19)),2),4)),1020.5643)</f>
        <v>624.55419999999992</v>
      </c>
      <c r="F500" s="32">
        <f>ROUNDUP(LOG(_xlfn.XLOOKUP(C500,中转!$U$10:$U$19,中转!$V$10:$V$19)*1.1^(_xlfn.XLOOKUP(B500,中转!$O$10:$O$129,中转!$P$10:$P$129,0)*_xlfn.XLOOKUP(C500,中转!$U$10:$U$19,中转!$W$10:$W$19)),2),4)</f>
        <v>624.55420000000004</v>
      </c>
      <c r="G500" s="32">
        <v>496</v>
      </c>
      <c r="H500" s="32">
        <f>MIN(INT(_xlfn.XLOOKUP(B500,中转!$O$10:$O$129,中转!$Q$10:$Q$129)*MAX(C500/MIN(_xlfn.XLOOKUP(B500,中转!$O$10:$O$129,中转!$N$10:$N$129),7),_xlfn.XLOOKUP(C500,中转!$A$8:$A$17,中转!$B$8:$B$17))),250)</f>
        <v>237</v>
      </c>
    </row>
    <row r="501" spans="1:8" x14ac:dyDescent="0.15">
      <c r="A501" s="32">
        <v>497</v>
      </c>
      <c r="B501" s="32">
        <f t="shared" si="25"/>
        <v>50</v>
      </c>
      <c r="C501" s="32">
        <f t="shared" si="26"/>
        <v>7</v>
      </c>
      <c r="D501" s="32">
        <f t="shared" si="24"/>
        <v>0</v>
      </c>
      <c r="E501" s="32">
        <f>IFERROR(IF(C501=1,$E$5,ROUNDUP(LOG(_xlfn.XLOOKUP(C501,中转!$U$10:$U$19,中转!$V$10:$V$19)*1.1^(_xlfn.XLOOKUP(B501,中转!$O$10:$O$129,中转!$P$10:$P$129,0)*_xlfn.XLOOKUP(C501,中转!$U$10:$U$19,中转!$W$10:$W$19)),2),4)),1020.5643)</f>
        <v>632.94600000000003</v>
      </c>
      <c r="F501" s="32">
        <f>ROUNDUP(LOG(_xlfn.XLOOKUP(C501,中转!$U$10:$U$19,中转!$V$10:$V$19)*1.1^(_xlfn.XLOOKUP(B501,中转!$O$10:$O$129,中转!$P$10:$P$129,0)*_xlfn.XLOOKUP(C501,中转!$U$10:$U$19,中转!$W$10:$W$19)),2),4)</f>
        <v>632.94600000000003</v>
      </c>
      <c r="G501" s="33">
        <v>497</v>
      </c>
      <c r="H501" s="32">
        <f>MIN(INT(_xlfn.XLOOKUP(B501,中转!$O$10:$O$129,中转!$Q$10:$Q$129)*MAX(C501/MIN(_xlfn.XLOOKUP(B501,中转!$O$10:$O$129,中转!$N$10:$N$129),7),_xlfn.XLOOKUP(C501,中转!$A$8:$A$17,中转!$B$8:$B$17))),250)</f>
        <v>250</v>
      </c>
    </row>
    <row r="502" spans="1:8" x14ac:dyDescent="0.15">
      <c r="A502" s="32">
        <v>498</v>
      </c>
      <c r="B502" s="32">
        <f t="shared" si="25"/>
        <v>50</v>
      </c>
      <c r="C502" s="32">
        <f t="shared" si="26"/>
        <v>8</v>
      </c>
      <c r="D502" s="32">
        <f t="shared" si="24"/>
        <v>0</v>
      </c>
      <c r="E502" s="32">
        <f>IFERROR(IF(C502=1,$E$5,ROUNDUP(LOG(_xlfn.XLOOKUP(C502,中转!$U$10:$U$19,中转!$V$10:$V$19)*1.1^(_xlfn.XLOOKUP(B502,中转!$O$10:$O$129,中转!$P$10:$P$129,0)*_xlfn.XLOOKUP(C502,中转!$U$10:$U$19,中转!$W$10:$W$19)),2),4)),1020.5643)</f>
        <v>639.26729999999998</v>
      </c>
      <c r="F502" s="32">
        <f>ROUNDUP(LOG(_xlfn.XLOOKUP(C502,中转!$U$10:$U$19,中转!$V$10:$V$19)*1.1^(_xlfn.XLOOKUP(B502,中转!$O$10:$O$129,中转!$P$10:$P$129,0)*_xlfn.XLOOKUP(C502,中转!$U$10:$U$19,中转!$W$10:$W$19)),2),4)</f>
        <v>639.26729999999998</v>
      </c>
      <c r="G502" s="32">
        <v>498</v>
      </c>
      <c r="H502" s="32">
        <f>MIN(INT(_xlfn.XLOOKUP(B502,中转!$O$10:$O$129,中转!$Q$10:$Q$129)*MAX(C502/MIN(_xlfn.XLOOKUP(B502,中转!$O$10:$O$129,中转!$N$10:$N$129),7),_xlfn.XLOOKUP(C502,中转!$A$8:$A$17,中转!$B$8:$B$17))),250)</f>
        <v>250</v>
      </c>
    </row>
    <row r="503" spans="1:8" x14ac:dyDescent="0.15">
      <c r="A503" s="32">
        <v>499</v>
      </c>
      <c r="B503" s="32">
        <f t="shared" si="25"/>
        <v>50</v>
      </c>
      <c r="C503" s="32">
        <f t="shared" si="26"/>
        <v>9</v>
      </c>
      <c r="D503" s="32">
        <f t="shared" si="24"/>
        <v>0</v>
      </c>
      <c r="E503" s="32">
        <f>IFERROR(IF(C503=1,$E$5,ROUNDUP(LOG(_xlfn.XLOOKUP(C503,中转!$U$10:$U$19,中转!$V$10:$V$19)*1.1^(_xlfn.XLOOKUP(B503,中转!$O$10:$O$129,中转!$P$10:$P$129,0)*_xlfn.XLOOKUP(C503,中转!$U$10:$U$19,中转!$W$10:$W$19)),2),4)),1020.5643)</f>
        <v>645.59269999999992</v>
      </c>
      <c r="F503" s="32">
        <f>ROUNDUP(LOG(_xlfn.XLOOKUP(C503,中转!$U$10:$U$19,中转!$V$10:$V$19)*1.1^(_xlfn.XLOOKUP(B503,中转!$O$10:$O$129,中转!$P$10:$P$129,0)*_xlfn.XLOOKUP(C503,中转!$U$10:$U$19,中转!$W$10:$W$19)),2),4)</f>
        <v>645.59270000000004</v>
      </c>
      <c r="G503" s="33">
        <v>499</v>
      </c>
      <c r="H503" s="32">
        <f>MIN(INT(_xlfn.XLOOKUP(B503,中转!$O$10:$O$129,中转!$Q$10:$Q$129)*MAX(C503/MIN(_xlfn.XLOOKUP(B503,中转!$O$10:$O$129,中转!$N$10:$N$129),7),_xlfn.XLOOKUP(C503,中转!$A$8:$A$17,中转!$B$8:$B$17))),250)</f>
        <v>250</v>
      </c>
    </row>
    <row r="504" spans="1:8" x14ac:dyDescent="0.15">
      <c r="A504" s="32">
        <v>500</v>
      </c>
      <c r="B504" s="32">
        <f t="shared" si="25"/>
        <v>50</v>
      </c>
      <c r="C504" s="32">
        <f t="shared" si="26"/>
        <v>10</v>
      </c>
      <c r="D504" s="32">
        <f t="shared" si="24"/>
        <v>0</v>
      </c>
      <c r="E504" s="32">
        <f>IFERROR(IF(C504=1,$E$5,ROUNDUP(LOG(_xlfn.XLOOKUP(C504,中转!$U$10:$U$19,中转!$V$10:$V$19)*1.1^(_xlfn.XLOOKUP(B504,中转!$O$10:$O$129,中转!$P$10:$P$129,0)*_xlfn.XLOOKUP(C504,中转!$U$10:$U$19,中转!$W$10:$W$19)),2),4)),1020.5643)</f>
        <v>651.91030000000001</v>
      </c>
      <c r="F504" s="32">
        <f>ROUNDUP(LOG(_xlfn.XLOOKUP(C504,中转!$U$10:$U$19,中转!$V$10:$V$19)*1.1^(_xlfn.XLOOKUP(B504,中转!$O$10:$O$129,中转!$P$10:$P$129,0)*_xlfn.XLOOKUP(C504,中转!$U$10:$U$19,中转!$W$10:$W$19)),2),4)</f>
        <v>651.91030000000001</v>
      </c>
      <c r="G504" s="32">
        <v>500</v>
      </c>
      <c r="H504" s="32">
        <f>MIN(INT(_xlfn.XLOOKUP(B504,中转!$O$10:$O$129,中转!$Q$10:$Q$129)*MAX(C504/MIN(_xlfn.XLOOKUP(B504,中转!$O$10:$O$129,中转!$N$10:$N$129),7),_xlfn.XLOOKUP(C504,中转!$A$8:$A$17,中转!$B$8:$B$17))),250)</f>
        <v>250</v>
      </c>
    </row>
    <row r="505" spans="1:8" x14ac:dyDescent="0.15">
      <c r="A505" s="26">
        <v>501</v>
      </c>
      <c r="B505" s="26">
        <f t="shared" si="25"/>
        <v>51</v>
      </c>
      <c r="C505" s="26">
        <f t="shared" si="26"/>
        <v>1</v>
      </c>
      <c r="D505" s="26">
        <f t="shared" si="24"/>
        <v>0</v>
      </c>
      <c r="E505" s="26">
        <f>IFERROR(IF(C505=1,$E$5,ROUNDUP(LOG(_xlfn.XLOOKUP(C505,中转!$U$10:$U$19,中转!$V$10:$V$19)*1.1^(_xlfn.XLOOKUP(B505,中转!$O$10:$O$129,中转!$P$10:$P$129,0)*_xlfn.XLOOKUP(C505,中转!$U$10:$U$19,中转!$W$10:$W$19)),2),4)),1020.5643)</f>
        <v>4.3220000000000001</v>
      </c>
      <c r="F505" s="26">
        <f>ROUNDUP(LOG(_xlfn.XLOOKUP(C505,中转!$U$10:$U$19,中转!$V$10:$V$19)*1.1^(_xlfn.XLOOKUP(B505,中转!$O$10:$O$129,中转!$P$10:$P$129,0)*_xlfn.XLOOKUP(C505,中转!$U$10:$U$19,中转!$W$10:$W$19)),2),4)</f>
        <v>491.75630000000001</v>
      </c>
      <c r="G505" s="27">
        <v>501</v>
      </c>
      <c r="H505" s="26">
        <f>MIN(INT(_xlfn.XLOOKUP(B505,中转!$O$10:$O$129,中转!$Q$10:$Q$129)*MAX(C505/MIN(_xlfn.XLOOKUP(B505,中转!$O$10:$O$129,中转!$N$10:$N$129),7),_xlfn.XLOOKUP(C505,中转!$A$8:$A$17,中转!$B$8:$B$17))),250)</f>
        <v>175</v>
      </c>
    </row>
    <row r="506" spans="1:8" x14ac:dyDescent="0.15">
      <c r="A506" s="26">
        <v>502</v>
      </c>
      <c r="B506" s="26">
        <f t="shared" si="25"/>
        <v>51</v>
      </c>
      <c r="C506" s="26">
        <f t="shared" si="26"/>
        <v>2</v>
      </c>
      <c r="D506" s="26">
        <f t="shared" si="24"/>
        <v>0</v>
      </c>
      <c r="E506" s="26">
        <f>IFERROR(IF(C506=1,$E$5,ROUNDUP(LOG(_xlfn.XLOOKUP(C506,中转!$U$10:$U$19,中转!$V$10:$V$19)*1.1^(_xlfn.XLOOKUP(B506,中转!$O$10:$O$129,中转!$P$10:$P$129,0)*_xlfn.XLOOKUP(C506,中转!$U$10:$U$19,中转!$W$10:$W$19)),2),4)),1020.5643)</f>
        <v>523.33889999999997</v>
      </c>
      <c r="F506" s="26">
        <f>ROUNDUP(LOG(_xlfn.XLOOKUP(C506,中转!$U$10:$U$19,中转!$V$10:$V$19)*1.1^(_xlfn.XLOOKUP(B506,中转!$O$10:$O$129,中转!$P$10:$P$129,0)*_xlfn.XLOOKUP(C506,中转!$U$10:$U$19,中转!$W$10:$W$19)),2),4)</f>
        <v>523.33889999999997</v>
      </c>
      <c r="G506" s="26">
        <v>502</v>
      </c>
      <c r="H506" s="26">
        <f>MIN(INT(_xlfn.XLOOKUP(B506,中转!$O$10:$O$129,中转!$Q$10:$Q$129)*MAX(C506/MIN(_xlfn.XLOOKUP(B506,中转!$O$10:$O$129,中转!$N$10:$N$129),7),_xlfn.XLOOKUP(C506,中转!$A$8:$A$17,中转!$B$8:$B$17))),250)</f>
        <v>187</v>
      </c>
    </row>
    <row r="507" spans="1:8" x14ac:dyDescent="0.15">
      <c r="A507" s="26">
        <v>503</v>
      </c>
      <c r="B507" s="26">
        <f t="shared" si="25"/>
        <v>51</v>
      </c>
      <c r="C507" s="26">
        <f t="shared" si="26"/>
        <v>3</v>
      </c>
      <c r="D507" s="26">
        <f t="shared" si="24"/>
        <v>0</v>
      </c>
      <c r="E507" s="26">
        <f>IFERROR(IF(C507=1,$E$5,ROUNDUP(LOG(_xlfn.XLOOKUP(C507,中转!$U$10:$U$19,中转!$V$10:$V$19)*1.1^(_xlfn.XLOOKUP(B507,中转!$O$10:$O$129,中转!$P$10:$P$129,0)*_xlfn.XLOOKUP(C507,中转!$U$10:$U$19,中转!$W$10:$W$19)),2),4)),1020.5643)</f>
        <v>560.56529999999998</v>
      </c>
      <c r="F507" s="26">
        <f>ROUNDUP(LOG(_xlfn.XLOOKUP(C507,中转!$U$10:$U$19,中转!$V$10:$V$19)*1.1^(_xlfn.XLOOKUP(B507,中转!$O$10:$O$129,中转!$P$10:$P$129,0)*_xlfn.XLOOKUP(C507,中转!$U$10:$U$19,中转!$W$10:$W$19)),2),4)</f>
        <v>560.56529999999998</v>
      </c>
      <c r="G507" s="27">
        <v>503</v>
      </c>
      <c r="H507" s="26">
        <f>MIN(INT(_xlfn.XLOOKUP(B507,中转!$O$10:$O$129,中转!$Q$10:$Q$129)*MAX(C507/MIN(_xlfn.XLOOKUP(B507,中转!$O$10:$O$129,中转!$N$10:$N$129),7),_xlfn.XLOOKUP(C507,中转!$A$8:$A$17,中转!$B$8:$B$17))),250)</f>
        <v>200</v>
      </c>
    </row>
    <row r="508" spans="1:8" x14ac:dyDescent="0.15">
      <c r="A508" s="26">
        <v>504</v>
      </c>
      <c r="B508" s="26">
        <f t="shared" si="25"/>
        <v>51</v>
      </c>
      <c r="C508" s="26">
        <f t="shared" si="26"/>
        <v>4</v>
      </c>
      <c r="D508" s="26">
        <f t="shared" si="24"/>
        <v>0</v>
      </c>
      <c r="E508" s="26">
        <f>IFERROR(IF(C508=1,$E$5,ROUNDUP(LOG(_xlfn.XLOOKUP(C508,中转!$U$10:$U$19,中转!$V$10:$V$19)*1.1^(_xlfn.XLOOKUP(B508,中转!$O$10:$O$129,中转!$P$10:$P$129,0)*_xlfn.XLOOKUP(C508,中转!$U$10:$U$19,中转!$W$10:$W$19)),2),4)),1020.5643)</f>
        <v>594.79169999999999</v>
      </c>
      <c r="F508" s="26">
        <f>ROUNDUP(LOG(_xlfn.XLOOKUP(C508,中转!$U$10:$U$19,中转!$V$10:$V$19)*1.1^(_xlfn.XLOOKUP(B508,中转!$O$10:$O$129,中转!$P$10:$P$129,0)*_xlfn.XLOOKUP(C508,中转!$U$10:$U$19,中转!$W$10:$W$19)),2),4)</f>
        <v>594.79169999999999</v>
      </c>
      <c r="G508" s="26">
        <v>504</v>
      </c>
      <c r="H508" s="26">
        <f>MIN(INT(_xlfn.XLOOKUP(B508,中转!$O$10:$O$129,中转!$Q$10:$Q$129)*MAX(C508/MIN(_xlfn.XLOOKUP(B508,中转!$O$10:$O$129,中转!$N$10:$N$129),7),_xlfn.XLOOKUP(C508,中转!$A$8:$A$17,中转!$B$8:$B$17))),250)</f>
        <v>212</v>
      </c>
    </row>
    <row r="509" spans="1:8" x14ac:dyDescent="0.15">
      <c r="A509" s="26">
        <v>505</v>
      </c>
      <c r="B509" s="26">
        <f t="shared" si="25"/>
        <v>51</v>
      </c>
      <c r="C509" s="26">
        <f t="shared" si="26"/>
        <v>5</v>
      </c>
      <c r="D509" s="26">
        <f t="shared" si="24"/>
        <v>0</v>
      </c>
      <c r="E509" s="26">
        <f>IFERROR(IF(C509=1,$E$5,ROUNDUP(LOG(_xlfn.XLOOKUP(C509,中转!$U$10:$U$19,中转!$V$10:$V$19)*1.1^(_xlfn.XLOOKUP(B509,中转!$O$10:$O$129,中转!$P$10:$P$129,0)*_xlfn.XLOOKUP(C509,中转!$U$10:$U$19,中转!$W$10:$W$19)),2),4)),1020.5643)</f>
        <v>631.01699999999994</v>
      </c>
      <c r="F509" s="26">
        <f>ROUNDUP(LOG(_xlfn.XLOOKUP(C509,中转!$U$10:$U$19,中转!$V$10:$V$19)*1.1^(_xlfn.XLOOKUP(B509,中转!$O$10:$O$129,中转!$P$10:$P$129,0)*_xlfn.XLOOKUP(C509,中转!$U$10:$U$19,中转!$W$10:$W$19)),2),4)</f>
        <v>631.01699999999994</v>
      </c>
      <c r="G509" s="27">
        <v>505</v>
      </c>
      <c r="H509" s="26">
        <f>MIN(INT(_xlfn.XLOOKUP(B509,中转!$O$10:$O$129,中转!$Q$10:$Q$129)*MAX(C509/MIN(_xlfn.XLOOKUP(B509,中转!$O$10:$O$129,中转!$N$10:$N$129),7),_xlfn.XLOOKUP(C509,中转!$A$8:$A$17,中转!$B$8:$B$17))),250)</f>
        <v>225</v>
      </c>
    </row>
    <row r="510" spans="1:8" x14ac:dyDescent="0.15">
      <c r="A510" s="26">
        <v>506</v>
      </c>
      <c r="B510" s="26">
        <f t="shared" si="25"/>
        <v>51</v>
      </c>
      <c r="C510" s="26">
        <f t="shared" si="26"/>
        <v>6</v>
      </c>
      <c r="D510" s="26">
        <f t="shared" si="24"/>
        <v>0</v>
      </c>
      <c r="E510" s="26">
        <f>IFERROR(IF(C510=1,$E$5,ROUNDUP(LOG(_xlfn.XLOOKUP(C510,中转!$U$10:$U$19,中转!$V$10:$V$19)*1.1^(_xlfn.XLOOKUP(B510,中转!$O$10:$O$129,中转!$P$10:$P$129,0)*_xlfn.XLOOKUP(C510,中转!$U$10:$U$19,中转!$W$10:$W$19)),2),4)),1020.5643)</f>
        <v>636.92949999999996</v>
      </c>
      <c r="F510" s="26">
        <f>ROUNDUP(LOG(_xlfn.XLOOKUP(C510,中转!$U$10:$U$19,中转!$V$10:$V$19)*1.1^(_xlfn.XLOOKUP(B510,中转!$O$10:$O$129,中转!$P$10:$P$129,0)*_xlfn.XLOOKUP(C510,中转!$U$10:$U$19,中转!$W$10:$W$19)),2),4)</f>
        <v>636.92949999999996</v>
      </c>
      <c r="G510" s="26">
        <v>506</v>
      </c>
      <c r="H510" s="26">
        <f>MIN(INT(_xlfn.XLOOKUP(B510,中转!$O$10:$O$129,中转!$Q$10:$Q$129)*MAX(C510/MIN(_xlfn.XLOOKUP(B510,中转!$O$10:$O$129,中转!$N$10:$N$129),7),_xlfn.XLOOKUP(C510,中转!$A$8:$A$17,中转!$B$8:$B$17))),250)</f>
        <v>237</v>
      </c>
    </row>
    <row r="511" spans="1:8" x14ac:dyDescent="0.15">
      <c r="A511" s="26">
        <v>507</v>
      </c>
      <c r="B511" s="26">
        <f t="shared" si="25"/>
        <v>51</v>
      </c>
      <c r="C511" s="26">
        <f t="shared" si="26"/>
        <v>7</v>
      </c>
      <c r="D511" s="26">
        <f t="shared" si="24"/>
        <v>0</v>
      </c>
      <c r="E511" s="26">
        <f>IFERROR(IF(C511=1,$E$5,ROUNDUP(LOG(_xlfn.XLOOKUP(C511,中转!$U$10:$U$19,中转!$V$10:$V$19)*1.1^(_xlfn.XLOOKUP(B511,中转!$O$10:$O$129,中转!$P$10:$P$129,0)*_xlfn.XLOOKUP(C511,中转!$U$10:$U$19,中转!$W$10:$W$19)),2),4)),1020.5643)</f>
        <v>645.32139999999993</v>
      </c>
      <c r="F511" s="26">
        <f>ROUNDUP(LOG(_xlfn.XLOOKUP(C511,中转!$U$10:$U$19,中转!$V$10:$V$19)*1.1^(_xlfn.XLOOKUP(B511,中转!$O$10:$O$129,中转!$P$10:$P$129,0)*_xlfn.XLOOKUP(C511,中转!$U$10:$U$19,中转!$W$10:$W$19)),2),4)</f>
        <v>645.32140000000004</v>
      </c>
      <c r="G511" s="27">
        <v>507</v>
      </c>
      <c r="H511" s="26">
        <f>MIN(INT(_xlfn.XLOOKUP(B511,中转!$O$10:$O$129,中转!$Q$10:$Q$129)*MAX(C511/MIN(_xlfn.XLOOKUP(B511,中转!$O$10:$O$129,中转!$N$10:$N$129),7),_xlfn.XLOOKUP(C511,中转!$A$8:$A$17,中转!$B$8:$B$17))),250)</f>
        <v>250</v>
      </c>
    </row>
    <row r="512" spans="1:8" x14ac:dyDescent="0.15">
      <c r="A512" s="26">
        <v>508</v>
      </c>
      <c r="B512" s="26">
        <f t="shared" si="25"/>
        <v>51</v>
      </c>
      <c r="C512" s="26">
        <f t="shared" si="26"/>
        <v>8</v>
      </c>
      <c r="D512" s="26">
        <f t="shared" si="24"/>
        <v>0</v>
      </c>
      <c r="E512" s="26">
        <f>IFERROR(IF(C512=1,$E$5,ROUNDUP(LOG(_xlfn.XLOOKUP(C512,中转!$U$10:$U$19,中转!$V$10:$V$19)*1.1^(_xlfn.XLOOKUP(B512,中转!$O$10:$O$129,中转!$P$10:$P$129,0)*_xlfn.XLOOKUP(C512,中转!$U$10:$U$19,中转!$W$10:$W$19)),2),4)),1020.5643)</f>
        <v>651.64260000000002</v>
      </c>
      <c r="F512" s="26">
        <f>ROUNDUP(LOG(_xlfn.XLOOKUP(C512,中转!$U$10:$U$19,中转!$V$10:$V$19)*1.1^(_xlfn.XLOOKUP(B512,中转!$O$10:$O$129,中转!$P$10:$P$129,0)*_xlfn.XLOOKUP(C512,中转!$U$10:$U$19,中转!$W$10:$W$19)),2),4)</f>
        <v>651.64260000000002</v>
      </c>
      <c r="G512" s="26">
        <v>508</v>
      </c>
      <c r="H512" s="26">
        <f>MIN(INT(_xlfn.XLOOKUP(B512,中转!$O$10:$O$129,中转!$Q$10:$Q$129)*MAX(C512/MIN(_xlfn.XLOOKUP(B512,中转!$O$10:$O$129,中转!$N$10:$N$129),7),_xlfn.XLOOKUP(C512,中转!$A$8:$A$17,中转!$B$8:$B$17))),250)</f>
        <v>250</v>
      </c>
    </row>
    <row r="513" spans="1:8" x14ac:dyDescent="0.15">
      <c r="A513" s="26">
        <v>509</v>
      </c>
      <c r="B513" s="26">
        <f t="shared" si="25"/>
        <v>51</v>
      </c>
      <c r="C513" s="26">
        <f t="shared" si="26"/>
        <v>9</v>
      </c>
      <c r="D513" s="26">
        <f t="shared" si="24"/>
        <v>0</v>
      </c>
      <c r="E513" s="26">
        <f>IFERROR(IF(C513=1,$E$5,ROUNDUP(LOG(_xlfn.XLOOKUP(C513,中转!$U$10:$U$19,中转!$V$10:$V$19)*1.1^(_xlfn.XLOOKUP(B513,中转!$O$10:$O$129,中转!$P$10:$P$129,0)*_xlfn.XLOOKUP(C513,中转!$U$10:$U$19,中转!$W$10:$W$19)),2),4)),1020.5643)</f>
        <v>657.96799999999996</v>
      </c>
      <c r="F513" s="26">
        <f>ROUNDUP(LOG(_xlfn.XLOOKUP(C513,中转!$U$10:$U$19,中转!$V$10:$V$19)*1.1^(_xlfn.XLOOKUP(B513,中转!$O$10:$O$129,中转!$P$10:$P$129,0)*_xlfn.XLOOKUP(C513,中转!$U$10:$U$19,中转!$W$10:$W$19)),2),4)</f>
        <v>657.96799999999996</v>
      </c>
      <c r="G513" s="27">
        <v>509</v>
      </c>
      <c r="H513" s="26">
        <f>MIN(INT(_xlfn.XLOOKUP(B513,中转!$O$10:$O$129,中转!$Q$10:$Q$129)*MAX(C513/MIN(_xlfn.XLOOKUP(B513,中转!$O$10:$O$129,中转!$N$10:$N$129),7),_xlfn.XLOOKUP(C513,中转!$A$8:$A$17,中转!$B$8:$B$17))),250)</f>
        <v>250</v>
      </c>
    </row>
    <row r="514" spans="1:8" x14ac:dyDescent="0.15">
      <c r="A514" s="26">
        <v>510</v>
      </c>
      <c r="B514" s="26">
        <f t="shared" si="25"/>
        <v>51</v>
      </c>
      <c r="C514" s="26">
        <f t="shared" si="26"/>
        <v>10</v>
      </c>
      <c r="D514" s="26">
        <f t="shared" si="24"/>
        <v>0</v>
      </c>
      <c r="E514" s="26">
        <f>IFERROR(IF(C514=1,$E$5,ROUNDUP(LOG(_xlfn.XLOOKUP(C514,中转!$U$10:$U$19,中转!$V$10:$V$19)*1.1^(_xlfn.XLOOKUP(B514,中转!$O$10:$O$129,中转!$P$10:$P$129,0)*_xlfn.XLOOKUP(C514,中转!$U$10:$U$19,中转!$W$10:$W$19)),2),4)),1020.5643)</f>
        <v>664.28559999999993</v>
      </c>
      <c r="F514" s="26">
        <f>ROUNDUP(LOG(_xlfn.XLOOKUP(C514,中转!$U$10:$U$19,中转!$V$10:$V$19)*1.1^(_xlfn.XLOOKUP(B514,中转!$O$10:$O$129,中转!$P$10:$P$129,0)*_xlfn.XLOOKUP(C514,中转!$U$10:$U$19,中转!$W$10:$W$19)),2),4)</f>
        <v>664.28560000000004</v>
      </c>
      <c r="G514" s="26">
        <v>510</v>
      </c>
      <c r="H514" s="26">
        <f>MIN(INT(_xlfn.XLOOKUP(B514,中转!$O$10:$O$129,中转!$Q$10:$Q$129)*MAX(C514/MIN(_xlfn.XLOOKUP(B514,中转!$O$10:$O$129,中转!$N$10:$N$129),7),_xlfn.XLOOKUP(C514,中转!$A$8:$A$17,中转!$B$8:$B$17))),250)</f>
        <v>250</v>
      </c>
    </row>
    <row r="515" spans="1:8" x14ac:dyDescent="0.15">
      <c r="A515" s="32">
        <v>511</v>
      </c>
      <c r="B515" s="32">
        <f t="shared" si="25"/>
        <v>52</v>
      </c>
      <c r="C515" s="32">
        <f t="shared" si="26"/>
        <v>1</v>
      </c>
      <c r="D515" s="32">
        <f t="shared" si="24"/>
        <v>0</v>
      </c>
      <c r="E515" s="32">
        <f>IFERROR(IF(C515=1,$E$5,ROUNDUP(LOG(_xlfn.XLOOKUP(C515,中转!$U$10:$U$19,中转!$V$10:$V$19)*1.1^(_xlfn.XLOOKUP(B515,中转!$O$10:$O$129,中转!$P$10:$P$129,0)*_xlfn.XLOOKUP(C515,中转!$U$10:$U$19,中转!$W$10:$W$19)),2),4)),1020.5643)</f>
        <v>4.3220000000000001</v>
      </c>
      <c r="F515" s="32">
        <f>ROUNDUP(LOG(_xlfn.XLOOKUP(C515,中转!$U$10:$U$19,中转!$V$10:$V$19)*1.1^(_xlfn.XLOOKUP(B515,中转!$O$10:$O$129,中转!$P$10:$P$129,0)*_xlfn.XLOOKUP(C515,中转!$U$10:$U$19,中转!$W$10:$W$19)),2),4)</f>
        <v>501.65660000000003</v>
      </c>
      <c r="G515" s="33">
        <v>511</v>
      </c>
      <c r="H515" s="32">
        <f>MIN(INT(_xlfn.XLOOKUP(B515,中转!$O$10:$O$129,中转!$Q$10:$Q$129)*MAX(C515/MIN(_xlfn.XLOOKUP(B515,中转!$O$10:$O$129,中转!$N$10:$N$129),7),_xlfn.XLOOKUP(C515,中转!$A$8:$A$17,中转!$B$8:$B$17))),250)</f>
        <v>175</v>
      </c>
    </row>
    <row r="516" spans="1:8" x14ac:dyDescent="0.15">
      <c r="A516" s="32">
        <v>512</v>
      </c>
      <c r="B516" s="32">
        <f t="shared" si="25"/>
        <v>52</v>
      </c>
      <c r="C516" s="32">
        <f t="shared" si="26"/>
        <v>2</v>
      </c>
      <c r="D516" s="32">
        <f t="shared" si="24"/>
        <v>0</v>
      </c>
      <c r="E516" s="32">
        <f>IFERROR(IF(C516=1,$E$5,ROUNDUP(LOG(_xlfn.XLOOKUP(C516,中转!$U$10:$U$19,中转!$V$10:$V$19)*1.1^(_xlfn.XLOOKUP(B516,中转!$O$10:$O$129,中转!$P$10:$P$129,0)*_xlfn.XLOOKUP(C516,中转!$U$10:$U$19,中转!$W$10:$W$19)),2),4)),1020.5643)</f>
        <v>533.85789999999997</v>
      </c>
      <c r="F516" s="32">
        <f>ROUNDUP(LOG(_xlfn.XLOOKUP(C516,中转!$U$10:$U$19,中转!$V$10:$V$19)*1.1^(_xlfn.XLOOKUP(B516,中转!$O$10:$O$129,中转!$P$10:$P$129,0)*_xlfn.XLOOKUP(C516,中转!$U$10:$U$19,中转!$W$10:$W$19)),2),4)</f>
        <v>533.85789999999997</v>
      </c>
      <c r="G516" s="32">
        <v>512</v>
      </c>
      <c r="H516" s="32">
        <f>MIN(INT(_xlfn.XLOOKUP(B516,中转!$O$10:$O$129,中转!$Q$10:$Q$129)*MAX(C516/MIN(_xlfn.XLOOKUP(B516,中转!$O$10:$O$129,中转!$N$10:$N$129),7),_xlfn.XLOOKUP(C516,中转!$A$8:$A$17,中转!$B$8:$B$17))),250)</f>
        <v>187</v>
      </c>
    </row>
    <row r="517" spans="1:8" x14ac:dyDescent="0.15">
      <c r="A517" s="32">
        <v>513</v>
      </c>
      <c r="B517" s="32">
        <f t="shared" si="25"/>
        <v>52</v>
      </c>
      <c r="C517" s="32">
        <f t="shared" si="26"/>
        <v>3</v>
      </c>
      <c r="D517" s="32">
        <f t="shared" si="24"/>
        <v>0</v>
      </c>
      <c r="E517" s="32">
        <f>IFERROR(IF(C517=1,$E$5,ROUNDUP(LOG(_xlfn.XLOOKUP(C517,中转!$U$10:$U$19,中转!$V$10:$V$19)*1.1^(_xlfn.XLOOKUP(B517,中转!$O$10:$O$129,中转!$P$10:$P$129,0)*_xlfn.XLOOKUP(C517,中转!$U$10:$U$19,中转!$W$10:$W$19)),2),4)),1020.5643)</f>
        <v>571.70309999999995</v>
      </c>
      <c r="F517" s="32">
        <f>ROUNDUP(LOG(_xlfn.XLOOKUP(C517,中转!$U$10:$U$19,中转!$V$10:$V$19)*1.1^(_xlfn.XLOOKUP(B517,中转!$O$10:$O$129,中转!$P$10:$P$129,0)*_xlfn.XLOOKUP(C517,中转!$U$10:$U$19,中转!$W$10:$W$19)),2),4)</f>
        <v>571.70309999999995</v>
      </c>
      <c r="G517" s="33">
        <v>513</v>
      </c>
      <c r="H517" s="32">
        <f>MIN(INT(_xlfn.XLOOKUP(B517,中转!$O$10:$O$129,中转!$Q$10:$Q$129)*MAX(C517/MIN(_xlfn.XLOOKUP(B517,中转!$O$10:$O$129,中转!$N$10:$N$129),7),_xlfn.XLOOKUP(C517,中转!$A$8:$A$17,中转!$B$8:$B$17))),250)</f>
        <v>200</v>
      </c>
    </row>
    <row r="518" spans="1:8" x14ac:dyDescent="0.15">
      <c r="A518" s="32">
        <v>514</v>
      </c>
      <c r="B518" s="32">
        <f t="shared" si="25"/>
        <v>52</v>
      </c>
      <c r="C518" s="32">
        <f t="shared" si="26"/>
        <v>4</v>
      </c>
      <c r="D518" s="32">
        <f t="shared" si="24"/>
        <v>0</v>
      </c>
      <c r="E518" s="32">
        <f>IFERROR(IF(C518=1,$E$5,ROUNDUP(LOG(_xlfn.XLOOKUP(C518,中转!$U$10:$U$19,中转!$V$10:$V$19)*1.1^(_xlfn.XLOOKUP(B518,中转!$O$10:$O$129,中转!$P$10:$P$129,0)*_xlfn.XLOOKUP(C518,中转!$U$10:$U$19,中转!$W$10:$W$19)),2),4)),1020.5643)</f>
        <v>606.54829999999993</v>
      </c>
      <c r="F518" s="32">
        <f>ROUNDUP(LOG(_xlfn.XLOOKUP(C518,中转!$U$10:$U$19,中转!$V$10:$V$19)*1.1^(_xlfn.XLOOKUP(B518,中转!$O$10:$O$129,中转!$P$10:$P$129,0)*_xlfn.XLOOKUP(C518,中转!$U$10:$U$19,中转!$W$10:$W$19)),2),4)</f>
        <v>606.54830000000004</v>
      </c>
      <c r="G518" s="32">
        <v>514</v>
      </c>
      <c r="H518" s="32">
        <f>MIN(INT(_xlfn.XLOOKUP(B518,中转!$O$10:$O$129,中转!$Q$10:$Q$129)*MAX(C518/MIN(_xlfn.XLOOKUP(B518,中转!$O$10:$O$129,中转!$N$10:$N$129),7),_xlfn.XLOOKUP(C518,中转!$A$8:$A$17,中转!$B$8:$B$17))),250)</f>
        <v>212</v>
      </c>
    </row>
    <row r="519" spans="1:8" x14ac:dyDescent="0.15">
      <c r="A519" s="32">
        <v>515</v>
      </c>
      <c r="B519" s="32">
        <f t="shared" si="25"/>
        <v>52</v>
      </c>
      <c r="C519" s="32">
        <f t="shared" si="26"/>
        <v>5</v>
      </c>
      <c r="D519" s="32">
        <f t="shared" si="24"/>
        <v>0</v>
      </c>
      <c r="E519" s="32">
        <f>IFERROR(IF(C519=1,$E$5,ROUNDUP(LOG(_xlfn.XLOOKUP(C519,中转!$U$10:$U$19,中转!$V$10:$V$19)*1.1^(_xlfn.XLOOKUP(B519,中转!$O$10:$O$129,中转!$P$10:$P$129,0)*_xlfn.XLOOKUP(C519,中转!$U$10:$U$19,中转!$W$10:$W$19)),2),4)),1020.5643)</f>
        <v>643.39239999999995</v>
      </c>
      <c r="F519" s="32">
        <f>ROUNDUP(LOG(_xlfn.XLOOKUP(C519,中转!$U$10:$U$19,中转!$V$10:$V$19)*1.1^(_xlfn.XLOOKUP(B519,中转!$O$10:$O$129,中转!$P$10:$P$129,0)*_xlfn.XLOOKUP(C519,中转!$U$10:$U$19,中转!$W$10:$W$19)),2),4)</f>
        <v>643.39239999999995</v>
      </c>
      <c r="G519" s="33">
        <v>515</v>
      </c>
      <c r="H519" s="32">
        <f>MIN(INT(_xlfn.XLOOKUP(B519,中转!$O$10:$O$129,中转!$Q$10:$Q$129)*MAX(C519/MIN(_xlfn.XLOOKUP(B519,中转!$O$10:$O$129,中转!$N$10:$N$129),7),_xlfn.XLOOKUP(C519,中转!$A$8:$A$17,中转!$B$8:$B$17))),250)</f>
        <v>225</v>
      </c>
    </row>
    <row r="520" spans="1:8" x14ac:dyDescent="0.15">
      <c r="A520" s="32">
        <v>516</v>
      </c>
      <c r="B520" s="32">
        <f t="shared" si="25"/>
        <v>52</v>
      </c>
      <c r="C520" s="32">
        <f t="shared" si="26"/>
        <v>6</v>
      </c>
      <c r="D520" s="32">
        <f t="shared" si="24"/>
        <v>0</v>
      </c>
      <c r="E520" s="32">
        <f>IFERROR(IF(C520=1,$E$5,ROUNDUP(LOG(_xlfn.XLOOKUP(C520,中转!$U$10:$U$19,中转!$V$10:$V$19)*1.1^(_xlfn.XLOOKUP(B520,中转!$O$10:$O$129,中转!$P$10:$P$129,0)*_xlfn.XLOOKUP(C520,中转!$U$10:$U$19,中转!$W$10:$W$19)),2),4)),1020.5643)</f>
        <v>649.3048</v>
      </c>
      <c r="F520" s="32">
        <f>ROUNDUP(LOG(_xlfn.XLOOKUP(C520,中转!$U$10:$U$19,中转!$V$10:$V$19)*1.1^(_xlfn.XLOOKUP(B520,中转!$O$10:$O$129,中转!$P$10:$P$129,0)*_xlfn.XLOOKUP(C520,中转!$U$10:$U$19,中转!$W$10:$W$19)),2),4)</f>
        <v>649.3048</v>
      </c>
      <c r="G520" s="32">
        <v>516</v>
      </c>
      <c r="H520" s="32">
        <f>MIN(INT(_xlfn.XLOOKUP(B520,中转!$O$10:$O$129,中转!$Q$10:$Q$129)*MAX(C520/MIN(_xlfn.XLOOKUP(B520,中转!$O$10:$O$129,中转!$N$10:$N$129),7),_xlfn.XLOOKUP(C520,中转!$A$8:$A$17,中转!$B$8:$B$17))),250)</f>
        <v>237</v>
      </c>
    </row>
    <row r="521" spans="1:8" x14ac:dyDescent="0.15">
      <c r="A521" s="32">
        <v>517</v>
      </c>
      <c r="B521" s="32">
        <f t="shared" si="25"/>
        <v>52</v>
      </c>
      <c r="C521" s="32">
        <f t="shared" si="26"/>
        <v>7</v>
      </c>
      <c r="D521" s="32">
        <f t="shared" si="24"/>
        <v>0</v>
      </c>
      <c r="E521" s="32">
        <f>IFERROR(IF(C521=1,$E$5,ROUNDUP(LOG(_xlfn.XLOOKUP(C521,中转!$U$10:$U$19,中转!$V$10:$V$19)*1.1^(_xlfn.XLOOKUP(B521,中转!$O$10:$O$129,中转!$P$10:$P$129,0)*_xlfn.XLOOKUP(C521,中转!$U$10:$U$19,中转!$W$10:$W$19)),2),4)),1020.5643)</f>
        <v>657.69669999999996</v>
      </c>
      <c r="F521" s="32">
        <f>ROUNDUP(LOG(_xlfn.XLOOKUP(C521,中转!$U$10:$U$19,中转!$V$10:$V$19)*1.1^(_xlfn.XLOOKUP(B521,中转!$O$10:$O$129,中转!$P$10:$P$129,0)*_xlfn.XLOOKUP(C521,中转!$U$10:$U$19,中转!$W$10:$W$19)),2),4)</f>
        <v>657.69669999999996</v>
      </c>
      <c r="G521" s="33">
        <v>517</v>
      </c>
      <c r="H521" s="32">
        <f>MIN(INT(_xlfn.XLOOKUP(B521,中转!$O$10:$O$129,中转!$Q$10:$Q$129)*MAX(C521/MIN(_xlfn.XLOOKUP(B521,中转!$O$10:$O$129,中转!$N$10:$N$129),7),_xlfn.XLOOKUP(C521,中转!$A$8:$A$17,中转!$B$8:$B$17))),250)</f>
        <v>250</v>
      </c>
    </row>
    <row r="522" spans="1:8" x14ac:dyDescent="0.15">
      <c r="A522" s="32">
        <v>518</v>
      </c>
      <c r="B522" s="32">
        <f t="shared" si="25"/>
        <v>52</v>
      </c>
      <c r="C522" s="32">
        <f t="shared" si="26"/>
        <v>8</v>
      </c>
      <c r="D522" s="32">
        <f t="shared" si="24"/>
        <v>0</v>
      </c>
      <c r="E522" s="32">
        <f>IFERROR(IF(C522=1,$E$5,ROUNDUP(LOG(_xlfn.XLOOKUP(C522,中转!$U$10:$U$19,中转!$V$10:$V$19)*1.1^(_xlfn.XLOOKUP(B522,中转!$O$10:$O$129,中转!$P$10:$P$129,0)*_xlfn.XLOOKUP(C522,中转!$U$10:$U$19,中转!$W$10:$W$19)),2),4)),1020.5643)</f>
        <v>664.01789999999994</v>
      </c>
      <c r="F522" s="32">
        <f>ROUNDUP(LOG(_xlfn.XLOOKUP(C522,中转!$U$10:$U$19,中转!$V$10:$V$19)*1.1^(_xlfn.XLOOKUP(B522,中转!$O$10:$O$129,中转!$P$10:$P$129,0)*_xlfn.XLOOKUP(C522,中转!$U$10:$U$19,中转!$W$10:$W$19)),2),4)</f>
        <v>664.01790000000005</v>
      </c>
      <c r="G522" s="32">
        <v>518</v>
      </c>
      <c r="H522" s="32">
        <f>MIN(INT(_xlfn.XLOOKUP(B522,中转!$O$10:$O$129,中转!$Q$10:$Q$129)*MAX(C522/MIN(_xlfn.XLOOKUP(B522,中转!$O$10:$O$129,中转!$N$10:$N$129),7),_xlfn.XLOOKUP(C522,中转!$A$8:$A$17,中转!$B$8:$B$17))),250)</f>
        <v>250</v>
      </c>
    </row>
    <row r="523" spans="1:8" x14ac:dyDescent="0.15">
      <c r="A523" s="32">
        <v>519</v>
      </c>
      <c r="B523" s="32">
        <f t="shared" si="25"/>
        <v>52</v>
      </c>
      <c r="C523" s="32">
        <f t="shared" si="26"/>
        <v>9</v>
      </c>
      <c r="D523" s="32">
        <f t="shared" si="24"/>
        <v>0</v>
      </c>
      <c r="E523" s="32">
        <f>IFERROR(IF(C523=1,$E$5,ROUNDUP(LOG(_xlfn.XLOOKUP(C523,中转!$U$10:$U$19,中转!$V$10:$V$19)*1.1^(_xlfn.XLOOKUP(B523,中转!$O$10:$O$129,中转!$P$10:$P$129,0)*_xlfn.XLOOKUP(C523,中转!$U$10:$U$19,中转!$W$10:$W$19)),2),4)),1020.5643)</f>
        <v>670.3433</v>
      </c>
      <c r="F523" s="32">
        <f>ROUNDUP(LOG(_xlfn.XLOOKUP(C523,中转!$U$10:$U$19,中转!$V$10:$V$19)*1.1^(_xlfn.XLOOKUP(B523,中转!$O$10:$O$129,中转!$P$10:$P$129,0)*_xlfn.XLOOKUP(C523,中转!$U$10:$U$19,中转!$W$10:$W$19)),2),4)</f>
        <v>670.3433</v>
      </c>
      <c r="G523" s="33">
        <v>519</v>
      </c>
      <c r="H523" s="32">
        <f>MIN(INT(_xlfn.XLOOKUP(B523,中转!$O$10:$O$129,中转!$Q$10:$Q$129)*MAX(C523/MIN(_xlfn.XLOOKUP(B523,中转!$O$10:$O$129,中转!$N$10:$N$129),7),_xlfn.XLOOKUP(C523,中转!$A$8:$A$17,中转!$B$8:$B$17))),250)</f>
        <v>250</v>
      </c>
    </row>
    <row r="524" spans="1:8" x14ac:dyDescent="0.15">
      <c r="A524" s="32">
        <v>520</v>
      </c>
      <c r="B524" s="32">
        <f t="shared" si="25"/>
        <v>52</v>
      </c>
      <c r="C524" s="32">
        <f t="shared" si="26"/>
        <v>10</v>
      </c>
      <c r="D524" s="32">
        <f t="shared" si="24"/>
        <v>0</v>
      </c>
      <c r="E524" s="32">
        <f>IFERROR(IF(C524=1,$E$5,ROUNDUP(LOG(_xlfn.XLOOKUP(C524,中转!$U$10:$U$19,中转!$V$10:$V$19)*1.1^(_xlfn.XLOOKUP(B524,中转!$O$10:$O$129,中转!$P$10:$P$129,0)*_xlfn.XLOOKUP(C524,中转!$U$10:$U$19,中转!$W$10:$W$19)),2),4)),1020.5643)</f>
        <v>676.66089999999997</v>
      </c>
      <c r="F524" s="32">
        <f>ROUNDUP(LOG(_xlfn.XLOOKUP(C524,中转!$U$10:$U$19,中转!$V$10:$V$19)*1.1^(_xlfn.XLOOKUP(B524,中转!$O$10:$O$129,中转!$P$10:$P$129,0)*_xlfn.XLOOKUP(C524,中转!$U$10:$U$19,中转!$W$10:$W$19)),2),4)</f>
        <v>676.66089999999997</v>
      </c>
      <c r="G524" s="32">
        <v>520</v>
      </c>
      <c r="H524" s="32">
        <f>MIN(INT(_xlfn.XLOOKUP(B524,中转!$O$10:$O$129,中转!$Q$10:$Q$129)*MAX(C524/MIN(_xlfn.XLOOKUP(B524,中转!$O$10:$O$129,中转!$N$10:$N$129),7),_xlfn.XLOOKUP(C524,中转!$A$8:$A$17,中转!$B$8:$B$17))),250)</f>
        <v>250</v>
      </c>
    </row>
    <row r="525" spans="1:8" x14ac:dyDescent="0.15">
      <c r="A525" s="26">
        <v>521</v>
      </c>
      <c r="B525" s="26">
        <f t="shared" si="25"/>
        <v>53</v>
      </c>
      <c r="C525" s="26">
        <f t="shared" si="26"/>
        <v>1</v>
      </c>
      <c r="D525" s="26">
        <f t="shared" si="24"/>
        <v>0</v>
      </c>
      <c r="E525" s="26">
        <f>IFERROR(IF(C525=1,$E$5,ROUNDUP(LOG(_xlfn.XLOOKUP(C525,中转!$U$10:$U$19,中转!$V$10:$V$19)*1.1^(_xlfn.XLOOKUP(B525,中转!$O$10:$O$129,中转!$P$10:$P$129,0)*_xlfn.XLOOKUP(C525,中转!$U$10:$U$19,中转!$W$10:$W$19)),2),4)),1020.5643)</f>
        <v>4.3220000000000001</v>
      </c>
      <c r="F525" s="26">
        <f>ROUNDUP(LOG(_xlfn.XLOOKUP(C525,中转!$U$10:$U$19,中转!$V$10:$V$19)*1.1^(_xlfn.XLOOKUP(B525,中转!$O$10:$O$129,中转!$P$10:$P$129,0)*_xlfn.XLOOKUP(C525,中转!$U$10:$U$19,中转!$W$10:$W$19)),2),4)</f>
        <v>511.55680000000001</v>
      </c>
      <c r="G525" s="27">
        <v>521</v>
      </c>
      <c r="H525" s="26">
        <f>MIN(INT(_xlfn.XLOOKUP(B525,中转!$O$10:$O$129,中转!$Q$10:$Q$129)*MAX(C525/MIN(_xlfn.XLOOKUP(B525,中转!$O$10:$O$129,中转!$N$10:$N$129),7),_xlfn.XLOOKUP(C525,中转!$A$8:$A$17,中转!$B$8:$B$17))),250)</f>
        <v>175</v>
      </c>
    </row>
    <row r="526" spans="1:8" x14ac:dyDescent="0.15">
      <c r="A526" s="26">
        <v>522</v>
      </c>
      <c r="B526" s="26">
        <f t="shared" si="25"/>
        <v>53</v>
      </c>
      <c r="C526" s="26">
        <f t="shared" si="26"/>
        <v>2</v>
      </c>
      <c r="D526" s="26">
        <f t="shared" si="24"/>
        <v>0</v>
      </c>
      <c r="E526" s="26">
        <f>IFERROR(IF(C526=1,$E$5,ROUNDUP(LOG(_xlfn.XLOOKUP(C526,中转!$U$10:$U$19,中转!$V$10:$V$19)*1.1^(_xlfn.XLOOKUP(B526,中转!$O$10:$O$129,中转!$P$10:$P$129,0)*_xlfn.XLOOKUP(C526,中转!$U$10:$U$19,中转!$W$10:$W$19)),2),4)),1020.5643)</f>
        <v>544.37689999999998</v>
      </c>
      <c r="F526" s="26">
        <f>ROUNDUP(LOG(_xlfn.XLOOKUP(C526,中转!$U$10:$U$19,中转!$V$10:$V$19)*1.1^(_xlfn.XLOOKUP(B526,中转!$O$10:$O$129,中转!$P$10:$P$129,0)*_xlfn.XLOOKUP(C526,中转!$U$10:$U$19,中转!$W$10:$W$19)),2),4)</f>
        <v>544.37689999999998</v>
      </c>
      <c r="G526" s="26">
        <v>522</v>
      </c>
      <c r="H526" s="26">
        <f>MIN(INT(_xlfn.XLOOKUP(B526,中转!$O$10:$O$129,中转!$Q$10:$Q$129)*MAX(C526/MIN(_xlfn.XLOOKUP(B526,中转!$O$10:$O$129,中转!$N$10:$N$129),7),_xlfn.XLOOKUP(C526,中转!$A$8:$A$17,中转!$B$8:$B$17))),250)</f>
        <v>187</v>
      </c>
    </row>
    <row r="527" spans="1:8" x14ac:dyDescent="0.15">
      <c r="A527" s="26">
        <v>523</v>
      </c>
      <c r="B527" s="26">
        <f t="shared" si="25"/>
        <v>53</v>
      </c>
      <c r="C527" s="26">
        <f t="shared" si="26"/>
        <v>3</v>
      </c>
      <c r="D527" s="26">
        <f t="shared" si="24"/>
        <v>0</v>
      </c>
      <c r="E527" s="26">
        <f>IFERROR(IF(C527=1,$E$5,ROUNDUP(LOG(_xlfn.XLOOKUP(C527,中转!$U$10:$U$19,中转!$V$10:$V$19)*1.1^(_xlfn.XLOOKUP(B527,中转!$O$10:$O$129,中转!$P$10:$P$129,0)*_xlfn.XLOOKUP(C527,中转!$U$10:$U$19,中转!$W$10:$W$19)),2),4)),1020.5643)</f>
        <v>582.84089999999992</v>
      </c>
      <c r="F527" s="26">
        <f>ROUNDUP(LOG(_xlfn.XLOOKUP(C527,中转!$U$10:$U$19,中转!$V$10:$V$19)*1.1^(_xlfn.XLOOKUP(B527,中转!$O$10:$O$129,中转!$P$10:$P$129,0)*_xlfn.XLOOKUP(C527,中转!$U$10:$U$19,中转!$W$10:$W$19)),2),4)</f>
        <v>582.84090000000003</v>
      </c>
      <c r="G527" s="27">
        <v>523</v>
      </c>
      <c r="H527" s="26">
        <f>MIN(INT(_xlfn.XLOOKUP(B527,中转!$O$10:$O$129,中转!$Q$10:$Q$129)*MAX(C527/MIN(_xlfn.XLOOKUP(B527,中转!$O$10:$O$129,中转!$N$10:$N$129),7),_xlfn.XLOOKUP(C527,中转!$A$8:$A$17,中转!$B$8:$B$17))),250)</f>
        <v>200</v>
      </c>
    </row>
    <row r="528" spans="1:8" x14ac:dyDescent="0.15">
      <c r="A528" s="26">
        <v>524</v>
      </c>
      <c r="B528" s="26">
        <f t="shared" si="25"/>
        <v>53</v>
      </c>
      <c r="C528" s="26">
        <f t="shared" si="26"/>
        <v>4</v>
      </c>
      <c r="D528" s="26">
        <f t="shared" si="24"/>
        <v>0</v>
      </c>
      <c r="E528" s="26">
        <f>IFERROR(IF(C528=1,$E$5,ROUNDUP(LOG(_xlfn.XLOOKUP(C528,中转!$U$10:$U$19,中转!$V$10:$V$19)*1.1^(_xlfn.XLOOKUP(B528,中转!$O$10:$O$129,中转!$P$10:$P$129,0)*_xlfn.XLOOKUP(C528,中转!$U$10:$U$19,中转!$W$10:$W$19)),2),4)),1020.5643)</f>
        <v>618.3048</v>
      </c>
      <c r="F528" s="26">
        <f>ROUNDUP(LOG(_xlfn.XLOOKUP(C528,中转!$U$10:$U$19,中转!$V$10:$V$19)*1.1^(_xlfn.XLOOKUP(B528,中转!$O$10:$O$129,中转!$P$10:$P$129,0)*_xlfn.XLOOKUP(C528,中转!$U$10:$U$19,中转!$W$10:$W$19)),2),4)</f>
        <v>618.3048</v>
      </c>
      <c r="G528" s="26">
        <v>524</v>
      </c>
      <c r="H528" s="26">
        <f>MIN(INT(_xlfn.XLOOKUP(B528,中转!$O$10:$O$129,中转!$Q$10:$Q$129)*MAX(C528/MIN(_xlfn.XLOOKUP(B528,中转!$O$10:$O$129,中转!$N$10:$N$129),7),_xlfn.XLOOKUP(C528,中转!$A$8:$A$17,中转!$B$8:$B$17))),250)</f>
        <v>212</v>
      </c>
    </row>
    <row r="529" spans="1:8" x14ac:dyDescent="0.15">
      <c r="A529" s="26">
        <v>525</v>
      </c>
      <c r="B529" s="26">
        <f t="shared" si="25"/>
        <v>53</v>
      </c>
      <c r="C529" s="26">
        <f t="shared" si="26"/>
        <v>5</v>
      </c>
      <c r="D529" s="26">
        <f t="shared" si="24"/>
        <v>0</v>
      </c>
      <c r="E529" s="26">
        <f>IFERROR(IF(C529=1,$E$5,ROUNDUP(LOG(_xlfn.XLOOKUP(C529,中转!$U$10:$U$19,中转!$V$10:$V$19)*1.1^(_xlfn.XLOOKUP(B529,中转!$O$10:$O$129,中转!$P$10:$P$129,0)*_xlfn.XLOOKUP(C529,中转!$U$10:$U$19,中转!$W$10:$W$19)),2),4)),1020.5643)</f>
        <v>655.76769999999999</v>
      </c>
      <c r="F529" s="26">
        <f>ROUNDUP(LOG(_xlfn.XLOOKUP(C529,中转!$U$10:$U$19,中转!$V$10:$V$19)*1.1^(_xlfn.XLOOKUP(B529,中转!$O$10:$O$129,中转!$P$10:$P$129,0)*_xlfn.XLOOKUP(C529,中转!$U$10:$U$19,中转!$W$10:$W$19)),2),4)</f>
        <v>655.76769999999999</v>
      </c>
      <c r="G529" s="27">
        <v>525</v>
      </c>
      <c r="H529" s="26">
        <f>MIN(INT(_xlfn.XLOOKUP(B529,中转!$O$10:$O$129,中转!$Q$10:$Q$129)*MAX(C529/MIN(_xlfn.XLOOKUP(B529,中转!$O$10:$O$129,中转!$N$10:$N$129),7),_xlfn.XLOOKUP(C529,中转!$A$8:$A$17,中转!$B$8:$B$17))),250)</f>
        <v>225</v>
      </c>
    </row>
    <row r="530" spans="1:8" x14ac:dyDescent="0.15">
      <c r="A530" s="26">
        <v>526</v>
      </c>
      <c r="B530" s="26">
        <f t="shared" si="25"/>
        <v>53</v>
      </c>
      <c r="C530" s="26">
        <f t="shared" si="26"/>
        <v>6</v>
      </c>
      <c r="D530" s="26">
        <f t="shared" si="24"/>
        <v>0</v>
      </c>
      <c r="E530" s="26">
        <f>IFERROR(IF(C530=1,$E$5,ROUNDUP(LOG(_xlfn.XLOOKUP(C530,中转!$U$10:$U$19,中转!$V$10:$V$19)*1.1^(_xlfn.XLOOKUP(B530,中转!$O$10:$O$129,中转!$P$10:$P$129,0)*_xlfn.XLOOKUP(C530,中转!$U$10:$U$19,中转!$W$10:$W$19)),2),4)),1020.5643)</f>
        <v>661.68009999999992</v>
      </c>
      <c r="F530" s="26">
        <f>ROUNDUP(LOG(_xlfn.XLOOKUP(C530,中转!$U$10:$U$19,中转!$V$10:$V$19)*1.1^(_xlfn.XLOOKUP(B530,中转!$O$10:$O$129,中转!$P$10:$P$129,0)*_xlfn.XLOOKUP(C530,中转!$U$10:$U$19,中转!$W$10:$W$19)),2),4)</f>
        <v>661.68010000000004</v>
      </c>
      <c r="G530" s="26">
        <v>526</v>
      </c>
      <c r="H530" s="26">
        <f>MIN(INT(_xlfn.XLOOKUP(B530,中转!$O$10:$O$129,中转!$Q$10:$Q$129)*MAX(C530/MIN(_xlfn.XLOOKUP(B530,中转!$O$10:$O$129,中转!$N$10:$N$129),7),_xlfn.XLOOKUP(C530,中转!$A$8:$A$17,中转!$B$8:$B$17))),250)</f>
        <v>237</v>
      </c>
    </row>
    <row r="531" spans="1:8" x14ac:dyDescent="0.15">
      <c r="A531" s="26">
        <v>527</v>
      </c>
      <c r="B531" s="26">
        <f t="shared" si="25"/>
        <v>53</v>
      </c>
      <c r="C531" s="26">
        <f t="shared" si="26"/>
        <v>7</v>
      </c>
      <c r="D531" s="26">
        <f t="shared" si="24"/>
        <v>0</v>
      </c>
      <c r="E531" s="26">
        <f>IFERROR(IF(C531=1,$E$5,ROUNDUP(LOG(_xlfn.XLOOKUP(C531,中转!$U$10:$U$19,中转!$V$10:$V$19)*1.1^(_xlfn.XLOOKUP(B531,中转!$O$10:$O$129,中转!$P$10:$P$129,0)*_xlfn.XLOOKUP(C531,中转!$U$10:$U$19,中转!$W$10:$W$19)),2),4)),1020.5643)</f>
        <v>670.072</v>
      </c>
      <c r="F531" s="26">
        <f>ROUNDUP(LOG(_xlfn.XLOOKUP(C531,中转!$U$10:$U$19,中转!$V$10:$V$19)*1.1^(_xlfn.XLOOKUP(B531,中转!$O$10:$O$129,中转!$P$10:$P$129,0)*_xlfn.XLOOKUP(C531,中转!$U$10:$U$19,中转!$W$10:$W$19)),2),4)</f>
        <v>670.072</v>
      </c>
      <c r="G531" s="27">
        <v>527</v>
      </c>
      <c r="H531" s="26">
        <f>MIN(INT(_xlfn.XLOOKUP(B531,中转!$O$10:$O$129,中转!$Q$10:$Q$129)*MAX(C531/MIN(_xlfn.XLOOKUP(B531,中转!$O$10:$O$129,中转!$N$10:$N$129),7),_xlfn.XLOOKUP(C531,中转!$A$8:$A$17,中转!$B$8:$B$17))),250)</f>
        <v>250</v>
      </c>
    </row>
    <row r="532" spans="1:8" x14ac:dyDescent="0.15">
      <c r="A532" s="26">
        <v>528</v>
      </c>
      <c r="B532" s="26">
        <f t="shared" si="25"/>
        <v>53</v>
      </c>
      <c r="C532" s="26">
        <f t="shared" si="26"/>
        <v>8</v>
      </c>
      <c r="D532" s="26">
        <f t="shared" si="24"/>
        <v>0</v>
      </c>
      <c r="E532" s="26">
        <f>IFERROR(IF(C532=1,$E$5,ROUNDUP(LOG(_xlfn.XLOOKUP(C532,中转!$U$10:$U$19,中转!$V$10:$V$19)*1.1^(_xlfn.XLOOKUP(B532,中转!$O$10:$O$129,中转!$P$10:$P$129,0)*_xlfn.XLOOKUP(C532,中转!$U$10:$U$19,中转!$W$10:$W$19)),2),4)),1020.5643)</f>
        <v>676.39319999999998</v>
      </c>
      <c r="F532" s="26">
        <f>ROUNDUP(LOG(_xlfn.XLOOKUP(C532,中转!$U$10:$U$19,中转!$V$10:$V$19)*1.1^(_xlfn.XLOOKUP(B532,中转!$O$10:$O$129,中转!$P$10:$P$129,0)*_xlfn.XLOOKUP(C532,中转!$U$10:$U$19,中转!$W$10:$W$19)),2),4)</f>
        <v>676.39319999999998</v>
      </c>
      <c r="G532" s="26">
        <v>528</v>
      </c>
      <c r="H532" s="26">
        <f>MIN(INT(_xlfn.XLOOKUP(B532,中转!$O$10:$O$129,中转!$Q$10:$Q$129)*MAX(C532/MIN(_xlfn.XLOOKUP(B532,中转!$O$10:$O$129,中转!$N$10:$N$129),7),_xlfn.XLOOKUP(C532,中转!$A$8:$A$17,中转!$B$8:$B$17))),250)</f>
        <v>250</v>
      </c>
    </row>
    <row r="533" spans="1:8" x14ac:dyDescent="0.15">
      <c r="A533" s="26">
        <v>529</v>
      </c>
      <c r="B533" s="26">
        <f t="shared" si="25"/>
        <v>53</v>
      </c>
      <c r="C533" s="26">
        <f t="shared" si="26"/>
        <v>9</v>
      </c>
      <c r="D533" s="26">
        <f t="shared" si="24"/>
        <v>0</v>
      </c>
      <c r="E533" s="26">
        <f>IFERROR(IF(C533=1,$E$5,ROUNDUP(LOG(_xlfn.XLOOKUP(C533,中转!$U$10:$U$19,中转!$V$10:$V$19)*1.1^(_xlfn.XLOOKUP(B533,中转!$O$10:$O$129,中转!$P$10:$P$129,0)*_xlfn.XLOOKUP(C533,中转!$U$10:$U$19,中转!$W$10:$W$19)),2),4)),1020.5643)</f>
        <v>682.71859999999992</v>
      </c>
      <c r="F533" s="26">
        <f>ROUNDUP(LOG(_xlfn.XLOOKUP(C533,中转!$U$10:$U$19,中转!$V$10:$V$19)*1.1^(_xlfn.XLOOKUP(B533,中转!$O$10:$O$129,中转!$P$10:$P$129,0)*_xlfn.XLOOKUP(C533,中转!$U$10:$U$19,中转!$W$10:$W$19)),2),4)</f>
        <v>682.71860000000004</v>
      </c>
      <c r="G533" s="27">
        <v>529</v>
      </c>
      <c r="H533" s="26">
        <f>MIN(INT(_xlfn.XLOOKUP(B533,中转!$O$10:$O$129,中转!$Q$10:$Q$129)*MAX(C533/MIN(_xlfn.XLOOKUP(B533,中转!$O$10:$O$129,中转!$N$10:$N$129),7),_xlfn.XLOOKUP(C533,中转!$A$8:$A$17,中转!$B$8:$B$17))),250)</f>
        <v>250</v>
      </c>
    </row>
    <row r="534" spans="1:8" x14ac:dyDescent="0.15">
      <c r="A534" s="26">
        <v>530</v>
      </c>
      <c r="B534" s="26">
        <f t="shared" si="25"/>
        <v>53</v>
      </c>
      <c r="C534" s="26">
        <f t="shared" si="26"/>
        <v>10</v>
      </c>
      <c r="D534" s="26">
        <f t="shared" si="24"/>
        <v>0</v>
      </c>
      <c r="E534" s="26">
        <f>IFERROR(IF(C534=1,$E$5,ROUNDUP(LOG(_xlfn.XLOOKUP(C534,中转!$U$10:$U$19,中转!$V$10:$V$19)*1.1^(_xlfn.XLOOKUP(B534,中转!$O$10:$O$129,中转!$P$10:$P$129,0)*_xlfn.XLOOKUP(C534,中转!$U$10:$U$19,中转!$W$10:$W$19)),2),4)),1020.5643)</f>
        <v>689.03620000000001</v>
      </c>
      <c r="F534" s="26">
        <f>ROUNDUP(LOG(_xlfn.XLOOKUP(C534,中转!$U$10:$U$19,中转!$V$10:$V$19)*1.1^(_xlfn.XLOOKUP(B534,中转!$O$10:$O$129,中转!$P$10:$P$129,0)*_xlfn.XLOOKUP(C534,中转!$U$10:$U$19,中转!$W$10:$W$19)),2),4)</f>
        <v>689.03620000000001</v>
      </c>
      <c r="G534" s="26">
        <v>530</v>
      </c>
      <c r="H534" s="26">
        <f>MIN(INT(_xlfn.XLOOKUP(B534,中转!$O$10:$O$129,中转!$Q$10:$Q$129)*MAX(C534/MIN(_xlfn.XLOOKUP(B534,中转!$O$10:$O$129,中转!$N$10:$N$129),7),_xlfn.XLOOKUP(C534,中转!$A$8:$A$17,中转!$B$8:$B$17))),250)</f>
        <v>250</v>
      </c>
    </row>
    <row r="535" spans="1:8" x14ac:dyDescent="0.15">
      <c r="A535" s="32">
        <v>531</v>
      </c>
      <c r="B535" s="32">
        <f t="shared" si="25"/>
        <v>54</v>
      </c>
      <c r="C535" s="32">
        <f t="shared" si="26"/>
        <v>1</v>
      </c>
      <c r="D535" s="32">
        <f t="shared" si="24"/>
        <v>0</v>
      </c>
      <c r="E535" s="32">
        <f>IFERROR(IF(C535=1,$E$5,ROUNDUP(LOG(_xlfn.XLOOKUP(C535,中转!$U$10:$U$19,中转!$V$10:$V$19)*1.1^(_xlfn.XLOOKUP(B535,中转!$O$10:$O$129,中转!$P$10:$P$129,0)*_xlfn.XLOOKUP(C535,中转!$U$10:$U$19,中转!$W$10:$W$19)),2),4)),1020.5643)</f>
        <v>4.3220000000000001</v>
      </c>
      <c r="F535" s="32">
        <f>ROUNDUP(LOG(_xlfn.XLOOKUP(C535,中转!$U$10:$U$19,中转!$V$10:$V$19)*1.1^(_xlfn.XLOOKUP(B535,中转!$O$10:$O$129,中转!$P$10:$P$129,0)*_xlfn.XLOOKUP(C535,中转!$U$10:$U$19,中转!$W$10:$W$19)),2),4)</f>
        <v>521.45709999999997</v>
      </c>
      <c r="G535" s="33">
        <v>531</v>
      </c>
      <c r="H535" s="32">
        <f>MIN(INT(_xlfn.XLOOKUP(B535,中转!$O$10:$O$129,中转!$Q$10:$Q$129)*MAX(C535/MIN(_xlfn.XLOOKUP(B535,中转!$O$10:$O$129,中转!$N$10:$N$129),7),_xlfn.XLOOKUP(C535,中转!$A$8:$A$17,中转!$B$8:$B$17))),250)</f>
        <v>175</v>
      </c>
    </row>
    <row r="536" spans="1:8" x14ac:dyDescent="0.15">
      <c r="A536" s="32">
        <v>532</v>
      </c>
      <c r="B536" s="32">
        <f t="shared" si="25"/>
        <v>54</v>
      </c>
      <c r="C536" s="32">
        <f t="shared" si="26"/>
        <v>2</v>
      </c>
      <c r="D536" s="32">
        <f t="shared" si="24"/>
        <v>0</v>
      </c>
      <c r="E536" s="32">
        <f>IFERROR(IF(C536=1,$E$5,ROUNDUP(LOG(_xlfn.XLOOKUP(C536,中转!$U$10:$U$19,中转!$V$10:$V$19)*1.1^(_xlfn.XLOOKUP(B536,中转!$O$10:$O$129,中转!$P$10:$P$129,0)*_xlfn.XLOOKUP(C536,中转!$U$10:$U$19,中转!$W$10:$W$19)),2),4)),1020.5643)</f>
        <v>554.89599999999996</v>
      </c>
      <c r="F536" s="32">
        <f>ROUNDUP(LOG(_xlfn.XLOOKUP(C536,中转!$U$10:$U$19,中转!$V$10:$V$19)*1.1^(_xlfn.XLOOKUP(B536,中转!$O$10:$O$129,中转!$P$10:$P$129,0)*_xlfn.XLOOKUP(C536,中转!$U$10:$U$19,中转!$W$10:$W$19)),2),4)</f>
        <v>554.89599999999996</v>
      </c>
      <c r="G536" s="32">
        <v>532</v>
      </c>
      <c r="H536" s="32">
        <f>MIN(INT(_xlfn.XLOOKUP(B536,中转!$O$10:$O$129,中转!$Q$10:$Q$129)*MAX(C536/MIN(_xlfn.XLOOKUP(B536,中转!$O$10:$O$129,中转!$N$10:$N$129),7),_xlfn.XLOOKUP(C536,中转!$A$8:$A$17,中转!$B$8:$B$17))),250)</f>
        <v>187</v>
      </c>
    </row>
    <row r="537" spans="1:8" x14ac:dyDescent="0.15">
      <c r="A537" s="32">
        <v>533</v>
      </c>
      <c r="B537" s="32">
        <f t="shared" si="25"/>
        <v>54</v>
      </c>
      <c r="C537" s="32">
        <f t="shared" si="26"/>
        <v>3</v>
      </c>
      <c r="D537" s="32">
        <f t="shared" si="24"/>
        <v>0</v>
      </c>
      <c r="E537" s="32">
        <f>IFERROR(IF(C537=1,$E$5,ROUNDUP(LOG(_xlfn.XLOOKUP(C537,中转!$U$10:$U$19,中转!$V$10:$V$19)*1.1^(_xlfn.XLOOKUP(B537,中转!$O$10:$O$129,中转!$P$10:$P$129,0)*_xlfn.XLOOKUP(C537,中转!$U$10:$U$19,中转!$W$10:$W$19)),2),4)),1020.5643)</f>
        <v>593.9787</v>
      </c>
      <c r="F537" s="32">
        <f>ROUNDUP(LOG(_xlfn.XLOOKUP(C537,中转!$U$10:$U$19,中转!$V$10:$V$19)*1.1^(_xlfn.XLOOKUP(B537,中转!$O$10:$O$129,中转!$P$10:$P$129,0)*_xlfn.XLOOKUP(C537,中转!$U$10:$U$19,中转!$W$10:$W$19)),2),4)</f>
        <v>593.9787</v>
      </c>
      <c r="G537" s="33">
        <v>533</v>
      </c>
      <c r="H537" s="32">
        <f>MIN(INT(_xlfn.XLOOKUP(B537,中转!$O$10:$O$129,中转!$Q$10:$Q$129)*MAX(C537/MIN(_xlfn.XLOOKUP(B537,中转!$O$10:$O$129,中转!$N$10:$N$129),7),_xlfn.XLOOKUP(C537,中转!$A$8:$A$17,中转!$B$8:$B$17))),250)</f>
        <v>200</v>
      </c>
    </row>
    <row r="538" spans="1:8" x14ac:dyDescent="0.15">
      <c r="A538" s="32">
        <v>534</v>
      </c>
      <c r="B538" s="32">
        <f t="shared" si="25"/>
        <v>54</v>
      </c>
      <c r="C538" s="32">
        <f t="shared" si="26"/>
        <v>4</v>
      </c>
      <c r="D538" s="32">
        <f t="shared" si="24"/>
        <v>0</v>
      </c>
      <c r="E538" s="32">
        <f>IFERROR(IF(C538=1,$E$5,ROUNDUP(LOG(_xlfn.XLOOKUP(C538,中转!$U$10:$U$19,中转!$V$10:$V$19)*1.1^(_xlfn.XLOOKUP(B538,中转!$O$10:$O$129,中转!$P$10:$P$129,0)*_xlfn.XLOOKUP(C538,中转!$U$10:$U$19,中转!$W$10:$W$19)),2),4)),1020.5643)</f>
        <v>630.06139999999994</v>
      </c>
      <c r="F538" s="32">
        <f>ROUNDUP(LOG(_xlfn.XLOOKUP(C538,中转!$U$10:$U$19,中转!$V$10:$V$19)*1.1^(_xlfn.XLOOKUP(B538,中转!$O$10:$O$129,中转!$P$10:$P$129,0)*_xlfn.XLOOKUP(C538,中转!$U$10:$U$19,中转!$W$10:$W$19)),2),4)</f>
        <v>630.06140000000005</v>
      </c>
      <c r="G538" s="32">
        <v>534</v>
      </c>
      <c r="H538" s="32">
        <f>MIN(INT(_xlfn.XLOOKUP(B538,中转!$O$10:$O$129,中转!$Q$10:$Q$129)*MAX(C538/MIN(_xlfn.XLOOKUP(B538,中转!$O$10:$O$129,中转!$N$10:$N$129),7),_xlfn.XLOOKUP(C538,中转!$A$8:$A$17,中转!$B$8:$B$17))),250)</f>
        <v>212</v>
      </c>
    </row>
    <row r="539" spans="1:8" x14ac:dyDescent="0.15">
      <c r="A539" s="32">
        <v>535</v>
      </c>
      <c r="B539" s="32">
        <f t="shared" si="25"/>
        <v>54</v>
      </c>
      <c r="C539" s="32">
        <f t="shared" si="26"/>
        <v>5</v>
      </c>
      <c r="D539" s="32">
        <f t="shared" si="24"/>
        <v>0</v>
      </c>
      <c r="E539" s="32">
        <f>IFERROR(IF(C539=1,$E$5,ROUNDUP(LOG(_xlfn.XLOOKUP(C539,中转!$U$10:$U$19,中转!$V$10:$V$19)*1.1^(_xlfn.XLOOKUP(B539,中转!$O$10:$O$129,中转!$P$10:$P$129,0)*_xlfn.XLOOKUP(C539,中转!$U$10:$U$19,中转!$W$10:$W$19)),2),4)),1020.5643)</f>
        <v>668.14300000000003</v>
      </c>
      <c r="F539" s="32">
        <f>ROUNDUP(LOG(_xlfn.XLOOKUP(C539,中转!$U$10:$U$19,中转!$V$10:$V$19)*1.1^(_xlfn.XLOOKUP(B539,中转!$O$10:$O$129,中转!$P$10:$P$129,0)*_xlfn.XLOOKUP(C539,中转!$U$10:$U$19,中转!$W$10:$W$19)),2),4)</f>
        <v>668.14300000000003</v>
      </c>
      <c r="G539" s="33">
        <v>535</v>
      </c>
      <c r="H539" s="32">
        <f>MIN(INT(_xlfn.XLOOKUP(B539,中转!$O$10:$O$129,中转!$Q$10:$Q$129)*MAX(C539/MIN(_xlfn.XLOOKUP(B539,中转!$O$10:$O$129,中转!$N$10:$N$129),7),_xlfn.XLOOKUP(C539,中转!$A$8:$A$17,中转!$B$8:$B$17))),250)</f>
        <v>225</v>
      </c>
    </row>
    <row r="540" spans="1:8" x14ac:dyDescent="0.15">
      <c r="A540" s="32">
        <v>536</v>
      </c>
      <c r="B540" s="32">
        <f t="shared" si="25"/>
        <v>54</v>
      </c>
      <c r="C540" s="32">
        <f t="shared" si="26"/>
        <v>6</v>
      </c>
      <c r="D540" s="32">
        <f t="shared" si="24"/>
        <v>0</v>
      </c>
      <c r="E540" s="32">
        <f>IFERROR(IF(C540=1,$E$5,ROUNDUP(LOG(_xlfn.XLOOKUP(C540,中转!$U$10:$U$19,中转!$V$10:$V$19)*1.1^(_xlfn.XLOOKUP(B540,中转!$O$10:$O$129,中转!$P$10:$P$129,0)*_xlfn.XLOOKUP(C540,中转!$U$10:$U$19,中转!$W$10:$W$19)),2),4)),1020.5643)</f>
        <v>674.05539999999996</v>
      </c>
      <c r="F540" s="32">
        <f>ROUNDUP(LOG(_xlfn.XLOOKUP(C540,中转!$U$10:$U$19,中转!$V$10:$V$19)*1.1^(_xlfn.XLOOKUP(B540,中转!$O$10:$O$129,中转!$P$10:$P$129,0)*_xlfn.XLOOKUP(C540,中转!$U$10:$U$19,中转!$W$10:$W$19)),2),4)</f>
        <v>674.05539999999996</v>
      </c>
      <c r="G540" s="32">
        <v>536</v>
      </c>
      <c r="H540" s="32">
        <f>MIN(INT(_xlfn.XLOOKUP(B540,中转!$O$10:$O$129,中转!$Q$10:$Q$129)*MAX(C540/MIN(_xlfn.XLOOKUP(B540,中转!$O$10:$O$129,中转!$N$10:$N$129),7),_xlfn.XLOOKUP(C540,中转!$A$8:$A$17,中转!$B$8:$B$17))),250)</f>
        <v>237</v>
      </c>
    </row>
    <row r="541" spans="1:8" x14ac:dyDescent="0.15">
      <c r="A541" s="32">
        <v>537</v>
      </c>
      <c r="B541" s="32">
        <f t="shared" si="25"/>
        <v>54</v>
      </c>
      <c r="C541" s="32">
        <f t="shared" si="26"/>
        <v>7</v>
      </c>
      <c r="D541" s="32">
        <f t="shared" si="24"/>
        <v>0</v>
      </c>
      <c r="E541" s="32">
        <f>IFERROR(IF(C541=1,$E$5,ROUNDUP(LOG(_xlfn.XLOOKUP(C541,中转!$U$10:$U$19,中转!$V$10:$V$19)*1.1^(_xlfn.XLOOKUP(B541,中转!$O$10:$O$129,中转!$P$10:$P$129,0)*_xlfn.XLOOKUP(C541,中转!$U$10:$U$19,中转!$W$10:$W$19)),2),4)),1020.5643)</f>
        <v>682.44729999999993</v>
      </c>
      <c r="F541" s="32">
        <f>ROUNDUP(LOG(_xlfn.XLOOKUP(C541,中转!$U$10:$U$19,中转!$V$10:$V$19)*1.1^(_xlfn.XLOOKUP(B541,中转!$O$10:$O$129,中转!$P$10:$P$129,0)*_xlfn.XLOOKUP(C541,中转!$U$10:$U$19,中转!$W$10:$W$19)),2),4)</f>
        <v>682.44730000000004</v>
      </c>
      <c r="G541" s="33">
        <v>537</v>
      </c>
      <c r="H541" s="32">
        <f>MIN(INT(_xlfn.XLOOKUP(B541,中转!$O$10:$O$129,中转!$Q$10:$Q$129)*MAX(C541/MIN(_xlfn.XLOOKUP(B541,中转!$O$10:$O$129,中转!$N$10:$N$129),7),_xlfn.XLOOKUP(C541,中转!$A$8:$A$17,中转!$B$8:$B$17))),250)</f>
        <v>250</v>
      </c>
    </row>
    <row r="542" spans="1:8" x14ac:dyDescent="0.15">
      <c r="A542" s="32">
        <v>538</v>
      </c>
      <c r="B542" s="32">
        <f t="shared" si="25"/>
        <v>54</v>
      </c>
      <c r="C542" s="32">
        <f t="shared" si="26"/>
        <v>8</v>
      </c>
      <c r="D542" s="32">
        <f t="shared" si="24"/>
        <v>0</v>
      </c>
      <c r="E542" s="32">
        <f>IFERROR(IF(C542=1,$E$5,ROUNDUP(LOG(_xlfn.XLOOKUP(C542,中转!$U$10:$U$19,中转!$V$10:$V$19)*1.1^(_xlfn.XLOOKUP(B542,中转!$O$10:$O$129,中转!$P$10:$P$129,0)*_xlfn.XLOOKUP(C542,中转!$U$10:$U$19,中转!$W$10:$W$19)),2),4)),1020.5643)</f>
        <v>688.76859999999999</v>
      </c>
      <c r="F542" s="32">
        <f>ROUNDUP(LOG(_xlfn.XLOOKUP(C542,中转!$U$10:$U$19,中转!$V$10:$V$19)*1.1^(_xlfn.XLOOKUP(B542,中转!$O$10:$O$129,中转!$P$10:$P$129,0)*_xlfn.XLOOKUP(C542,中转!$U$10:$U$19,中转!$W$10:$W$19)),2),4)</f>
        <v>688.76859999999999</v>
      </c>
      <c r="G542" s="32">
        <v>538</v>
      </c>
      <c r="H542" s="32">
        <f>MIN(INT(_xlfn.XLOOKUP(B542,中转!$O$10:$O$129,中转!$Q$10:$Q$129)*MAX(C542/MIN(_xlfn.XLOOKUP(B542,中转!$O$10:$O$129,中转!$N$10:$N$129),7),_xlfn.XLOOKUP(C542,中转!$A$8:$A$17,中转!$B$8:$B$17))),250)</f>
        <v>250</v>
      </c>
    </row>
    <row r="543" spans="1:8" x14ac:dyDescent="0.15">
      <c r="A543" s="32">
        <v>539</v>
      </c>
      <c r="B543" s="32">
        <f t="shared" si="25"/>
        <v>54</v>
      </c>
      <c r="C543" s="32">
        <f t="shared" si="26"/>
        <v>9</v>
      </c>
      <c r="D543" s="32">
        <f t="shared" si="24"/>
        <v>0</v>
      </c>
      <c r="E543" s="32">
        <f>IFERROR(IF(C543=1,$E$5,ROUNDUP(LOG(_xlfn.XLOOKUP(C543,中转!$U$10:$U$19,中转!$V$10:$V$19)*1.1^(_xlfn.XLOOKUP(B543,中转!$O$10:$O$129,中转!$P$10:$P$129,0)*_xlfn.XLOOKUP(C543,中转!$U$10:$U$19,中转!$W$10:$W$19)),2),4)),1020.5643)</f>
        <v>695.09389999999996</v>
      </c>
      <c r="F543" s="32">
        <f>ROUNDUP(LOG(_xlfn.XLOOKUP(C543,中转!$U$10:$U$19,中转!$V$10:$V$19)*1.1^(_xlfn.XLOOKUP(B543,中转!$O$10:$O$129,中转!$P$10:$P$129,0)*_xlfn.XLOOKUP(C543,中转!$U$10:$U$19,中转!$W$10:$W$19)),2),4)</f>
        <v>695.09389999999996</v>
      </c>
      <c r="G543" s="33">
        <v>539</v>
      </c>
      <c r="H543" s="32">
        <f>MIN(INT(_xlfn.XLOOKUP(B543,中转!$O$10:$O$129,中转!$Q$10:$Q$129)*MAX(C543/MIN(_xlfn.XLOOKUP(B543,中转!$O$10:$O$129,中转!$N$10:$N$129),7),_xlfn.XLOOKUP(C543,中转!$A$8:$A$17,中转!$B$8:$B$17))),250)</f>
        <v>250</v>
      </c>
    </row>
    <row r="544" spans="1:8" x14ac:dyDescent="0.15">
      <c r="A544" s="32">
        <v>540</v>
      </c>
      <c r="B544" s="32">
        <f t="shared" si="25"/>
        <v>54</v>
      </c>
      <c r="C544" s="32">
        <f t="shared" si="26"/>
        <v>10</v>
      </c>
      <c r="D544" s="32">
        <f t="shared" si="24"/>
        <v>0</v>
      </c>
      <c r="E544" s="32">
        <f>IFERROR(IF(C544=1,$E$5,ROUNDUP(LOG(_xlfn.XLOOKUP(C544,中转!$U$10:$U$19,中转!$V$10:$V$19)*1.1^(_xlfn.XLOOKUP(B544,中转!$O$10:$O$129,中转!$P$10:$P$129,0)*_xlfn.XLOOKUP(C544,中转!$U$10:$U$19,中转!$W$10:$W$19)),2),4)),1020.5643)</f>
        <v>701.41160000000002</v>
      </c>
      <c r="F544" s="32">
        <f>ROUNDUP(LOG(_xlfn.XLOOKUP(C544,中转!$U$10:$U$19,中转!$V$10:$V$19)*1.1^(_xlfn.XLOOKUP(B544,中转!$O$10:$O$129,中转!$P$10:$P$129,0)*_xlfn.XLOOKUP(C544,中转!$U$10:$U$19,中转!$W$10:$W$19)),2),4)</f>
        <v>701.41160000000002</v>
      </c>
      <c r="G544" s="32">
        <v>540</v>
      </c>
      <c r="H544" s="32">
        <f>MIN(INT(_xlfn.XLOOKUP(B544,中转!$O$10:$O$129,中转!$Q$10:$Q$129)*MAX(C544/MIN(_xlfn.XLOOKUP(B544,中转!$O$10:$O$129,中转!$N$10:$N$129),7),_xlfn.XLOOKUP(C544,中转!$A$8:$A$17,中转!$B$8:$B$17))),250)</f>
        <v>250</v>
      </c>
    </row>
    <row r="545" spans="1:8" x14ac:dyDescent="0.15">
      <c r="A545" s="26">
        <v>541</v>
      </c>
      <c r="B545" s="26">
        <f t="shared" si="25"/>
        <v>55</v>
      </c>
      <c r="C545" s="26">
        <f t="shared" si="26"/>
        <v>1</v>
      </c>
      <c r="D545" s="26">
        <f t="shared" si="24"/>
        <v>0</v>
      </c>
      <c r="E545" s="26">
        <f>IFERROR(IF(C545=1,$E$5,ROUNDUP(LOG(_xlfn.XLOOKUP(C545,中转!$U$10:$U$19,中转!$V$10:$V$19)*1.1^(_xlfn.XLOOKUP(B545,中转!$O$10:$O$129,中转!$P$10:$P$129,0)*_xlfn.XLOOKUP(C545,中转!$U$10:$U$19,中转!$W$10:$W$19)),2),4)),1020.5643)</f>
        <v>4.3220000000000001</v>
      </c>
      <c r="F545" s="26">
        <f>ROUNDUP(LOG(_xlfn.XLOOKUP(C545,中转!$U$10:$U$19,中转!$V$10:$V$19)*1.1^(_xlfn.XLOOKUP(B545,中转!$O$10:$O$129,中转!$P$10:$P$129,0)*_xlfn.XLOOKUP(C545,中转!$U$10:$U$19,中转!$W$10:$W$19)),2),4)</f>
        <v>531.35739999999998</v>
      </c>
      <c r="G545" s="27">
        <v>541</v>
      </c>
      <c r="H545" s="26">
        <f>MIN(INT(_xlfn.XLOOKUP(B545,中转!$O$10:$O$129,中转!$Q$10:$Q$129)*MAX(C545/MIN(_xlfn.XLOOKUP(B545,中转!$O$10:$O$129,中转!$N$10:$N$129),7),_xlfn.XLOOKUP(C545,中转!$A$8:$A$17,中转!$B$8:$B$17))),250)</f>
        <v>175</v>
      </c>
    </row>
    <row r="546" spans="1:8" x14ac:dyDescent="0.15">
      <c r="A546" s="26">
        <v>542</v>
      </c>
      <c r="B546" s="26">
        <f t="shared" si="25"/>
        <v>55</v>
      </c>
      <c r="C546" s="26">
        <f t="shared" si="26"/>
        <v>2</v>
      </c>
      <c r="D546" s="26">
        <f t="shared" si="24"/>
        <v>0</v>
      </c>
      <c r="E546" s="26">
        <f>IFERROR(IF(C546=1,$E$5,ROUNDUP(LOG(_xlfn.XLOOKUP(C546,中转!$U$10:$U$19,中转!$V$10:$V$19)*1.1^(_xlfn.XLOOKUP(B546,中转!$O$10:$O$129,中转!$P$10:$P$129,0)*_xlfn.XLOOKUP(C546,中转!$U$10:$U$19,中转!$W$10:$W$19)),2),4)),1020.5643)</f>
        <v>565.41499999999996</v>
      </c>
      <c r="F546" s="26">
        <f>ROUNDUP(LOG(_xlfn.XLOOKUP(C546,中转!$U$10:$U$19,中转!$V$10:$V$19)*1.1^(_xlfn.XLOOKUP(B546,中转!$O$10:$O$129,中转!$P$10:$P$129,0)*_xlfn.XLOOKUP(C546,中转!$U$10:$U$19,中转!$W$10:$W$19)),2),4)</f>
        <v>565.41499999999996</v>
      </c>
      <c r="G546" s="26">
        <v>542</v>
      </c>
      <c r="H546" s="26">
        <f>MIN(INT(_xlfn.XLOOKUP(B546,中转!$O$10:$O$129,中转!$Q$10:$Q$129)*MAX(C546/MIN(_xlfn.XLOOKUP(B546,中转!$O$10:$O$129,中转!$N$10:$N$129),7),_xlfn.XLOOKUP(C546,中转!$A$8:$A$17,中转!$B$8:$B$17))),250)</f>
        <v>187</v>
      </c>
    </row>
    <row r="547" spans="1:8" x14ac:dyDescent="0.15">
      <c r="A547" s="26">
        <v>543</v>
      </c>
      <c r="B547" s="26">
        <f t="shared" si="25"/>
        <v>55</v>
      </c>
      <c r="C547" s="26">
        <f t="shared" si="26"/>
        <v>3</v>
      </c>
      <c r="D547" s="26">
        <f t="shared" si="24"/>
        <v>0</v>
      </c>
      <c r="E547" s="26">
        <f>IFERROR(IF(C547=1,$E$5,ROUNDUP(LOG(_xlfn.XLOOKUP(C547,中转!$U$10:$U$19,中转!$V$10:$V$19)*1.1^(_xlfn.XLOOKUP(B547,中转!$O$10:$O$129,中转!$P$10:$P$129,0)*_xlfn.XLOOKUP(C547,中转!$U$10:$U$19,中转!$W$10:$W$19)),2),4)),1020.5643)</f>
        <v>605.11649999999997</v>
      </c>
      <c r="F547" s="26">
        <f>ROUNDUP(LOG(_xlfn.XLOOKUP(C547,中转!$U$10:$U$19,中转!$V$10:$V$19)*1.1^(_xlfn.XLOOKUP(B547,中转!$O$10:$O$129,中转!$P$10:$P$129,0)*_xlfn.XLOOKUP(C547,中转!$U$10:$U$19,中转!$W$10:$W$19)),2),4)</f>
        <v>605.11649999999997</v>
      </c>
      <c r="G547" s="27">
        <v>543</v>
      </c>
      <c r="H547" s="26">
        <f>MIN(INT(_xlfn.XLOOKUP(B547,中转!$O$10:$O$129,中转!$Q$10:$Q$129)*MAX(C547/MIN(_xlfn.XLOOKUP(B547,中转!$O$10:$O$129,中转!$N$10:$N$129),7),_xlfn.XLOOKUP(C547,中转!$A$8:$A$17,中转!$B$8:$B$17))),250)</f>
        <v>200</v>
      </c>
    </row>
    <row r="548" spans="1:8" x14ac:dyDescent="0.15">
      <c r="A548" s="26">
        <v>544</v>
      </c>
      <c r="B548" s="26">
        <f t="shared" si="25"/>
        <v>55</v>
      </c>
      <c r="C548" s="26">
        <f t="shared" si="26"/>
        <v>4</v>
      </c>
      <c r="D548" s="26">
        <f t="shared" ref="D548:D611" si="27">D538</f>
        <v>0</v>
      </c>
      <c r="E548" s="26">
        <f>IFERROR(IF(C548=1,$E$5,ROUNDUP(LOG(_xlfn.XLOOKUP(C548,中转!$U$10:$U$19,中转!$V$10:$V$19)*1.1^(_xlfn.XLOOKUP(B548,中转!$O$10:$O$129,中转!$P$10:$P$129,0)*_xlfn.XLOOKUP(C548,中转!$U$10:$U$19,中转!$W$10:$W$19)),2),4)),1020.5643)</f>
        <v>641.81790000000001</v>
      </c>
      <c r="F548" s="26">
        <f>ROUNDUP(LOG(_xlfn.XLOOKUP(C548,中转!$U$10:$U$19,中转!$V$10:$V$19)*1.1^(_xlfn.XLOOKUP(B548,中转!$O$10:$O$129,中转!$P$10:$P$129,0)*_xlfn.XLOOKUP(C548,中转!$U$10:$U$19,中转!$W$10:$W$19)),2),4)</f>
        <v>641.81790000000001</v>
      </c>
      <c r="G548" s="26">
        <v>544</v>
      </c>
      <c r="H548" s="26">
        <f>MIN(INT(_xlfn.XLOOKUP(B548,中转!$O$10:$O$129,中转!$Q$10:$Q$129)*MAX(C548/MIN(_xlfn.XLOOKUP(B548,中转!$O$10:$O$129,中转!$N$10:$N$129),7),_xlfn.XLOOKUP(C548,中转!$A$8:$A$17,中转!$B$8:$B$17))),250)</f>
        <v>212</v>
      </c>
    </row>
    <row r="549" spans="1:8" x14ac:dyDescent="0.15">
      <c r="A549" s="26">
        <v>545</v>
      </c>
      <c r="B549" s="26">
        <f t="shared" si="25"/>
        <v>55</v>
      </c>
      <c r="C549" s="26">
        <f t="shared" si="26"/>
        <v>5</v>
      </c>
      <c r="D549" s="26">
        <f t="shared" si="27"/>
        <v>0</v>
      </c>
      <c r="E549" s="26">
        <f>IFERROR(IF(C549=1,$E$5,ROUNDUP(LOG(_xlfn.XLOOKUP(C549,中转!$U$10:$U$19,中转!$V$10:$V$19)*1.1^(_xlfn.XLOOKUP(B549,中转!$O$10:$O$129,中转!$P$10:$P$129,0)*_xlfn.XLOOKUP(C549,中转!$U$10:$U$19,中转!$W$10:$W$19)),2),4)),1020.5643)</f>
        <v>680.51829999999995</v>
      </c>
      <c r="F549" s="26">
        <f>ROUNDUP(LOG(_xlfn.XLOOKUP(C549,中转!$U$10:$U$19,中转!$V$10:$V$19)*1.1^(_xlfn.XLOOKUP(B549,中转!$O$10:$O$129,中转!$P$10:$P$129,0)*_xlfn.XLOOKUP(C549,中转!$U$10:$U$19,中转!$W$10:$W$19)),2),4)</f>
        <v>680.51829999999995</v>
      </c>
      <c r="G549" s="27">
        <v>545</v>
      </c>
      <c r="H549" s="26">
        <f>MIN(INT(_xlfn.XLOOKUP(B549,中转!$O$10:$O$129,中转!$Q$10:$Q$129)*MAX(C549/MIN(_xlfn.XLOOKUP(B549,中转!$O$10:$O$129,中转!$N$10:$N$129),7),_xlfn.XLOOKUP(C549,中转!$A$8:$A$17,中转!$B$8:$B$17))),250)</f>
        <v>225</v>
      </c>
    </row>
    <row r="550" spans="1:8" x14ac:dyDescent="0.15">
      <c r="A550" s="26">
        <v>546</v>
      </c>
      <c r="B550" s="26">
        <f t="shared" si="25"/>
        <v>55</v>
      </c>
      <c r="C550" s="26">
        <f t="shared" si="26"/>
        <v>6</v>
      </c>
      <c r="D550" s="26">
        <f t="shared" si="27"/>
        <v>0</v>
      </c>
      <c r="E550" s="26">
        <f>IFERROR(IF(C550=1,$E$5,ROUNDUP(LOG(_xlfn.XLOOKUP(C550,中转!$U$10:$U$19,中转!$V$10:$V$19)*1.1^(_xlfn.XLOOKUP(B550,中转!$O$10:$O$129,中转!$P$10:$P$129,0)*_xlfn.XLOOKUP(C550,中转!$U$10:$U$19,中转!$W$10:$W$19)),2),4)),1020.5643)</f>
        <v>686.43079999999998</v>
      </c>
      <c r="F550" s="26">
        <f>ROUNDUP(LOG(_xlfn.XLOOKUP(C550,中转!$U$10:$U$19,中转!$V$10:$V$19)*1.1^(_xlfn.XLOOKUP(B550,中转!$O$10:$O$129,中转!$P$10:$P$129,0)*_xlfn.XLOOKUP(C550,中转!$U$10:$U$19,中转!$W$10:$W$19)),2),4)</f>
        <v>686.43079999999998</v>
      </c>
      <c r="G550" s="26">
        <v>546</v>
      </c>
      <c r="H550" s="26">
        <f>MIN(INT(_xlfn.XLOOKUP(B550,中转!$O$10:$O$129,中转!$Q$10:$Q$129)*MAX(C550/MIN(_xlfn.XLOOKUP(B550,中转!$O$10:$O$129,中转!$N$10:$N$129),7),_xlfn.XLOOKUP(C550,中转!$A$8:$A$17,中转!$B$8:$B$17))),250)</f>
        <v>237</v>
      </c>
    </row>
    <row r="551" spans="1:8" x14ac:dyDescent="0.15">
      <c r="A551" s="26">
        <v>547</v>
      </c>
      <c r="B551" s="26">
        <f t="shared" si="25"/>
        <v>55</v>
      </c>
      <c r="C551" s="26">
        <f t="shared" si="26"/>
        <v>7</v>
      </c>
      <c r="D551" s="26">
        <f t="shared" si="27"/>
        <v>0</v>
      </c>
      <c r="E551" s="26">
        <f>IFERROR(IF(C551=1,$E$5,ROUNDUP(LOG(_xlfn.XLOOKUP(C551,中转!$U$10:$U$19,中转!$V$10:$V$19)*1.1^(_xlfn.XLOOKUP(B551,中转!$O$10:$O$129,中转!$P$10:$P$129,0)*_xlfn.XLOOKUP(C551,中转!$U$10:$U$19,中转!$W$10:$W$19)),2),4)),1020.5643)</f>
        <v>694.82259999999997</v>
      </c>
      <c r="F551" s="26">
        <f>ROUNDUP(LOG(_xlfn.XLOOKUP(C551,中转!$U$10:$U$19,中转!$V$10:$V$19)*1.1^(_xlfn.XLOOKUP(B551,中转!$O$10:$O$129,中转!$P$10:$P$129,0)*_xlfn.XLOOKUP(C551,中转!$U$10:$U$19,中转!$W$10:$W$19)),2),4)</f>
        <v>694.82259999999997</v>
      </c>
      <c r="G551" s="27">
        <v>547</v>
      </c>
      <c r="H551" s="26">
        <f>MIN(INT(_xlfn.XLOOKUP(B551,中转!$O$10:$O$129,中转!$Q$10:$Q$129)*MAX(C551/MIN(_xlfn.XLOOKUP(B551,中转!$O$10:$O$129,中转!$N$10:$N$129),7),_xlfn.XLOOKUP(C551,中转!$A$8:$A$17,中转!$B$8:$B$17))),250)</f>
        <v>250</v>
      </c>
    </row>
    <row r="552" spans="1:8" x14ac:dyDescent="0.15">
      <c r="A552" s="26">
        <v>548</v>
      </c>
      <c r="B552" s="26">
        <f t="shared" si="25"/>
        <v>55</v>
      </c>
      <c r="C552" s="26">
        <f t="shared" si="26"/>
        <v>8</v>
      </c>
      <c r="D552" s="26">
        <f t="shared" si="27"/>
        <v>0</v>
      </c>
      <c r="E552" s="26">
        <f>IFERROR(IF(C552=1,$E$5,ROUNDUP(LOG(_xlfn.XLOOKUP(C552,中转!$U$10:$U$19,中转!$V$10:$V$19)*1.1^(_xlfn.XLOOKUP(B552,中转!$O$10:$O$129,中转!$P$10:$P$129,0)*_xlfn.XLOOKUP(C552,中转!$U$10:$U$19,中转!$W$10:$W$19)),2),4)),1020.5643)</f>
        <v>701.14390000000003</v>
      </c>
      <c r="F552" s="26">
        <f>ROUNDUP(LOG(_xlfn.XLOOKUP(C552,中转!$U$10:$U$19,中转!$V$10:$V$19)*1.1^(_xlfn.XLOOKUP(B552,中转!$O$10:$O$129,中转!$P$10:$P$129,0)*_xlfn.XLOOKUP(C552,中转!$U$10:$U$19,中转!$W$10:$W$19)),2),4)</f>
        <v>701.14390000000003</v>
      </c>
      <c r="G552" s="26">
        <v>548</v>
      </c>
      <c r="H552" s="26">
        <f>MIN(INT(_xlfn.XLOOKUP(B552,中转!$O$10:$O$129,中转!$Q$10:$Q$129)*MAX(C552/MIN(_xlfn.XLOOKUP(B552,中转!$O$10:$O$129,中转!$N$10:$N$129),7),_xlfn.XLOOKUP(C552,中转!$A$8:$A$17,中转!$B$8:$B$17))),250)</f>
        <v>250</v>
      </c>
    </row>
    <row r="553" spans="1:8" x14ac:dyDescent="0.15">
      <c r="A553" s="26">
        <v>549</v>
      </c>
      <c r="B553" s="26">
        <f t="shared" si="25"/>
        <v>55</v>
      </c>
      <c r="C553" s="26">
        <f t="shared" si="26"/>
        <v>9</v>
      </c>
      <c r="D553" s="26">
        <f t="shared" si="27"/>
        <v>0</v>
      </c>
      <c r="E553" s="26">
        <f>IFERROR(IF(C553=1,$E$5,ROUNDUP(LOG(_xlfn.XLOOKUP(C553,中转!$U$10:$U$19,中转!$V$10:$V$19)*1.1^(_xlfn.XLOOKUP(B553,中转!$O$10:$O$129,中转!$P$10:$P$129,0)*_xlfn.XLOOKUP(C553,中转!$U$10:$U$19,中转!$W$10:$W$19)),2),4)),1020.5643)</f>
        <v>707.4692</v>
      </c>
      <c r="F553" s="26">
        <f>ROUNDUP(LOG(_xlfn.XLOOKUP(C553,中转!$U$10:$U$19,中转!$V$10:$V$19)*1.1^(_xlfn.XLOOKUP(B553,中转!$O$10:$O$129,中转!$P$10:$P$129,0)*_xlfn.XLOOKUP(C553,中转!$U$10:$U$19,中转!$W$10:$W$19)),2),4)</f>
        <v>707.4692</v>
      </c>
      <c r="G553" s="27">
        <v>549</v>
      </c>
      <c r="H553" s="26">
        <f>MIN(INT(_xlfn.XLOOKUP(B553,中转!$O$10:$O$129,中转!$Q$10:$Q$129)*MAX(C553/MIN(_xlfn.XLOOKUP(B553,中转!$O$10:$O$129,中转!$N$10:$N$129),7),_xlfn.XLOOKUP(C553,中转!$A$8:$A$17,中转!$B$8:$B$17))),250)</f>
        <v>250</v>
      </c>
    </row>
    <row r="554" spans="1:8" x14ac:dyDescent="0.15">
      <c r="A554" s="26">
        <v>550</v>
      </c>
      <c r="B554" s="26">
        <f t="shared" si="25"/>
        <v>55</v>
      </c>
      <c r="C554" s="26">
        <f t="shared" si="26"/>
        <v>10</v>
      </c>
      <c r="D554" s="26">
        <f t="shared" si="27"/>
        <v>0</v>
      </c>
      <c r="E554" s="26">
        <f>IFERROR(IF(C554=1,$E$5,ROUNDUP(LOG(_xlfn.XLOOKUP(C554,中转!$U$10:$U$19,中转!$V$10:$V$19)*1.1^(_xlfn.XLOOKUP(B554,中转!$O$10:$O$129,中转!$P$10:$P$129,0)*_xlfn.XLOOKUP(C554,中转!$U$10:$U$19,中转!$W$10:$W$19)),2),4)),1020.5643)</f>
        <v>713.78689999999995</v>
      </c>
      <c r="F554" s="26">
        <f>ROUNDUP(LOG(_xlfn.XLOOKUP(C554,中转!$U$10:$U$19,中转!$V$10:$V$19)*1.1^(_xlfn.XLOOKUP(B554,中转!$O$10:$O$129,中转!$P$10:$P$129,0)*_xlfn.XLOOKUP(C554,中转!$U$10:$U$19,中转!$W$10:$W$19)),2),4)</f>
        <v>713.78689999999995</v>
      </c>
      <c r="G554" s="26">
        <v>550</v>
      </c>
      <c r="H554" s="26">
        <f>MIN(INT(_xlfn.XLOOKUP(B554,中转!$O$10:$O$129,中转!$Q$10:$Q$129)*MAX(C554/MIN(_xlfn.XLOOKUP(B554,中转!$O$10:$O$129,中转!$N$10:$N$129),7),_xlfn.XLOOKUP(C554,中转!$A$8:$A$17,中转!$B$8:$B$17))),250)</f>
        <v>250</v>
      </c>
    </row>
    <row r="555" spans="1:8" x14ac:dyDescent="0.15">
      <c r="A555" s="32">
        <v>551</v>
      </c>
      <c r="B555" s="32">
        <f t="shared" si="25"/>
        <v>56</v>
      </c>
      <c r="C555" s="32">
        <f t="shared" si="26"/>
        <v>1</v>
      </c>
      <c r="D555" s="32">
        <f t="shared" si="27"/>
        <v>0</v>
      </c>
      <c r="E555" s="32">
        <f>IFERROR(IF(C555=1,$E$5,ROUNDUP(LOG(_xlfn.XLOOKUP(C555,中转!$U$10:$U$19,中转!$V$10:$V$19)*1.1^(_xlfn.XLOOKUP(B555,中转!$O$10:$O$129,中转!$P$10:$P$129,0)*_xlfn.XLOOKUP(C555,中转!$U$10:$U$19,中转!$W$10:$W$19)),2),4)),1020.5643)</f>
        <v>4.3220000000000001</v>
      </c>
      <c r="F555" s="32">
        <f>ROUNDUP(LOG(_xlfn.XLOOKUP(C555,中转!$U$10:$U$19,中转!$V$10:$V$19)*1.1^(_xlfn.XLOOKUP(B555,中转!$O$10:$O$129,中转!$P$10:$P$129,0)*_xlfn.XLOOKUP(C555,中转!$U$10:$U$19,中转!$W$10:$W$19)),2),4)</f>
        <v>541.25760000000002</v>
      </c>
      <c r="G555" s="33">
        <v>551</v>
      </c>
      <c r="H555" s="32">
        <f>MIN(INT(_xlfn.XLOOKUP(B555,中转!$O$10:$O$129,中转!$Q$10:$Q$129)*MAX(C555/MIN(_xlfn.XLOOKUP(B555,中转!$O$10:$O$129,中转!$N$10:$N$129),7),_xlfn.XLOOKUP(C555,中转!$A$8:$A$17,中转!$B$8:$B$17))),250)</f>
        <v>175</v>
      </c>
    </row>
    <row r="556" spans="1:8" x14ac:dyDescent="0.15">
      <c r="A556" s="32">
        <v>552</v>
      </c>
      <c r="B556" s="32">
        <f t="shared" si="25"/>
        <v>56</v>
      </c>
      <c r="C556" s="32">
        <f t="shared" si="26"/>
        <v>2</v>
      </c>
      <c r="D556" s="32">
        <f t="shared" si="27"/>
        <v>0</v>
      </c>
      <c r="E556" s="32">
        <f>IFERROR(IF(C556=1,$E$5,ROUNDUP(LOG(_xlfn.XLOOKUP(C556,中转!$U$10:$U$19,中转!$V$10:$V$19)*1.1^(_xlfn.XLOOKUP(B556,中转!$O$10:$O$129,中转!$P$10:$P$129,0)*_xlfn.XLOOKUP(C556,中转!$U$10:$U$19,中转!$W$10:$W$19)),2),4)),1020.5643)</f>
        <v>575.93399999999997</v>
      </c>
      <c r="F556" s="32">
        <f>ROUNDUP(LOG(_xlfn.XLOOKUP(C556,中转!$U$10:$U$19,中转!$V$10:$V$19)*1.1^(_xlfn.XLOOKUP(B556,中转!$O$10:$O$129,中转!$P$10:$P$129,0)*_xlfn.XLOOKUP(C556,中转!$U$10:$U$19,中转!$W$10:$W$19)),2),4)</f>
        <v>575.93399999999997</v>
      </c>
      <c r="G556" s="32">
        <v>552</v>
      </c>
      <c r="H556" s="32">
        <f>MIN(INT(_xlfn.XLOOKUP(B556,中转!$O$10:$O$129,中转!$Q$10:$Q$129)*MAX(C556/MIN(_xlfn.XLOOKUP(B556,中转!$O$10:$O$129,中转!$N$10:$N$129),7),_xlfn.XLOOKUP(C556,中转!$A$8:$A$17,中转!$B$8:$B$17))),250)</f>
        <v>187</v>
      </c>
    </row>
    <row r="557" spans="1:8" x14ac:dyDescent="0.15">
      <c r="A557" s="32">
        <v>553</v>
      </c>
      <c r="B557" s="32">
        <f t="shared" si="25"/>
        <v>56</v>
      </c>
      <c r="C557" s="32">
        <f t="shared" si="26"/>
        <v>3</v>
      </c>
      <c r="D557" s="32">
        <f t="shared" si="27"/>
        <v>0</v>
      </c>
      <c r="E557" s="32">
        <f>IFERROR(IF(C557=1,$E$5,ROUNDUP(LOG(_xlfn.XLOOKUP(C557,中转!$U$10:$U$19,中转!$V$10:$V$19)*1.1^(_xlfn.XLOOKUP(B557,中转!$O$10:$O$129,中转!$P$10:$P$129,0)*_xlfn.XLOOKUP(C557,中转!$U$10:$U$19,中转!$W$10:$W$19)),2),4)),1020.5643)</f>
        <v>616.25419999999997</v>
      </c>
      <c r="F557" s="32">
        <f>ROUNDUP(LOG(_xlfn.XLOOKUP(C557,中转!$U$10:$U$19,中转!$V$10:$V$19)*1.1^(_xlfn.XLOOKUP(B557,中转!$O$10:$O$129,中转!$P$10:$P$129,0)*_xlfn.XLOOKUP(C557,中转!$U$10:$U$19,中转!$W$10:$W$19)),2),4)</f>
        <v>616.25419999999997</v>
      </c>
      <c r="G557" s="33">
        <v>553</v>
      </c>
      <c r="H557" s="32">
        <f>MIN(INT(_xlfn.XLOOKUP(B557,中转!$O$10:$O$129,中转!$Q$10:$Q$129)*MAX(C557/MIN(_xlfn.XLOOKUP(B557,中转!$O$10:$O$129,中转!$N$10:$N$129),7),_xlfn.XLOOKUP(C557,中转!$A$8:$A$17,中转!$B$8:$B$17))),250)</f>
        <v>200</v>
      </c>
    </row>
    <row r="558" spans="1:8" x14ac:dyDescent="0.15">
      <c r="A558" s="32">
        <v>554</v>
      </c>
      <c r="B558" s="32">
        <f t="shared" si="25"/>
        <v>56</v>
      </c>
      <c r="C558" s="32">
        <f t="shared" si="26"/>
        <v>4</v>
      </c>
      <c r="D558" s="32">
        <f t="shared" si="27"/>
        <v>0</v>
      </c>
      <c r="E558" s="32">
        <f>IFERROR(IF(C558=1,$E$5,ROUNDUP(LOG(_xlfn.XLOOKUP(C558,中转!$U$10:$U$19,中转!$V$10:$V$19)*1.1^(_xlfn.XLOOKUP(B558,中转!$O$10:$O$129,中转!$P$10:$P$129,0)*_xlfn.XLOOKUP(C558,中转!$U$10:$U$19,中转!$W$10:$W$19)),2),4)),1020.5643)</f>
        <v>653.57449999999994</v>
      </c>
      <c r="F558" s="32">
        <f>ROUNDUP(LOG(_xlfn.XLOOKUP(C558,中转!$U$10:$U$19,中转!$V$10:$V$19)*1.1^(_xlfn.XLOOKUP(B558,中转!$O$10:$O$129,中转!$P$10:$P$129,0)*_xlfn.XLOOKUP(C558,中转!$U$10:$U$19,中转!$W$10:$W$19)),2),4)</f>
        <v>653.57449999999994</v>
      </c>
      <c r="G558" s="32">
        <v>554</v>
      </c>
      <c r="H558" s="32">
        <f>MIN(INT(_xlfn.XLOOKUP(B558,中转!$O$10:$O$129,中转!$Q$10:$Q$129)*MAX(C558/MIN(_xlfn.XLOOKUP(B558,中转!$O$10:$O$129,中转!$N$10:$N$129),7),_xlfn.XLOOKUP(C558,中转!$A$8:$A$17,中转!$B$8:$B$17))),250)</f>
        <v>212</v>
      </c>
    </row>
    <row r="559" spans="1:8" x14ac:dyDescent="0.15">
      <c r="A559" s="32">
        <v>555</v>
      </c>
      <c r="B559" s="32">
        <f t="shared" si="25"/>
        <v>56</v>
      </c>
      <c r="C559" s="32">
        <f t="shared" si="26"/>
        <v>5</v>
      </c>
      <c r="D559" s="32">
        <f t="shared" si="27"/>
        <v>0</v>
      </c>
      <c r="E559" s="32">
        <f>IFERROR(IF(C559=1,$E$5,ROUNDUP(LOG(_xlfn.XLOOKUP(C559,中转!$U$10:$U$19,中转!$V$10:$V$19)*1.1^(_xlfn.XLOOKUP(B559,中转!$O$10:$O$129,中转!$P$10:$P$129,0)*_xlfn.XLOOKUP(C559,中转!$U$10:$U$19,中转!$W$10:$W$19)),2),4)),1020.5643)</f>
        <v>692.89359999999999</v>
      </c>
      <c r="F559" s="32">
        <f>ROUNDUP(LOG(_xlfn.XLOOKUP(C559,中转!$U$10:$U$19,中转!$V$10:$V$19)*1.1^(_xlfn.XLOOKUP(B559,中转!$O$10:$O$129,中转!$P$10:$P$129,0)*_xlfn.XLOOKUP(C559,中转!$U$10:$U$19,中转!$W$10:$W$19)),2),4)</f>
        <v>692.89359999999999</v>
      </c>
      <c r="G559" s="33">
        <v>555</v>
      </c>
      <c r="H559" s="32">
        <f>MIN(INT(_xlfn.XLOOKUP(B559,中转!$O$10:$O$129,中转!$Q$10:$Q$129)*MAX(C559/MIN(_xlfn.XLOOKUP(B559,中转!$O$10:$O$129,中转!$N$10:$N$129),7),_xlfn.XLOOKUP(C559,中转!$A$8:$A$17,中转!$B$8:$B$17))),250)</f>
        <v>225</v>
      </c>
    </row>
    <row r="560" spans="1:8" x14ac:dyDescent="0.15">
      <c r="A560" s="32">
        <v>556</v>
      </c>
      <c r="B560" s="32">
        <f t="shared" si="25"/>
        <v>56</v>
      </c>
      <c r="C560" s="32">
        <f t="shared" si="26"/>
        <v>6</v>
      </c>
      <c r="D560" s="32">
        <f t="shared" si="27"/>
        <v>0</v>
      </c>
      <c r="E560" s="32">
        <f>IFERROR(IF(C560=1,$E$5,ROUNDUP(LOG(_xlfn.XLOOKUP(C560,中转!$U$10:$U$19,中转!$V$10:$V$19)*1.1^(_xlfn.XLOOKUP(B560,中转!$O$10:$O$129,中转!$P$10:$P$129,0)*_xlfn.XLOOKUP(C560,中转!$U$10:$U$19,中转!$W$10:$W$19)),2),4)),1020.5643)</f>
        <v>698.80610000000001</v>
      </c>
      <c r="F560" s="32">
        <f>ROUNDUP(LOG(_xlfn.XLOOKUP(C560,中转!$U$10:$U$19,中转!$V$10:$V$19)*1.1^(_xlfn.XLOOKUP(B560,中转!$O$10:$O$129,中转!$P$10:$P$129,0)*_xlfn.XLOOKUP(C560,中转!$U$10:$U$19,中转!$W$10:$W$19)),2),4)</f>
        <v>698.80610000000001</v>
      </c>
      <c r="G560" s="32">
        <v>556</v>
      </c>
      <c r="H560" s="32">
        <f>MIN(INT(_xlfn.XLOOKUP(B560,中转!$O$10:$O$129,中转!$Q$10:$Q$129)*MAX(C560/MIN(_xlfn.XLOOKUP(B560,中转!$O$10:$O$129,中转!$N$10:$N$129),7),_xlfn.XLOOKUP(C560,中转!$A$8:$A$17,中转!$B$8:$B$17))),250)</f>
        <v>237</v>
      </c>
    </row>
    <row r="561" spans="1:8" x14ac:dyDescent="0.15">
      <c r="A561" s="32">
        <v>557</v>
      </c>
      <c r="B561" s="32">
        <f t="shared" si="25"/>
        <v>56</v>
      </c>
      <c r="C561" s="32">
        <f t="shared" si="26"/>
        <v>7</v>
      </c>
      <c r="D561" s="32">
        <f t="shared" si="27"/>
        <v>0</v>
      </c>
      <c r="E561" s="32">
        <f>IFERROR(IF(C561=1,$E$5,ROUNDUP(LOG(_xlfn.XLOOKUP(C561,中转!$U$10:$U$19,中转!$V$10:$V$19)*1.1^(_xlfn.XLOOKUP(B561,中转!$O$10:$O$129,中转!$P$10:$P$129,0)*_xlfn.XLOOKUP(C561,中转!$U$10:$U$19,中转!$W$10:$W$19)),2),4)),1020.5643)</f>
        <v>707.19799999999998</v>
      </c>
      <c r="F561" s="32">
        <f>ROUNDUP(LOG(_xlfn.XLOOKUP(C561,中转!$U$10:$U$19,中转!$V$10:$V$19)*1.1^(_xlfn.XLOOKUP(B561,中转!$O$10:$O$129,中转!$P$10:$P$129,0)*_xlfn.XLOOKUP(C561,中转!$U$10:$U$19,中转!$W$10:$W$19)),2),4)</f>
        <v>707.19799999999998</v>
      </c>
      <c r="G561" s="33">
        <v>557</v>
      </c>
      <c r="H561" s="32">
        <f>MIN(INT(_xlfn.XLOOKUP(B561,中转!$O$10:$O$129,中转!$Q$10:$Q$129)*MAX(C561/MIN(_xlfn.XLOOKUP(B561,中转!$O$10:$O$129,中转!$N$10:$N$129),7),_xlfn.XLOOKUP(C561,中转!$A$8:$A$17,中转!$B$8:$B$17))),250)</f>
        <v>250</v>
      </c>
    </row>
    <row r="562" spans="1:8" x14ac:dyDescent="0.15">
      <c r="A562" s="32">
        <v>558</v>
      </c>
      <c r="B562" s="32">
        <f t="shared" si="25"/>
        <v>56</v>
      </c>
      <c r="C562" s="32">
        <f t="shared" si="26"/>
        <v>8</v>
      </c>
      <c r="D562" s="32">
        <f t="shared" si="27"/>
        <v>0</v>
      </c>
      <c r="E562" s="32">
        <f>IFERROR(IF(C562=1,$E$5,ROUNDUP(LOG(_xlfn.XLOOKUP(C562,中转!$U$10:$U$19,中转!$V$10:$V$19)*1.1^(_xlfn.XLOOKUP(B562,中转!$O$10:$O$129,中转!$P$10:$P$129,0)*_xlfn.XLOOKUP(C562,中转!$U$10:$U$19,中转!$W$10:$W$19)),2),4)),1020.5643)</f>
        <v>713.51919999999996</v>
      </c>
      <c r="F562" s="32">
        <f>ROUNDUP(LOG(_xlfn.XLOOKUP(C562,中转!$U$10:$U$19,中转!$V$10:$V$19)*1.1^(_xlfn.XLOOKUP(B562,中转!$O$10:$O$129,中转!$P$10:$P$129,0)*_xlfn.XLOOKUP(C562,中转!$U$10:$U$19,中转!$W$10:$W$19)),2),4)</f>
        <v>713.51919999999996</v>
      </c>
      <c r="G562" s="32">
        <v>558</v>
      </c>
      <c r="H562" s="32">
        <f>MIN(INT(_xlfn.XLOOKUP(B562,中转!$O$10:$O$129,中转!$Q$10:$Q$129)*MAX(C562/MIN(_xlfn.XLOOKUP(B562,中转!$O$10:$O$129,中转!$N$10:$N$129),7),_xlfn.XLOOKUP(C562,中转!$A$8:$A$17,中转!$B$8:$B$17))),250)</f>
        <v>250</v>
      </c>
    </row>
    <row r="563" spans="1:8" x14ac:dyDescent="0.15">
      <c r="A563" s="32">
        <v>559</v>
      </c>
      <c r="B563" s="32">
        <f t="shared" si="25"/>
        <v>56</v>
      </c>
      <c r="C563" s="32">
        <f t="shared" si="26"/>
        <v>9</v>
      </c>
      <c r="D563" s="32">
        <f t="shared" si="27"/>
        <v>0</v>
      </c>
      <c r="E563" s="32">
        <f>IFERROR(IF(C563=1,$E$5,ROUNDUP(LOG(_xlfn.XLOOKUP(C563,中转!$U$10:$U$19,中转!$V$10:$V$19)*1.1^(_xlfn.XLOOKUP(B563,中转!$O$10:$O$129,中转!$P$10:$P$129,0)*_xlfn.XLOOKUP(C563,中转!$U$10:$U$19,中转!$W$10:$W$19)),2),4)),1020.5643)</f>
        <v>719.84460000000001</v>
      </c>
      <c r="F563" s="32">
        <f>ROUNDUP(LOG(_xlfn.XLOOKUP(C563,中转!$U$10:$U$19,中转!$V$10:$V$19)*1.1^(_xlfn.XLOOKUP(B563,中转!$O$10:$O$129,中转!$P$10:$P$129,0)*_xlfn.XLOOKUP(C563,中转!$U$10:$U$19,中转!$W$10:$W$19)),2),4)</f>
        <v>719.84460000000001</v>
      </c>
      <c r="G563" s="33">
        <v>559</v>
      </c>
      <c r="H563" s="32">
        <f>MIN(INT(_xlfn.XLOOKUP(B563,中转!$O$10:$O$129,中转!$Q$10:$Q$129)*MAX(C563/MIN(_xlfn.XLOOKUP(B563,中转!$O$10:$O$129,中转!$N$10:$N$129),7),_xlfn.XLOOKUP(C563,中转!$A$8:$A$17,中转!$B$8:$B$17))),250)</f>
        <v>250</v>
      </c>
    </row>
    <row r="564" spans="1:8" x14ac:dyDescent="0.15">
      <c r="A564" s="32">
        <v>560</v>
      </c>
      <c r="B564" s="32">
        <f t="shared" ref="B564:B627" si="28">B554+1</f>
        <v>56</v>
      </c>
      <c r="C564" s="32">
        <f t="shared" ref="C564:C627" si="29">C554</f>
        <v>10</v>
      </c>
      <c r="D564" s="32">
        <f t="shared" si="27"/>
        <v>0</v>
      </c>
      <c r="E564" s="32">
        <f>IFERROR(IF(C564=1,$E$5,ROUNDUP(LOG(_xlfn.XLOOKUP(C564,中转!$U$10:$U$19,中转!$V$10:$V$19)*1.1^(_xlfn.XLOOKUP(B564,中转!$O$10:$O$129,中转!$P$10:$P$129,0)*_xlfn.XLOOKUP(C564,中转!$U$10:$U$19,中转!$W$10:$W$19)),2),4)),1020.5643)</f>
        <v>726.16219999999998</v>
      </c>
      <c r="F564" s="32">
        <f>ROUNDUP(LOG(_xlfn.XLOOKUP(C564,中转!$U$10:$U$19,中转!$V$10:$V$19)*1.1^(_xlfn.XLOOKUP(B564,中转!$O$10:$O$129,中转!$P$10:$P$129,0)*_xlfn.XLOOKUP(C564,中转!$U$10:$U$19,中转!$W$10:$W$19)),2),4)</f>
        <v>726.16219999999998</v>
      </c>
      <c r="G564" s="32">
        <v>560</v>
      </c>
      <c r="H564" s="32">
        <f>MIN(INT(_xlfn.XLOOKUP(B564,中转!$O$10:$O$129,中转!$Q$10:$Q$129)*MAX(C564/MIN(_xlfn.XLOOKUP(B564,中转!$O$10:$O$129,中转!$N$10:$N$129),7),_xlfn.XLOOKUP(C564,中转!$A$8:$A$17,中转!$B$8:$B$17))),250)</f>
        <v>250</v>
      </c>
    </row>
    <row r="565" spans="1:8" x14ac:dyDescent="0.15">
      <c r="A565" s="26">
        <v>561</v>
      </c>
      <c r="B565" s="26">
        <f t="shared" si="28"/>
        <v>57</v>
      </c>
      <c r="C565" s="26">
        <f t="shared" si="29"/>
        <v>1</v>
      </c>
      <c r="D565" s="26">
        <f t="shared" si="27"/>
        <v>0</v>
      </c>
      <c r="E565" s="26">
        <f>IFERROR(IF(C565=1,$E$5,ROUNDUP(LOG(_xlfn.XLOOKUP(C565,中转!$U$10:$U$19,中转!$V$10:$V$19)*1.1^(_xlfn.XLOOKUP(B565,中转!$O$10:$O$129,中转!$P$10:$P$129,0)*_xlfn.XLOOKUP(C565,中转!$U$10:$U$19,中转!$W$10:$W$19)),2),4)),1020.5643)</f>
        <v>4.3220000000000001</v>
      </c>
      <c r="F565" s="26">
        <f>ROUNDUP(LOG(_xlfn.XLOOKUP(C565,中转!$U$10:$U$19,中转!$V$10:$V$19)*1.1^(_xlfn.XLOOKUP(B565,中转!$O$10:$O$129,中转!$P$10:$P$129,0)*_xlfn.XLOOKUP(C565,中转!$U$10:$U$19,中转!$W$10:$W$19)),2),4)</f>
        <v>551.15790000000004</v>
      </c>
      <c r="G565" s="27">
        <v>561</v>
      </c>
      <c r="H565" s="26">
        <f>MIN(INT(_xlfn.XLOOKUP(B565,中转!$O$10:$O$129,中转!$Q$10:$Q$129)*MAX(C565/MIN(_xlfn.XLOOKUP(B565,中转!$O$10:$O$129,中转!$N$10:$N$129),7),_xlfn.XLOOKUP(C565,中转!$A$8:$A$17,中转!$B$8:$B$17))),250)</f>
        <v>175</v>
      </c>
    </row>
    <row r="566" spans="1:8" x14ac:dyDescent="0.15">
      <c r="A566" s="26">
        <v>562</v>
      </c>
      <c r="B566" s="26">
        <f t="shared" si="28"/>
        <v>57</v>
      </c>
      <c r="C566" s="26">
        <f t="shared" si="29"/>
        <v>2</v>
      </c>
      <c r="D566" s="26">
        <f t="shared" si="27"/>
        <v>0</v>
      </c>
      <c r="E566" s="26">
        <f>IFERROR(IF(C566=1,$E$5,ROUNDUP(LOG(_xlfn.XLOOKUP(C566,中转!$U$10:$U$19,中转!$V$10:$V$19)*1.1^(_xlfn.XLOOKUP(B566,中转!$O$10:$O$129,中转!$P$10:$P$129,0)*_xlfn.XLOOKUP(C566,中转!$U$10:$U$19,中转!$W$10:$W$19)),2),4)),1020.5643)</f>
        <v>586.45299999999997</v>
      </c>
      <c r="F566" s="26">
        <f>ROUNDUP(LOG(_xlfn.XLOOKUP(C566,中转!$U$10:$U$19,中转!$V$10:$V$19)*1.1^(_xlfn.XLOOKUP(B566,中转!$O$10:$O$129,中转!$P$10:$P$129,0)*_xlfn.XLOOKUP(C566,中转!$U$10:$U$19,中转!$W$10:$W$19)),2),4)</f>
        <v>586.45299999999997</v>
      </c>
      <c r="G566" s="26">
        <v>562</v>
      </c>
      <c r="H566" s="26">
        <f>MIN(INT(_xlfn.XLOOKUP(B566,中转!$O$10:$O$129,中转!$Q$10:$Q$129)*MAX(C566/MIN(_xlfn.XLOOKUP(B566,中转!$O$10:$O$129,中转!$N$10:$N$129),7),_xlfn.XLOOKUP(C566,中转!$A$8:$A$17,中转!$B$8:$B$17))),250)</f>
        <v>187</v>
      </c>
    </row>
    <row r="567" spans="1:8" x14ac:dyDescent="0.15">
      <c r="A567" s="26">
        <v>563</v>
      </c>
      <c r="B567" s="26">
        <f t="shared" si="28"/>
        <v>57</v>
      </c>
      <c r="C567" s="26">
        <f t="shared" si="29"/>
        <v>3</v>
      </c>
      <c r="D567" s="26">
        <f t="shared" si="27"/>
        <v>0</v>
      </c>
      <c r="E567" s="26">
        <f>IFERROR(IF(C567=1,$E$5,ROUNDUP(LOG(_xlfn.XLOOKUP(C567,中转!$U$10:$U$19,中转!$V$10:$V$19)*1.1^(_xlfn.XLOOKUP(B567,中转!$O$10:$O$129,中转!$P$10:$P$129,0)*_xlfn.XLOOKUP(C567,中转!$U$10:$U$19,中转!$W$10:$W$19)),2),4)),1020.5643)</f>
        <v>627.39199999999994</v>
      </c>
      <c r="F567" s="26">
        <f>ROUNDUP(LOG(_xlfn.XLOOKUP(C567,中转!$U$10:$U$19,中转!$V$10:$V$19)*1.1^(_xlfn.XLOOKUP(B567,中转!$O$10:$O$129,中转!$P$10:$P$129,0)*_xlfn.XLOOKUP(C567,中转!$U$10:$U$19,中转!$W$10:$W$19)),2),4)</f>
        <v>627.39200000000005</v>
      </c>
      <c r="G567" s="27">
        <v>563</v>
      </c>
      <c r="H567" s="26">
        <f>MIN(INT(_xlfn.XLOOKUP(B567,中转!$O$10:$O$129,中转!$Q$10:$Q$129)*MAX(C567/MIN(_xlfn.XLOOKUP(B567,中转!$O$10:$O$129,中转!$N$10:$N$129),7),_xlfn.XLOOKUP(C567,中转!$A$8:$A$17,中转!$B$8:$B$17))),250)</f>
        <v>200</v>
      </c>
    </row>
    <row r="568" spans="1:8" x14ac:dyDescent="0.15">
      <c r="A568" s="26">
        <v>564</v>
      </c>
      <c r="B568" s="26">
        <f t="shared" si="28"/>
        <v>57</v>
      </c>
      <c r="C568" s="26">
        <f t="shared" si="29"/>
        <v>4</v>
      </c>
      <c r="D568" s="26">
        <f t="shared" si="27"/>
        <v>0</v>
      </c>
      <c r="E568" s="26">
        <f>IFERROR(IF(C568=1,$E$5,ROUNDUP(LOG(_xlfn.XLOOKUP(C568,中转!$U$10:$U$19,中转!$V$10:$V$19)*1.1^(_xlfn.XLOOKUP(B568,中转!$O$10:$O$129,中转!$P$10:$P$129,0)*_xlfn.XLOOKUP(C568,中转!$U$10:$U$19,中转!$W$10:$W$19)),2),4)),1020.5643)</f>
        <v>665.33100000000002</v>
      </c>
      <c r="F568" s="26">
        <f>ROUNDUP(LOG(_xlfn.XLOOKUP(C568,中转!$U$10:$U$19,中转!$V$10:$V$19)*1.1^(_xlfn.XLOOKUP(B568,中转!$O$10:$O$129,中转!$P$10:$P$129,0)*_xlfn.XLOOKUP(C568,中转!$U$10:$U$19,中转!$W$10:$W$19)),2),4)</f>
        <v>665.33100000000002</v>
      </c>
      <c r="G568" s="26">
        <v>564</v>
      </c>
      <c r="H568" s="26">
        <f>MIN(INT(_xlfn.XLOOKUP(B568,中转!$O$10:$O$129,中转!$Q$10:$Q$129)*MAX(C568/MIN(_xlfn.XLOOKUP(B568,中转!$O$10:$O$129,中转!$N$10:$N$129),7),_xlfn.XLOOKUP(C568,中转!$A$8:$A$17,中转!$B$8:$B$17))),250)</f>
        <v>212</v>
      </c>
    </row>
    <row r="569" spans="1:8" x14ac:dyDescent="0.15">
      <c r="A569" s="26">
        <v>565</v>
      </c>
      <c r="B569" s="26">
        <f t="shared" si="28"/>
        <v>57</v>
      </c>
      <c r="C569" s="26">
        <f t="shared" si="29"/>
        <v>5</v>
      </c>
      <c r="D569" s="26">
        <f t="shared" si="27"/>
        <v>0</v>
      </c>
      <c r="E569" s="26">
        <f>IFERROR(IF(C569=1,$E$5,ROUNDUP(LOG(_xlfn.XLOOKUP(C569,中转!$U$10:$U$19,中转!$V$10:$V$19)*1.1^(_xlfn.XLOOKUP(B569,中转!$O$10:$O$129,中转!$P$10:$P$129,0)*_xlfn.XLOOKUP(C569,中转!$U$10:$U$19,中转!$W$10:$W$19)),2),4)),1020.5643)</f>
        <v>705.26890000000003</v>
      </c>
      <c r="F569" s="26">
        <f>ROUNDUP(LOG(_xlfn.XLOOKUP(C569,中转!$U$10:$U$19,中转!$V$10:$V$19)*1.1^(_xlfn.XLOOKUP(B569,中转!$O$10:$O$129,中转!$P$10:$P$129,0)*_xlfn.XLOOKUP(C569,中转!$U$10:$U$19,中转!$W$10:$W$19)),2),4)</f>
        <v>705.26890000000003</v>
      </c>
      <c r="G569" s="27">
        <v>565</v>
      </c>
      <c r="H569" s="26">
        <f>MIN(INT(_xlfn.XLOOKUP(B569,中转!$O$10:$O$129,中转!$Q$10:$Q$129)*MAX(C569/MIN(_xlfn.XLOOKUP(B569,中转!$O$10:$O$129,中转!$N$10:$N$129),7),_xlfn.XLOOKUP(C569,中转!$A$8:$A$17,中转!$B$8:$B$17))),250)</f>
        <v>225</v>
      </c>
    </row>
    <row r="570" spans="1:8" x14ac:dyDescent="0.15">
      <c r="A570" s="26">
        <v>566</v>
      </c>
      <c r="B570" s="26">
        <f t="shared" si="28"/>
        <v>57</v>
      </c>
      <c r="C570" s="26">
        <f t="shared" si="29"/>
        <v>6</v>
      </c>
      <c r="D570" s="26">
        <f t="shared" si="27"/>
        <v>0</v>
      </c>
      <c r="E570" s="26">
        <f>IFERROR(IF(C570=1,$E$5,ROUNDUP(LOG(_xlfn.XLOOKUP(C570,中转!$U$10:$U$19,中转!$V$10:$V$19)*1.1^(_xlfn.XLOOKUP(B570,中转!$O$10:$O$129,中转!$P$10:$P$129,0)*_xlfn.XLOOKUP(C570,中转!$U$10:$U$19,中转!$W$10:$W$19)),2),4)),1020.5643)</f>
        <v>711.18139999999994</v>
      </c>
      <c r="F570" s="26">
        <f>ROUNDUP(LOG(_xlfn.XLOOKUP(C570,中转!$U$10:$U$19,中转!$V$10:$V$19)*1.1^(_xlfn.XLOOKUP(B570,中转!$O$10:$O$129,中转!$P$10:$P$129,0)*_xlfn.XLOOKUP(C570,中转!$U$10:$U$19,中转!$W$10:$W$19)),2),4)</f>
        <v>711.18140000000005</v>
      </c>
      <c r="G570" s="26">
        <v>566</v>
      </c>
      <c r="H570" s="26">
        <f>MIN(INT(_xlfn.XLOOKUP(B570,中转!$O$10:$O$129,中转!$Q$10:$Q$129)*MAX(C570/MIN(_xlfn.XLOOKUP(B570,中转!$O$10:$O$129,中转!$N$10:$N$129),7),_xlfn.XLOOKUP(C570,中转!$A$8:$A$17,中转!$B$8:$B$17))),250)</f>
        <v>237</v>
      </c>
    </row>
    <row r="571" spans="1:8" x14ac:dyDescent="0.15">
      <c r="A571" s="26">
        <v>567</v>
      </c>
      <c r="B571" s="26">
        <f t="shared" si="28"/>
        <v>57</v>
      </c>
      <c r="C571" s="26">
        <f t="shared" si="29"/>
        <v>7</v>
      </c>
      <c r="D571" s="26">
        <f t="shared" si="27"/>
        <v>0</v>
      </c>
      <c r="E571" s="26">
        <f>IFERROR(IF(C571=1,$E$5,ROUNDUP(LOG(_xlfn.XLOOKUP(C571,中转!$U$10:$U$19,中转!$V$10:$V$19)*1.1^(_xlfn.XLOOKUP(B571,中转!$O$10:$O$129,中转!$P$10:$P$129,0)*_xlfn.XLOOKUP(C571,中转!$U$10:$U$19,中转!$W$10:$W$19)),2),4)),1020.5643)</f>
        <v>719.57330000000002</v>
      </c>
      <c r="F571" s="26">
        <f>ROUNDUP(LOG(_xlfn.XLOOKUP(C571,中转!$U$10:$U$19,中转!$V$10:$V$19)*1.1^(_xlfn.XLOOKUP(B571,中转!$O$10:$O$129,中转!$P$10:$P$129,0)*_xlfn.XLOOKUP(C571,中转!$U$10:$U$19,中转!$W$10:$W$19)),2),4)</f>
        <v>719.57330000000002</v>
      </c>
      <c r="G571" s="27">
        <v>567</v>
      </c>
      <c r="H571" s="26">
        <f>MIN(INT(_xlfn.XLOOKUP(B571,中转!$O$10:$O$129,中转!$Q$10:$Q$129)*MAX(C571/MIN(_xlfn.XLOOKUP(B571,中转!$O$10:$O$129,中转!$N$10:$N$129),7),_xlfn.XLOOKUP(C571,中转!$A$8:$A$17,中转!$B$8:$B$17))),250)</f>
        <v>250</v>
      </c>
    </row>
    <row r="572" spans="1:8" x14ac:dyDescent="0.15">
      <c r="A572" s="26">
        <v>568</v>
      </c>
      <c r="B572" s="26">
        <f t="shared" si="28"/>
        <v>57</v>
      </c>
      <c r="C572" s="26">
        <f t="shared" si="29"/>
        <v>8</v>
      </c>
      <c r="D572" s="26">
        <f t="shared" si="27"/>
        <v>0</v>
      </c>
      <c r="E572" s="26">
        <f>IFERROR(IF(C572=1,$E$5,ROUNDUP(LOG(_xlfn.XLOOKUP(C572,中转!$U$10:$U$19,中转!$V$10:$V$19)*1.1^(_xlfn.XLOOKUP(B572,中转!$O$10:$O$129,中转!$P$10:$P$129,0)*_xlfn.XLOOKUP(C572,中转!$U$10:$U$19,中转!$W$10:$W$19)),2),4)),1020.5643)</f>
        <v>725.89449999999999</v>
      </c>
      <c r="F572" s="26">
        <f>ROUNDUP(LOG(_xlfn.XLOOKUP(C572,中转!$U$10:$U$19,中转!$V$10:$V$19)*1.1^(_xlfn.XLOOKUP(B572,中转!$O$10:$O$129,中转!$P$10:$P$129,0)*_xlfn.XLOOKUP(C572,中转!$U$10:$U$19,中转!$W$10:$W$19)),2),4)</f>
        <v>725.89449999999999</v>
      </c>
      <c r="G572" s="26">
        <v>568</v>
      </c>
      <c r="H572" s="26">
        <f>MIN(INT(_xlfn.XLOOKUP(B572,中转!$O$10:$O$129,中转!$Q$10:$Q$129)*MAX(C572/MIN(_xlfn.XLOOKUP(B572,中转!$O$10:$O$129,中转!$N$10:$N$129),7),_xlfn.XLOOKUP(C572,中转!$A$8:$A$17,中转!$B$8:$B$17))),250)</f>
        <v>250</v>
      </c>
    </row>
    <row r="573" spans="1:8" x14ac:dyDescent="0.15">
      <c r="A573" s="26">
        <v>569</v>
      </c>
      <c r="B573" s="26">
        <f t="shared" si="28"/>
        <v>57</v>
      </c>
      <c r="C573" s="26">
        <f t="shared" si="29"/>
        <v>9</v>
      </c>
      <c r="D573" s="26">
        <f t="shared" si="27"/>
        <v>0</v>
      </c>
      <c r="E573" s="26">
        <f>IFERROR(IF(C573=1,$E$5,ROUNDUP(LOG(_xlfn.XLOOKUP(C573,中转!$U$10:$U$19,中转!$V$10:$V$19)*1.1^(_xlfn.XLOOKUP(B573,中转!$O$10:$O$129,中转!$P$10:$P$129,0)*_xlfn.XLOOKUP(C573,中转!$U$10:$U$19,中转!$W$10:$W$19)),2),4)),1020.5643)</f>
        <v>732.21989999999994</v>
      </c>
      <c r="F573" s="26">
        <f>ROUNDUP(LOG(_xlfn.XLOOKUP(C573,中转!$U$10:$U$19,中转!$V$10:$V$19)*1.1^(_xlfn.XLOOKUP(B573,中转!$O$10:$O$129,中转!$P$10:$P$129,0)*_xlfn.XLOOKUP(C573,中转!$U$10:$U$19,中转!$W$10:$W$19)),2),4)</f>
        <v>732.21990000000005</v>
      </c>
      <c r="G573" s="27">
        <v>569</v>
      </c>
      <c r="H573" s="26">
        <f>MIN(INT(_xlfn.XLOOKUP(B573,中转!$O$10:$O$129,中转!$Q$10:$Q$129)*MAX(C573/MIN(_xlfn.XLOOKUP(B573,中转!$O$10:$O$129,中转!$N$10:$N$129),7),_xlfn.XLOOKUP(C573,中转!$A$8:$A$17,中转!$B$8:$B$17))),250)</f>
        <v>250</v>
      </c>
    </row>
    <row r="574" spans="1:8" x14ac:dyDescent="0.15">
      <c r="A574" s="26">
        <v>570</v>
      </c>
      <c r="B574" s="26">
        <f t="shared" si="28"/>
        <v>57</v>
      </c>
      <c r="C574" s="26">
        <f t="shared" si="29"/>
        <v>10</v>
      </c>
      <c r="D574" s="26">
        <f t="shared" si="27"/>
        <v>0</v>
      </c>
      <c r="E574" s="26">
        <f>IFERROR(IF(C574=1,$E$5,ROUNDUP(LOG(_xlfn.XLOOKUP(C574,中转!$U$10:$U$19,中转!$V$10:$V$19)*1.1^(_xlfn.XLOOKUP(B574,中转!$O$10:$O$129,中转!$P$10:$P$129,0)*_xlfn.XLOOKUP(C574,中转!$U$10:$U$19,中转!$W$10:$W$19)),2),4)),1020.5643)</f>
        <v>738.53750000000002</v>
      </c>
      <c r="F574" s="26">
        <f>ROUNDUP(LOG(_xlfn.XLOOKUP(C574,中转!$U$10:$U$19,中转!$V$10:$V$19)*1.1^(_xlfn.XLOOKUP(B574,中转!$O$10:$O$129,中转!$P$10:$P$129,0)*_xlfn.XLOOKUP(C574,中转!$U$10:$U$19,中转!$W$10:$W$19)),2),4)</f>
        <v>738.53750000000002</v>
      </c>
      <c r="G574" s="26">
        <v>570</v>
      </c>
      <c r="H574" s="26">
        <f>MIN(INT(_xlfn.XLOOKUP(B574,中转!$O$10:$O$129,中转!$Q$10:$Q$129)*MAX(C574/MIN(_xlfn.XLOOKUP(B574,中转!$O$10:$O$129,中转!$N$10:$N$129),7),_xlfn.XLOOKUP(C574,中转!$A$8:$A$17,中转!$B$8:$B$17))),250)</f>
        <v>250</v>
      </c>
    </row>
    <row r="575" spans="1:8" x14ac:dyDescent="0.15">
      <c r="A575" s="32">
        <v>571</v>
      </c>
      <c r="B575" s="32">
        <f t="shared" si="28"/>
        <v>58</v>
      </c>
      <c r="C575" s="32">
        <f t="shared" si="29"/>
        <v>1</v>
      </c>
      <c r="D575" s="32">
        <f t="shared" si="27"/>
        <v>0</v>
      </c>
      <c r="E575" s="32">
        <f>IFERROR(IF(C575=1,$E$5,ROUNDUP(LOG(_xlfn.XLOOKUP(C575,中转!$U$10:$U$19,中转!$V$10:$V$19)*1.1^(_xlfn.XLOOKUP(B575,中转!$O$10:$O$129,中转!$P$10:$P$129,0)*_xlfn.XLOOKUP(C575,中转!$U$10:$U$19,中转!$W$10:$W$19)),2),4)),1020.5643)</f>
        <v>4.3220000000000001</v>
      </c>
      <c r="F575" s="32">
        <f>ROUNDUP(LOG(_xlfn.XLOOKUP(C575,中转!$U$10:$U$19,中转!$V$10:$V$19)*1.1^(_xlfn.XLOOKUP(B575,中转!$O$10:$O$129,中转!$P$10:$P$129,0)*_xlfn.XLOOKUP(C575,中转!$U$10:$U$19,中转!$W$10:$W$19)),2),4)</f>
        <v>561.05809999999997</v>
      </c>
      <c r="G575" s="33">
        <v>571</v>
      </c>
      <c r="H575" s="32">
        <f>MIN(INT(_xlfn.XLOOKUP(B575,中转!$O$10:$O$129,中转!$Q$10:$Q$129)*MAX(C575/MIN(_xlfn.XLOOKUP(B575,中转!$O$10:$O$129,中转!$N$10:$N$129),7),_xlfn.XLOOKUP(C575,中转!$A$8:$A$17,中转!$B$8:$B$17))),250)</f>
        <v>175</v>
      </c>
    </row>
    <row r="576" spans="1:8" x14ac:dyDescent="0.15">
      <c r="A576" s="32">
        <v>572</v>
      </c>
      <c r="B576" s="32">
        <f t="shared" si="28"/>
        <v>58</v>
      </c>
      <c r="C576" s="32">
        <f t="shared" si="29"/>
        <v>2</v>
      </c>
      <c r="D576" s="32">
        <f t="shared" si="27"/>
        <v>0</v>
      </c>
      <c r="E576" s="32">
        <f>IFERROR(IF(C576=1,$E$5,ROUNDUP(LOG(_xlfn.XLOOKUP(C576,中转!$U$10:$U$19,中转!$V$10:$V$19)*1.1^(_xlfn.XLOOKUP(B576,中转!$O$10:$O$129,中转!$P$10:$P$129,0)*_xlfn.XLOOKUP(C576,中转!$U$10:$U$19,中转!$W$10:$W$19)),2),4)),1020.5643)</f>
        <v>596.97199999999998</v>
      </c>
      <c r="F576" s="32">
        <f>ROUNDUP(LOG(_xlfn.XLOOKUP(C576,中转!$U$10:$U$19,中转!$V$10:$V$19)*1.1^(_xlfn.XLOOKUP(B576,中转!$O$10:$O$129,中转!$P$10:$P$129,0)*_xlfn.XLOOKUP(C576,中转!$U$10:$U$19,中转!$W$10:$W$19)),2),4)</f>
        <v>596.97199999999998</v>
      </c>
      <c r="G576" s="32">
        <v>572</v>
      </c>
      <c r="H576" s="32">
        <f>MIN(INT(_xlfn.XLOOKUP(B576,中转!$O$10:$O$129,中转!$Q$10:$Q$129)*MAX(C576/MIN(_xlfn.XLOOKUP(B576,中转!$O$10:$O$129,中转!$N$10:$N$129),7),_xlfn.XLOOKUP(C576,中转!$A$8:$A$17,中转!$B$8:$B$17))),250)</f>
        <v>187</v>
      </c>
    </row>
    <row r="577" spans="1:8" x14ac:dyDescent="0.15">
      <c r="A577" s="32">
        <v>573</v>
      </c>
      <c r="B577" s="32">
        <f t="shared" si="28"/>
        <v>58</v>
      </c>
      <c r="C577" s="32">
        <f t="shared" si="29"/>
        <v>3</v>
      </c>
      <c r="D577" s="32">
        <f t="shared" si="27"/>
        <v>0</v>
      </c>
      <c r="E577" s="32">
        <f>IFERROR(IF(C577=1,$E$5,ROUNDUP(LOG(_xlfn.XLOOKUP(C577,中转!$U$10:$U$19,中转!$V$10:$V$19)*1.1^(_xlfn.XLOOKUP(B577,中转!$O$10:$O$129,中转!$P$10:$P$129,0)*_xlfn.XLOOKUP(C577,中转!$U$10:$U$19,中转!$W$10:$W$19)),2),4)),1020.5643)</f>
        <v>638.52980000000002</v>
      </c>
      <c r="F577" s="32">
        <f>ROUNDUP(LOG(_xlfn.XLOOKUP(C577,中转!$U$10:$U$19,中转!$V$10:$V$19)*1.1^(_xlfn.XLOOKUP(B577,中转!$O$10:$O$129,中转!$P$10:$P$129,0)*_xlfn.XLOOKUP(C577,中转!$U$10:$U$19,中转!$W$10:$W$19)),2),4)</f>
        <v>638.52980000000002</v>
      </c>
      <c r="G577" s="33">
        <v>573</v>
      </c>
      <c r="H577" s="32">
        <f>MIN(INT(_xlfn.XLOOKUP(B577,中转!$O$10:$O$129,中转!$Q$10:$Q$129)*MAX(C577/MIN(_xlfn.XLOOKUP(B577,中转!$O$10:$O$129,中转!$N$10:$N$129),7),_xlfn.XLOOKUP(C577,中转!$A$8:$A$17,中转!$B$8:$B$17))),250)</f>
        <v>200</v>
      </c>
    </row>
    <row r="578" spans="1:8" x14ac:dyDescent="0.15">
      <c r="A578" s="32">
        <v>574</v>
      </c>
      <c r="B578" s="32">
        <f t="shared" si="28"/>
        <v>58</v>
      </c>
      <c r="C578" s="32">
        <f t="shared" si="29"/>
        <v>4</v>
      </c>
      <c r="D578" s="32">
        <f t="shared" si="27"/>
        <v>0</v>
      </c>
      <c r="E578" s="32">
        <f>IFERROR(IF(C578=1,$E$5,ROUNDUP(LOG(_xlfn.XLOOKUP(C578,中转!$U$10:$U$19,中转!$V$10:$V$19)*1.1^(_xlfn.XLOOKUP(B578,中转!$O$10:$O$129,中转!$P$10:$P$129,0)*_xlfn.XLOOKUP(C578,中转!$U$10:$U$19,中转!$W$10:$W$19)),2),4)),1020.5643)</f>
        <v>677.08759999999995</v>
      </c>
      <c r="F578" s="32">
        <f>ROUNDUP(LOG(_xlfn.XLOOKUP(C578,中转!$U$10:$U$19,中转!$V$10:$V$19)*1.1^(_xlfn.XLOOKUP(B578,中转!$O$10:$O$129,中转!$P$10:$P$129,0)*_xlfn.XLOOKUP(C578,中转!$U$10:$U$19,中转!$W$10:$W$19)),2),4)</f>
        <v>677.08759999999995</v>
      </c>
      <c r="G578" s="32">
        <v>574</v>
      </c>
      <c r="H578" s="32">
        <f>MIN(INT(_xlfn.XLOOKUP(B578,中转!$O$10:$O$129,中转!$Q$10:$Q$129)*MAX(C578/MIN(_xlfn.XLOOKUP(B578,中转!$O$10:$O$129,中转!$N$10:$N$129),7),_xlfn.XLOOKUP(C578,中转!$A$8:$A$17,中转!$B$8:$B$17))),250)</f>
        <v>212</v>
      </c>
    </row>
    <row r="579" spans="1:8" x14ac:dyDescent="0.15">
      <c r="A579" s="32">
        <v>575</v>
      </c>
      <c r="B579" s="32">
        <f t="shared" si="28"/>
        <v>58</v>
      </c>
      <c r="C579" s="32">
        <f t="shared" si="29"/>
        <v>5</v>
      </c>
      <c r="D579" s="32">
        <f t="shared" si="27"/>
        <v>0</v>
      </c>
      <c r="E579" s="32">
        <f>IFERROR(IF(C579=1,$E$5,ROUNDUP(LOG(_xlfn.XLOOKUP(C579,中转!$U$10:$U$19,中转!$V$10:$V$19)*1.1^(_xlfn.XLOOKUP(B579,中转!$O$10:$O$129,中转!$P$10:$P$129,0)*_xlfn.XLOOKUP(C579,中转!$U$10:$U$19,中转!$W$10:$W$19)),2),4)),1020.5643)</f>
        <v>717.64429999999993</v>
      </c>
      <c r="F579" s="32">
        <f>ROUNDUP(LOG(_xlfn.XLOOKUP(C579,中转!$U$10:$U$19,中转!$V$10:$V$19)*1.1^(_xlfn.XLOOKUP(B579,中转!$O$10:$O$129,中转!$P$10:$P$129,0)*_xlfn.XLOOKUP(C579,中转!$U$10:$U$19,中转!$W$10:$W$19)),2),4)</f>
        <v>717.64429999999993</v>
      </c>
      <c r="G579" s="33">
        <v>575</v>
      </c>
      <c r="H579" s="32">
        <f>MIN(INT(_xlfn.XLOOKUP(B579,中转!$O$10:$O$129,中转!$Q$10:$Q$129)*MAX(C579/MIN(_xlfn.XLOOKUP(B579,中转!$O$10:$O$129,中转!$N$10:$N$129),7),_xlfn.XLOOKUP(C579,中转!$A$8:$A$17,中转!$B$8:$B$17))),250)</f>
        <v>225</v>
      </c>
    </row>
    <row r="580" spans="1:8" x14ac:dyDescent="0.15">
      <c r="A580" s="32">
        <v>576</v>
      </c>
      <c r="B580" s="32">
        <f t="shared" si="28"/>
        <v>58</v>
      </c>
      <c r="C580" s="32">
        <f t="shared" si="29"/>
        <v>6</v>
      </c>
      <c r="D580" s="32">
        <f t="shared" si="27"/>
        <v>0</v>
      </c>
      <c r="E580" s="32">
        <f>IFERROR(IF(C580=1,$E$5,ROUNDUP(LOG(_xlfn.XLOOKUP(C580,中转!$U$10:$U$19,中转!$V$10:$V$19)*1.1^(_xlfn.XLOOKUP(B580,中转!$O$10:$O$129,中转!$P$10:$P$129,0)*_xlfn.XLOOKUP(C580,中转!$U$10:$U$19,中转!$W$10:$W$19)),2),4)),1020.5643)</f>
        <v>723.55669999999998</v>
      </c>
      <c r="F580" s="32">
        <f>ROUNDUP(LOG(_xlfn.XLOOKUP(C580,中转!$U$10:$U$19,中转!$V$10:$V$19)*1.1^(_xlfn.XLOOKUP(B580,中转!$O$10:$O$129,中转!$P$10:$P$129,0)*_xlfn.XLOOKUP(C580,中转!$U$10:$U$19,中转!$W$10:$W$19)),2),4)</f>
        <v>723.55669999999998</v>
      </c>
      <c r="G580" s="32">
        <v>576</v>
      </c>
      <c r="H580" s="32">
        <f>MIN(INT(_xlfn.XLOOKUP(B580,中转!$O$10:$O$129,中转!$Q$10:$Q$129)*MAX(C580/MIN(_xlfn.XLOOKUP(B580,中转!$O$10:$O$129,中转!$N$10:$N$129),7),_xlfn.XLOOKUP(C580,中转!$A$8:$A$17,中转!$B$8:$B$17))),250)</f>
        <v>237</v>
      </c>
    </row>
    <row r="581" spans="1:8" x14ac:dyDescent="0.15">
      <c r="A581" s="32">
        <v>577</v>
      </c>
      <c r="B581" s="32">
        <f t="shared" si="28"/>
        <v>58</v>
      </c>
      <c r="C581" s="32">
        <f t="shared" si="29"/>
        <v>7</v>
      </c>
      <c r="D581" s="32">
        <f t="shared" si="27"/>
        <v>0</v>
      </c>
      <c r="E581" s="32">
        <f>IFERROR(IF(C581=1,$E$5,ROUNDUP(LOG(_xlfn.XLOOKUP(C581,中转!$U$10:$U$19,中转!$V$10:$V$19)*1.1^(_xlfn.XLOOKUP(B581,中转!$O$10:$O$129,中转!$P$10:$P$129,0)*_xlfn.XLOOKUP(C581,中转!$U$10:$U$19,中转!$W$10:$W$19)),2),4)),1020.5643)</f>
        <v>731.94859999999994</v>
      </c>
      <c r="F581" s="32">
        <f>ROUNDUP(LOG(_xlfn.XLOOKUP(C581,中转!$U$10:$U$19,中转!$V$10:$V$19)*1.1^(_xlfn.XLOOKUP(B581,中转!$O$10:$O$129,中转!$P$10:$P$129,0)*_xlfn.XLOOKUP(C581,中转!$U$10:$U$19,中转!$W$10:$W$19)),2),4)</f>
        <v>731.94860000000006</v>
      </c>
      <c r="G581" s="33">
        <v>577</v>
      </c>
      <c r="H581" s="32">
        <f>MIN(INT(_xlfn.XLOOKUP(B581,中转!$O$10:$O$129,中转!$Q$10:$Q$129)*MAX(C581/MIN(_xlfn.XLOOKUP(B581,中转!$O$10:$O$129,中转!$N$10:$N$129),7),_xlfn.XLOOKUP(C581,中转!$A$8:$A$17,中转!$B$8:$B$17))),250)</f>
        <v>250</v>
      </c>
    </row>
    <row r="582" spans="1:8" x14ac:dyDescent="0.15">
      <c r="A582" s="32">
        <v>578</v>
      </c>
      <c r="B582" s="32">
        <f t="shared" si="28"/>
        <v>58</v>
      </c>
      <c r="C582" s="32">
        <f t="shared" si="29"/>
        <v>8</v>
      </c>
      <c r="D582" s="32">
        <f t="shared" si="27"/>
        <v>0</v>
      </c>
      <c r="E582" s="32">
        <f>IFERROR(IF(C582=1,$E$5,ROUNDUP(LOG(_xlfn.XLOOKUP(C582,中转!$U$10:$U$19,中转!$V$10:$V$19)*1.1^(_xlfn.XLOOKUP(B582,中转!$O$10:$O$129,中转!$P$10:$P$129,0)*_xlfn.XLOOKUP(C582,中转!$U$10:$U$19,中转!$W$10:$W$19)),2),4)),1020.5643)</f>
        <v>738.26979999999992</v>
      </c>
      <c r="F582" s="32">
        <f>ROUNDUP(LOG(_xlfn.XLOOKUP(C582,中转!$U$10:$U$19,中转!$V$10:$V$19)*1.1^(_xlfn.XLOOKUP(B582,中转!$O$10:$O$129,中转!$P$10:$P$129,0)*_xlfn.XLOOKUP(C582,中转!$U$10:$U$19,中转!$W$10:$W$19)),2),4)</f>
        <v>738.26980000000003</v>
      </c>
      <c r="G582" s="32">
        <v>578</v>
      </c>
      <c r="H582" s="32">
        <f>MIN(INT(_xlfn.XLOOKUP(B582,中转!$O$10:$O$129,中转!$Q$10:$Q$129)*MAX(C582/MIN(_xlfn.XLOOKUP(B582,中转!$O$10:$O$129,中转!$N$10:$N$129),7),_xlfn.XLOOKUP(C582,中转!$A$8:$A$17,中转!$B$8:$B$17))),250)</f>
        <v>250</v>
      </c>
    </row>
    <row r="583" spans="1:8" x14ac:dyDescent="0.15">
      <c r="A583" s="32">
        <v>579</v>
      </c>
      <c r="B583" s="32">
        <f t="shared" si="28"/>
        <v>58</v>
      </c>
      <c r="C583" s="32">
        <f t="shared" si="29"/>
        <v>9</v>
      </c>
      <c r="D583" s="32">
        <f t="shared" si="27"/>
        <v>0</v>
      </c>
      <c r="E583" s="32">
        <f>IFERROR(IF(C583=1,$E$5,ROUNDUP(LOG(_xlfn.XLOOKUP(C583,中转!$U$10:$U$19,中转!$V$10:$V$19)*1.1^(_xlfn.XLOOKUP(B583,中转!$O$10:$O$129,中转!$P$10:$P$129,0)*_xlfn.XLOOKUP(C583,中转!$U$10:$U$19,中转!$W$10:$W$19)),2),4)),1020.5643)</f>
        <v>744.59519999999998</v>
      </c>
      <c r="F583" s="32">
        <f>ROUNDUP(LOG(_xlfn.XLOOKUP(C583,中转!$U$10:$U$19,中转!$V$10:$V$19)*1.1^(_xlfn.XLOOKUP(B583,中转!$O$10:$O$129,中转!$P$10:$P$129,0)*_xlfn.XLOOKUP(C583,中转!$U$10:$U$19,中转!$W$10:$W$19)),2),4)</f>
        <v>744.59519999999998</v>
      </c>
      <c r="G583" s="33">
        <v>579</v>
      </c>
      <c r="H583" s="32">
        <f>MIN(INT(_xlfn.XLOOKUP(B583,中转!$O$10:$O$129,中转!$Q$10:$Q$129)*MAX(C583/MIN(_xlfn.XLOOKUP(B583,中转!$O$10:$O$129,中转!$N$10:$N$129),7),_xlfn.XLOOKUP(C583,中转!$A$8:$A$17,中转!$B$8:$B$17))),250)</f>
        <v>250</v>
      </c>
    </row>
    <row r="584" spans="1:8" x14ac:dyDescent="0.15">
      <c r="A584" s="32">
        <v>580</v>
      </c>
      <c r="B584" s="32">
        <f t="shared" si="28"/>
        <v>58</v>
      </c>
      <c r="C584" s="32">
        <f t="shared" si="29"/>
        <v>10</v>
      </c>
      <c r="D584" s="32">
        <f t="shared" si="27"/>
        <v>0</v>
      </c>
      <c r="E584" s="32">
        <f>IFERROR(IF(C584=1,$E$5,ROUNDUP(LOG(_xlfn.XLOOKUP(C584,中转!$U$10:$U$19,中转!$V$10:$V$19)*1.1^(_xlfn.XLOOKUP(B584,中转!$O$10:$O$129,中转!$P$10:$P$129,0)*_xlfn.XLOOKUP(C584,中转!$U$10:$U$19,中转!$W$10:$W$19)),2),4)),1020.5643)</f>
        <v>750.91279999999995</v>
      </c>
      <c r="F584" s="32">
        <f>ROUNDUP(LOG(_xlfn.XLOOKUP(C584,中转!$U$10:$U$19,中转!$V$10:$V$19)*1.1^(_xlfn.XLOOKUP(B584,中转!$O$10:$O$129,中转!$P$10:$P$129,0)*_xlfn.XLOOKUP(C584,中转!$U$10:$U$19,中转!$W$10:$W$19)),2),4)</f>
        <v>750.91279999999995</v>
      </c>
      <c r="G584" s="32">
        <v>580</v>
      </c>
      <c r="H584" s="32">
        <f>MIN(INT(_xlfn.XLOOKUP(B584,中转!$O$10:$O$129,中转!$Q$10:$Q$129)*MAX(C584/MIN(_xlfn.XLOOKUP(B584,中转!$O$10:$O$129,中转!$N$10:$N$129),7),_xlfn.XLOOKUP(C584,中转!$A$8:$A$17,中转!$B$8:$B$17))),250)</f>
        <v>250</v>
      </c>
    </row>
    <row r="585" spans="1:8" x14ac:dyDescent="0.15">
      <c r="A585" s="26">
        <v>581</v>
      </c>
      <c r="B585" s="26">
        <f t="shared" si="28"/>
        <v>59</v>
      </c>
      <c r="C585" s="26">
        <f t="shared" si="29"/>
        <v>1</v>
      </c>
      <c r="D585" s="26">
        <f t="shared" si="27"/>
        <v>0</v>
      </c>
      <c r="E585" s="26">
        <f>IFERROR(IF(C585=1,$E$5,ROUNDUP(LOG(_xlfn.XLOOKUP(C585,中转!$U$10:$U$19,中转!$V$10:$V$19)*1.1^(_xlfn.XLOOKUP(B585,中转!$O$10:$O$129,中转!$P$10:$P$129,0)*_xlfn.XLOOKUP(C585,中转!$U$10:$U$19,中转!$W$10:$W$19)),2),4)),1020.5643)</f>
        <v>4.3220000000000001</v>
      </c>
      <c r="F585" s="26">
        <f>ROUNDUP(LOG(_xlfn.XLOOKUP(C585,中转!$U$10:$U$19,中转!$V$10:$V$19)*1.1^(_xlfn.XLOOKUP(B585,中转!$O$10:$O$129,中转!$P$10:$P$129,0)*_xlfn.XLOOKUP(C585,中转!$U$10:$U$19,中转!$W$10:$W$19)),2),4)</f>
        <v>570.95839999999998</v>
      </c>
      <c r="G585" s="27">
        <v>581</v>
      </c>
      <c r="H585" s="26">
        <f>MIN(INT(_xlfn.XLOOKUP(B585,中转!$O$10:$O$129,中转!$Q$10:$Q$129)*MAX(C585/MIN(_xlfn.XLOOKUP(B585,中转!$O$10:$O$129,中转!$N$10:$N$129),7),_xlfn.XLOOKUP(C585,中转!$A$8:$A$17,中转!$B$8:$B$17))),250)</f>
        <v>175</v>
      </c>
    </row>
    <row r="586" spans="1:8" x14ac:dyDescent="0.15">
      <c r="A586" s="26">
        <v>582</v>
      </c>
      <c r="B586" s="26">
        <f t="shared" si="28"/>
        <v>59</v>
      </c>
      <c r="C586" s="26">
        <f t="shared" si="29"/>
        <v>2</v>
      </c>
      <c r="D586" s="26">
        <f t="shared" si="27"/>
        <v>0</v>
      </c>
      <c r="E586" s="26">
        <f>IFERROR(IF(C586=1,$E$5,ROUNDUP(LOG(_xlfn.XLOOKUP(C586,中转!$U$10:$U$19,中转!$V$10:$V$19)*1.1^(_xlfn.XLOOKUP(B586,中转!$O$10:$O$129,中转!$P$10:$P$129,0)*_xlfn.XLOOKUP(C586,中转!$U$10:$U$19,中转!$W$10:$W$19)),2),4)),1020.5643)</f>
        <v>607.49109999999996</v>
      </c>
      <c r="F586" s="26">
        <f>ROUNDUP(LOG(_xlfn.XLOOKUP(C586,中转!$U$10:$U$19,中转!$V$10:$V$19)*1.1^(_xlfn.XLOOKUP(B586,中转!$O$10:$O$129,中转!$P$10:$P$129,0)*_xlfn.XLOOKUP(C586,中转!$U$10:$U$19,中转!$W$10:$W$19)),2),4)</f>
        <v>607.49109999999996</v>
      </c>
      <c r="G586" s="26">
        <v>582</v>
      </c>
      <c r="H586" s="26">
        <f>MIN(INT(_xlfn.XLOOKUP(B586,中转!$O$10:$O$129,中转!$Q$10:$Q$129)*MAX(C586/MIN(_xlfn.XLOOKUP(B586,中转!$O$10:$O$129,中转!$N$10:$N$129),7),_xlfn.XLOOKUP(C586,中转!$A$8:$A$17,中转!$B$8:$B$17))),250)</f>
        <v>187</v>
      </c>
    </row>
    <row r="587" spans="1:8" x14ac:dyDescent="0.15">
      <c r="A587" s="26">
        <v>583</v>
      </c>
      <c r="B587" s="26">
        <f t="shared" si="28"/>
        <v>59</v>
      </c>
      <c r="C587" s="26">
        <f t="shared" si="29"/>
        <v>3</v>
      </c>
      <c r="D587" s="26">
        <f t="shared" si="27"/>
        <v>0</v>
      </c>
      <c r="E587" s="26">
        <f>IFERROR(IF(C587=1,$E$5,ROUNDUP(LOG(_xlfn.XLOOKUP(C587,中转!$U$10:$U$19,中转!$V$10:$V$19)*1.1^(_xlfn.XLOOKUP(B587,中转!$O$10:$O$129,中转!$P$10:$P$129,0)*_xlfn.XLOOKUP(C587,中转!$U$10:$U$19,中转!$W$10:$W$19)),2),4)),1020.5643)</f>
        <v>649.66759999999999</v>
      </c>
      <c r="F587" s="26">
        <f>ROUNDUP(LOG(_xlfn.XLOOKUP(C587,中转!$U$10:$U$19,中转!$V$10:$V$19)*1.1^(_xlfn.XLOOKUP(B587,中转!$O$10:$O$129,中转!$P$10:$P$129,0)*_xlfn.XLOOKUP(C587,中转!$U$10:$U$19,中转!$W$10:$W$19)),2),4)</f>
        <v>649.66759999999999</v>
      </c>
      <c r="G587" s="27">
        <v>583</v>
      </c>
      <c r="H587" s="26">
        <f>MIN(INT(_xlfn.XLOOKUP(B587,中转!$O$10:$O$129,中转!$Q$10:$Q$129)*MAX(C587/MIN(_xlfn.XLOOKUP(B587,中转!$O$10:$O$129,中转!$N$10:$N$129),7),_xlfn.XLOOKUP(C587,中转!$A$8:$A$17,中转!$B$8:$B$17))),250)</f>
        <v>200</v>
      </c>
    </row>
    <row r="588" spans="1:8" x14ac:dyDescent="0.15">
      <c r="A588" s="26">
        <v>584</v>
      </c>
      <c r="B588" s="26">
        <f t="shared" si="28"/>
        <v>59</v>
      </c>
      <c r="C588" s="26">
        <f t="shared" si="29"/>
        <v>4</v>
      </c>
      <c r="D588" s="26">
        <f t="shared" si="27"/>
        <v>0</v>
      </c>
      <c r="E588" s="26">
        <f>IFERROR(IF(C588=1,$E$5,ROUNDUP(LOG(_xlfn.XLOOKUP(C588,中转!$U$10:$U$19,中转!$V$10:$V$19)*1.1^(_xlfn.XLOOKUP(B588,中转!$O$10:$O$129,中转!$P$10:$P$129,0)*_xlfn.XLOOKUP(C588,中转!$U$10:$U$19,中转!$W$10:$W$19)),2),4)),1020.5643)</f>
        <v>688.84410000000003</v>
      </c>
      <c r="F588" s="26">
        <f>ROUNDUP(LOG(_xlfn.XLOOKUP(C588,中转!$U$10:$U$19,中转!$V$10:$V$19)*1.1^(_xlfn.XLOOKUP(B588,中转!$O$10:$O$129,中转!$P$10:$P$129,0)*_xlfn.XLOOKUP(C588,中转!$U$10:$U$19,中转!$W$10:$W$19)),2),4)</f>
        <v>688.84410000000003</v>
      </c>
      <c r="G588" s="26">
        <v>584</v>
      </c>
      <c r="H588" s="26">
        <f>MIN(INT(_xlfn.XLOOKUP(B588,中转!$O$10:$O$129,中转!$Q$10:$Q$129)*MAX(C588/MIN(_xlfn.XLOOKUP(B588,中转!$O$10:$O$129,中转!$N$10:$N$129),7),_xlfn.XLOOKUP(C588,中转!$A$8:$A$17,中转!$B$8:$B$17))),250)</f>
        <v>212</v>
      </c>
    </row>
    <row r="589" spans="1:8" x14ac:dyDescent="0.15">
      <c r="A589" s="26">
        <v>585</v>
      </c>
      <c r="B589" s="26">
        <f t="shared" si="28"/>
        <v>59</v>
      </c>
      <c r="C589" s="26">
        <f t="shared" si="29"/>
        <v>5</v>
      </c>
      <c r="D589" s="26">
        <f t="shared" si="27"/>
        <v>0</v>
      </c>
      <c r="E589" s="26">
        <f>IFERROR(IF(C589=1,$E$5,ROUNDUP(LOG(_xlfn.XLOOKUP(C589,中转!$U$10:$U$19,中转!$V$10:$V$19)*1.1^(_xlfn.XLOOKUP(B589,中转!$O$10:$O$129,中转!$P$10:$P$129,0)*_xlfn.XLOOKUP(C589,中转!$U$10:$U$19,中转!$W$10:$W$19)),2),4)),1020.5643)</f>
        <v>730.01959999999997</v>
      </c>
      <c r="F589" s="26">
        <f>ROUNDUP(LOG(_xlfn.XLOOKUP(C589,中转!$U$10:$U$19,中转!$V$10:$V$19)*1.1^(_xlfn.XLOOKUP(B589,中转!$O$10:$O$129,中转!$P$10:$P$129,0)*_xlfn.XLOOKUP(C589,中转!$U$10:$U$19,中转!$W$10:$W$19)),2),4)</f>
        <v>730.01959999999997</v>
      </c>
      <c r="G589" s="27">
        <v>585</v>
      </c>
      <c r="H589" s="26">
        <f>MIN(INT(_xlfn.XLOOKUP(B589,中转!$O$10:$O$129,中转!$Q$10:$Q$129)*MAX(C589/MIN(_xlfn.XLOOKUP(B589,中转!$O$10:$O$129,中转!$N$10:$N$129),7),_xlfn.XLOOKUP(C589,中转!$A$8:$A$17,中转!$B$8:$B$17))),250)</f>
        <v>225</v>
      </c>
    </row>
    <row r="590" spans="1:8" x14ac:dyDescent="0.15">
      <c r="A590" s="26">
        <v>586</v>
      </c>
      <c r="B590" s="26">
        <f t="shared" si="28"/>
        <v>59</v>
      </c>
      <c r="C590" s="26">
        <f t="shared" si="29"/>
        <v>6</v>
      </c>
      <c r="D590" s="26">
        <f t="shared" si="27"/>
        <v>0</v>
      </c>
      <c r="E590" s="26">
        <f>IFERROR(IF(C590=1,$E$5,ROUNDUP(LOG(_xlfn.XLOOKUP(C590,中转!$U$10:$U$19,中转!$V$10:$V$19)*1.1^(_xlfn.XLOOKUP(B590,中转!$O$10:$O$129,中转!$P$10:$P$129,0)*_xlfn.XLOOKUP(C590,中转!$U$10:$U$19,中转!$W$10:$W$19)),2),4)),1020.5643)</f>
        <v>735.93200000000002</v>
      </c>
      <c r="F590" s="26">
        <f>ROUNDUP(LOG(_xlfn.XLOOKUP(C590,中转!$U$10:$U$19,中转!$V$10:$V$19)*1.1^(_xlfn.XLOOKUP(B590,中转!$O$10:$O$129,中转!$P$10:$P$129,0)*_xlfn.XLOOKUP(C590,中转!$U$10:$U$19,中转!$W$10:$W$19)),2),4)</f>
        <v>735.93200000000002</v>
      </c>
      <c r="G590" s="26">
        <v>586</v>
      </c>
      <c r="H590" s="26">
        <f>MIN(INT(_xlfn.XLOOKUP(B590,中转!$O$10:$O$129,中转!$Q$10:$Q$129)*MAX(C590/MIN(_xlfn.XLOOKUP(B590,中转!$O$10:$O$129,中转!$N$10:$N$129),7),_xlfn.XLOOKUP(C590,中转!$A$8:$A$17,中转!$B$8:$B$17))),250)</f>
        <v>237</v>
      </c>
    </row>
    <row r="591" spans="1:8" x14ac:dyDescent="0.15">
      <c r="A591" s="26">
        <v>587</v>
      </c>
      <c r="B591" s="26">
        <f t="shared" si="28"/>
        <v>59</v>
      </c>
      <c r="C591" s="26">
        <f t="shared" si="29"/>
        <v>7</v>
      </c>
      <c r="D591" s="26">
        <f t="shared" si="27"/>
        <v>0</v>
      </c>
      <c r="E591" s="26">
        <f>IFERROR(IF(C591=1,$E$5,ROUNDUP(LOG(_xlfn.XLOOKUP(C591,中转!$U$10:$U$19,中转!$V$10:$V$19)*1.1^(_xlfn.XLOOKUP(B591,中转!$O$10:$O$129,中转!$P$10:$P$129,0)*_xlfn.XLOOKUP(C591,中转!$U$10:$U$19,中转!$W$10:$W$19)),2),4)),1020.5643)</f>
        <v>744.32389999999998</v>
      </c>
      <c r="F591" s="26">
        <f>ROUNDUP(LOG(_xlfn.XLOOKUP(C591,中转!$U$10:$U$19,中转!$V$10:$V$19)*1.1^(_xlfn.XLOOKUP(B591,中转!$O$10:$O$129,中转!$P$10:$P$129,0)*_xlfn.XLOOKUP(C591,中转!$U$10:$U$19,中转!$W$10:$W$19)),2),4)</f>
        <v>744.32389999999998</v>
      </c>
      <c r="G591" s="27">
        <v>587</v>
      </c>
      <c r="H591" s="26">
        <f>MIN(INT(_xlfn.XLOOKUP(B591,中转!$O$10:$O$129,中转!$Q$10:$Q$129)*MAX(C591/MIN(_xlfn.XLOOKUP(B591,中转!$O$10:$O$129,中转!$N$10:$N$129),7),_xlfn.XLOOKUP(C591,中转!$A$8:$A$17,中转!$B$8:$B$17))),250)</f>
        <v>250</v>
      </c>
    </row>
    <row r="592" spans="1:8" x14ac:dyDescent="0.15">
      <c r="A592" s="26">
        <v>588</v>
      </c>
      <c r="B592" s="26">
        <f t="shared" si="28"/>
        <v>59</v>
      </c>
      <c r="C592" s="26">
        <f t="shared" si="29"/>
        <v>8</v>
      </c>
      <c r="D592" s="26">
        <f t="shared" si="27"/>
        <v>0</v>
      </c>
      <c r="E592" s="26">
        <f>IFERROR(IF(C592=1,$E$5,ROUNDUP(LOG(_xlfn.XLOOKUP(C592,中转!$U$10:$U$19,中转!$V$10:$V$19)*1.1^(_xlfn.XLOOKUP(B592,中转!$O$10:$O$129,中转!$P$10:$P$129,0)*_xlfn.XLOOKUP(C592,中转!$U$10:$U$19,中转!$W$10:$W$19)),2),4)),1020.5643)</f>
        <v>750.64509999999996</v>
      </c>
      <c r="F592" s="26">
        <f>ROUNDUP(LOG(_xlfn.XLOOKUP(C592,中转!$U$10:$U$19,中转!$V$10:$V$19)*1.1^(_xlfn.XLOOKUP(B592,中转!$O$10:$O$129,中转!$P$10:$P$129,0)*_xlfn.XLOOKUP(C592,中转!$U$10:$U$19,中转!$W$10:$W$19)),2),4)</f>
        <v>750.64509999999996</v>
      </c>
      <c r="G592" s="26">
        <v>588</v>
      </c>
      <c r="H592" s="26">
        <f>MIN(INT(_xlfn.XLOOKUP(B592,中转!$O$10:$O$129,中转!$Q$10:$Q$129)*MAX(C592/MIN(_xlfn.XLOOKUP(B592,中转!$O$10:$O$129,中转!$N$10:$N$129),7),_xlfn.XLOOKUP(C592,中转!$A$8:$A$17,中转!$B$8:$B$17))),250)</f>
        <v>250</v>
      </c>
    </row>
    <row r="593" spans="1:8" x14ac:dyDescent="0.15">
      <c r="A593" s="26">
        <v>589</v>
      </c>
      <c r="B593" s="26">
        <f t="shared" si="28"/>
        <v>59</v>
      </c>
      <c r="C593" s="26">
        <f t="shared" si="29"/>
        <v>9</v>
      </c>
      <c r="D593" s="26">
        <f t="shared" si="27"/>
        <v>0</v>
      </c>
      <c r="E593" s="26">
        <f>IFERROR(IF(C593=1,$E$5,ROUNDUP(LOG(_xlfn.XLOOKUP(C593,中转!$U$10:$U$19,中转!$V$10:$V$19)*1.1^(_xlfn.XLOOKUP(B593,中转!$O$10:$O$129,中转!$P$10:$P$129,0)*_xlfn.XLOOKUP(C593,中转!$U$10:$U$19,中转!$W$10:$W$19)),2),4)),1020.5643)</f>
        <v>756.97050000000002</v>
      </c>
      <c r="F593" s="26">
        <f>ROUNDUP(LOG(_xlfn.XLOOKUP(C593,中转!$U$10:$U$19,中转!$V$10:$V$19)*1.1^(_xlfn.XLOOKUP(B593,中转!$O$10:$O$129,中转!$P$10:$P$129,0)*_xlfn.XLOOKUP(C593,中转!$U$10:$U$19,中转!$W$10:$W$19)),2),4)</f>
        <v>756.97050000000002</v>
      </c>
      <c r="G593" s="27">
        <v>589</v>
      </c>
      <c r="H593" s="26">
        <f>MIN(INT(_xlfn.XLOOKUP(B593,中转!$O$10:$O$129,中转!$Q$10:$Q$129)*MAX(C593/MIN(_xlfn.XLOOKUP(B593,中转!$O$10:$O$129,中转!$N$10:$N$129),7),_xlfn.XLOOKUP(C593,中转!$A$8:$A$17,中转!$B$8:$B$17))),250)</f>
        <v>250</v>
      </c>
    </row>
    <row r="594" spans="1:8" x14ac:dyDescent="0.15">
      <c r="A594" s="26">
        <v>590</v>
      </c>
      <c r="B594" s="26">
        <f t="shared" si="28"/>
        <v>59</v>
      </c>
      <c r="C594" s="26">
        <f t="shared" si="29"/>
        <v>10</v>
      </c>
      <c r="D594" s="26">
        <f t="shared" si="27"/>
        <v>0</v>
      </c>
      <c r="E594" s="26">
        <f>IFERROR(IF(C594=1,$E$5,ROUNDUP(LOG(_xlfn.XLOOKUP(C594,中转!$U$10:$U$19,中转!$V$10:$V$19)*1.1^(_xlfn.XLOOKUP(B594,中转!$O$10:$O$129,中转!$P$10:$P$129,0)*_xlfn.XLOOKUP(C594,中转!$U$10:$U$19,中转!$W$10:$W$19)),2),4)),1020.5643)</f>
        <v>763.28809999999999</v>
      </c>
      <c r="F594" s="26">
        <f>ROUNDUP(LOG(_xlfn.XLOOKUP(C594,中转!$U$10:$U$19,中转!$V$10:$V$19)*1.1^(_xlfn.XLOOKUP(B594,中转!$O$10:$O$129,中转!$P$10:$P$129,0)*_xlfn.XLOOKUP(C594,中转!$U$10:$U$19,中转!$W$10:$W$19)),2),4)</f>
        <v>763.28809999999999</v>
      </c>
      <c r="G594" s="26">
        <v>590</v>
      </c>
      <c r="H594" s="26">
        <f>MIN(INT(_xlfn.XLOOKUP(B594,中转!$O$10:$O$129,中转!$Q$10:$Q$129)*MAX(C594/MIN(_xlfn.XLOOKUP(B594,中转!$O$10:$O$129,中转!$N$10:$N$129),7),_xlfn.XLOOKUP(C594,中转!$A$8:$A$17,中转!$B$8:$B$17))),250)</f>
        <v>250</v>
      </c>
    </row>
    <row r="595" spans="1:8" x14ac:dyDescent="0.15">
      <c r="A595" s="32">
        <v>591</v>
      </c>
      <c r="B595" s="32">
        <f t="shared" si="28"/>
        <v>60</v>
      </c>
      <c r="C595" s="32">
        <f t="shared" si="29"/>
        <v>1</v>
      </c>
      <c r="D595" s="32">
        <f t="shared" si="27"/>
        <v>0</v>
      </c>
      <c r="E595" s="32">
        <f>IFERROR(IF(C595=1,$E$5,ROUNDUP(LOG(_xlfn.XLOOKUP(C595,中转!$U$10:$U$19,中转!$V$10:$V$19)*1.1^(_xlfn.XLOOKUP(B595,中转!$O$10:$O$129,中转!$P$10:$P$129,0)*_xlfn.XLOOKUP(C595,中转!$U$10:$U$19,中转!$W$10:$W$19)),2),4)),1020.5643)</f>
        <v>4.3220000000000001</v>
      </c>
      <c r="F595" s="32">
        <f>ROUNDUP(LOG(_xlfn.XLOOKUP(C595,中转!$U$10:$U$19,中转!$V$10:$V$19)*1.1^(_xlfn.XLOOKUP(B595,中转!$O$10:$O$129,中转!$P$10:$P$129,0)*_xlfn.XLOOKUP(C595,中转!$U$10:$U$19,中转!$W$10:$W$19)),2),4)</f>
        <v>580.85860000000002</v>
      </c>
      <c r="G595" s="33">
        <v>591</v>
      </c>
      <c r="H595" s="32">
        <f>MIN(INT(_xlfn.XLOOKUP(B595,中转!$O$10:$O$129,中转!$Q$10:$Q$129)*MAX(C595/MIN(_xlfn.XLOOKUP(B595,中转!$O$10:$O$129,中转!$N$10:$N$129),7),_xlfn.XLOOKUP(C595,中转!$A$8:$A$17,中转!$B$8:$B$17))),250)</f>
        <v>175</v>
      </c>
    </row>
    <row r="596" spans="1:8" x14ac:dyDescent="0.15">
      <c r="A596" s="32">
        <v>592</v>
      </c>
      <c r="B596" s="32">
        <f t="shared" si="28"/>
        <v>60</v>
      </c>
      <c r="C596" s="32">
        <f t="shared" si="29"/>
        <v>2</v>
      </c>
      <c r="D596" s="32">
        <f t="shared" si="27"/>
        <v>0</v>
      </c>
      <c r="E596" s="32">
        <f>IFERROR(IF(C596=1,$E$5,ROUNDUP(LOG(_xlfn.XLOOKUP(C596,中转!$U$10:$U$19,中转!$V$10:$V$19)*1.1^(_xlfn.XLOOKUP(B596,中转!$O$10:$O$129,中转!$P$10:$P$129,0)*_xlfn.XLOOKUP(C596,中转!$U$10:$U$19,中转!$W$10:$W$19)),2),4)),1020.5643)</f>
        <v>618.01009999999997</v>
      </c>
      <c r="F596" s="32">
        <f>ROUNDUP(LOG(_xlfn.XLOOKUP(C596,中转!$U$10:$U$19,中转!$V$10:$V$19)*1.1^(_xlfn.XLOOKUP(B596,中转!$O$10:$O$129,中转!$P$10:$P$129,0)*_xlfn.XLOOKUP(C596,中转!$U$10:$U$19,中转!$W$10:$W$19)),2),4)</f>
        <v>618.01009999999997</v>
      </c>
      <c r="G596" s="32">
        <v>592</v>
      </c>
      <c r="H596" s="32">
        <f>MIN(INT(_xlfn.XLOOKUP(B596,中转!$O$10:$O$129,中转!$Q$10:$Q$129)*MAX(C596/MIN(_xlfn.XLOOKUP(B596,中转!$O$10:$O$129,中转!$N$10:$N$129),7),_xlfn.XLOOKUP(C596,中转!$A$8:$A$17,中转!$B$8:$B$17))),250)</f>
        <v>187</v>
      </c>
    </row>
    <row r="597" spans="1:8" x14ac:dyDescent="0.15">
      <c r="A597" s="32">
        <v>593</v>
      </c>
      <c r="B597" s="32">
        <f t="shared" si="28"/>
        <v>60</v>
      </c>
      <c r="C597" s="32">
        <f t="shared" si="29"/>
        <v>3</v>
      </c>
      <c r="D597" s="32">
        <f t="shared" si="27"/>
        <v>0</v>
      </c>
      <c r="E597" s="32">
        <f>IFERROR(IF(C597=1,$E$5,ROUNDUP(LOG(_xlfn.XLOOKUP(C597,中转!$U$10:$U$19,中转!$V$10:$V$19)*1.1^(_xlfn.XLOOKUP(B597,中转!$O$10:$O$129,中转!$P$10:$P$129,0)*_xlfn.XLOOKUP(C597,中转!$U$10:$U$19,中转!$W$10:$W$19)),2),4)),1020.5643)</f>
        <v>660.80539999999996</v>
      </c>
      <c r="F597" s="32">
        <f>ROUNDUP(LOG(_xlfn.XLOOKUP(C597,中转!$U$10:$U$19,中转!$V$10:$V$19)*1.1^(_xlfn.XLOOKUP(B597,中转!$O$10:$O$129,中转!$P$10:$P$129,0)*_xlfn.XLOOKUP(C597,中转!$U$10:$U$19,中转!$W$10:$W$19)),2),4)</f>
        <v>660.80539999999996</v>
      </c>
      <c r="G597" s="33">
        <v>593</v>
      </c>
      <c r="H597" s="32">
        <f>MIN(INT(_xlfn.XLOOKUP(B597,中转!$O$10:$O$129,中转!$Q$10:$Q$129)*MAX(C597/MIN(_xlfn.XLOOKUP(B597,中转!$O$10:$O$129,中转!$N$10:$N$129),7),_xlfn.XLOOKUP(C597,中转!$A$8:$A$17,中转!$B$8:$B$17))),250)</f>
        <v>200</v>
      </c>
    </row>
    <row r="598" spans="1:8" x14ac:dyDescent="0.15">
      <c r="A598" s="32">
        <v>594</v>
      </c>
      <c r="B598" s="32">
        <f t="shared" si="28"/>
        <v>60</v>
      </c>
      <c r="C598" s="32">
        <f t="shared" si="29"/>
        <v>4</v>
      </c>
      <c r="D598" s="32">
        <f t="shared" si="27"/>
        <v>0</v>
      </c>
      <c r="E598" s="32">
        <f>IFERROR(IF(C598=1,$E$5,ROUNDUP(LOG(_xlfn.XLOOKUP(C598,中转!$U$10:$U$19,中转!$V$10:$V$19)*1.1^(_xlfn.XLOOKUP(B598,中转!$O$10:$O$129,中转!$P$10:$P$129,0)*_xlfn.XLOOKUP(C598,中转!$U$10:$U$19,中转!$W$10:$W$19)),2),4)),1020.5643)</f>
        <v>700.60069999999996</v>
      </c>
      <c r="F598" s="32">
        <f>ROUNDUP(LOG(_xlfn.XLOOKUP(C598,中转!$U$10:$U$19,中转!$V$10:$V$19)*1.1^(_xlfn.XLOOKUP(B598,中转!$O$10:$O$129,中转!$P$10:$P$129,0)*_xlfn.XLOOKUP(C598,中转!$U$10:$U$19,中转!$W$10:$W$19)),2),4)</f>
        <v>700.60069999999996</v>
      </c>
      <c r="G598" s="32">
        <v>594</v>
      </c>
      <c r="H598" s="32">
        <f>MIN(INT(_xlfn.XLOOKUP(B598,中转!$O$10:$O$129,中转!$Q$10:$Q$129)*MAX(C598/MIN(_xlfn.XLOOKUP(B598,中转!$O$10:$O$129,中转!$N$10:$N$129),7),_xlfn.XLOOKUP(C598,中转!$A$8:$A$17,中转!$B$8:$B$17))),250)</f>
        <v>212</v>
      </c>
    </row>
    <row r="599" spans="1:8" x14ac:dyDescent="0.15">
      <c r="A599" s="32">
        <v>595</v>
      </c>
      <c r="B599" s="32">
        <f t="shared" si="28"/>
        <v>60</v>
      </c>
      <c r="C599" s="32">
        <f t="shared" si="29"/>
        <v>5</v>
      </c>
      <c r="D599" s="32">
        <f t="shared" si="27"/>
        <v>0</v>
      </c>
      <c r="E599" s="32">
        <f>IFERROR(IF(C599=1,$E$5,ROUNDUP(LOG(_xlfn.XLOOKUP(C599,中转!$U$10:$U$19,中转!$V$10:$V$19)*1.1^(_xlfn.XLOOKUP(B599,中转!$O$10:$O$129,中转!$P$10:$P$129,0)*_xlfn.XLOOKUP(C599,中转!$U$10:$U$19,中转!$W$10:$W$19)),2),4)),1020.5643)</f>
        <v>742.39490000000001</v>
      </c>
      <c r="F599" s="32">
        <f>ROUNDUP(LOG(_xlfn.XLOOKUP(C599,中转!$U$10:$U$19,中转!$V$10:$V$19)*1.1^(_xlfn.XLOOKUP(B599,中转!$O$10:$O$129,中转!$P$10:$P$129,0)*_xlfn.XLOOKUP(C599,中转!$U$10:$U$19,中转!$W$10:$W$19)),2),4)</f>
        <v>742.39490000000001</v>
      </c>
      <c r="G599" s="33">
        <v>595</v>
      </c>
      <c r="H599" s="32">
        <f>MIN(INT(_xlfn.XLOOKUP(B599,中转!$O$10:$O$129,中转!$Q$10:$Q$129)*MAX(C599/MIN(_xlfn.XLOOKUP(B599,中转!$O$10:$O$129,中转!$N$10:$N$129),7),_xlfn.XLOOKUP(C599,中转!$A$8:$A$17,中转!$B$8:$B$17))),250)</f>
        <v>225</v>
      </c>
    </row>
    <row r="600" spans="1:8" x14ac:dyDescent="0.15">
      <c r="A600" s="32">
        <v>596</v>
      </c>
      <c r="B600" s="32">
        <f t="shared" si="28"/>
        <v>60</v>
      </c>
      <c r="C600" s="32">
        <f t="shared" si="29"/>
        <v>6</v>
      </c>
      <c r="D600" s="32">
        <f t="shared" si="27"/>
        <v>0</v>
      </c>
      <c r="E600" s="32">
        <f>IFERROR(IF(C600=1,$E$5,ROUNDUP(LOG(_xlfn.XLOOKUP(C600,中转!$U$10:$U$19,中转!$V$10:$V$19)*1.1^(_xlfn.XLOOKUP(B600,中转!$O$10:$O$129,中转!$P$10:$P$129,0)*_xlfn.XLOOKUP(C600,中转!$U$10:$U$19,中转!$W$10:$W$19)),2),4)),1020.5643)</f>
        <v>748.30729999999994</v>
      </c>
      <c r="F600" s="32">
        <f>ROUNDUP(LOG(_xlfn.XLOOKUP(C600,中转!$U$10:$U$19,中转!$V$10:$V$19)*1.1^(_xlfn.XLOOKUP(B600,中转!$O$10:$O$129,中转!$P$10:$P$129,0)*_xlfn.XLOOKUP(C600,中转!$U$10:$U$19,中转!$W$10:$W$19)),2),4)</f>
        <v>748.30730000000005</v>
      </c>
      <c r="G600" s="32">
        <v>596</v>
      </c>
      <c r="H600" s="32">
        <f>MIN(INT(_xlfn.XLOOKUP(B600,中转!$O$10:$O$129,中转!$Q$10:$Q$129)*MAX(C600/MIN(_xlfn.XLOOKUP(B600,中转!$O$10:$O$129,中转!$N$10:$N$129),7),_xlfn.XLOOKUP(C600,中转!$A$8:$A$17,中转!$B$8:$B$17))),250)</f>
        <v>237</v>
      </c>
    </row>
    <row r="601" spans="1:8" x14ac:dyDescent="0.15">
      <c r="A601" s="32">
        <v>597</v>
      </c>
      <c r="B601" s="32">
        <f t="shared" si="28"/>
        <v>60</v>
      </c>
      <c r="C601" s="32">
        <f t="shared" si="29"/>
        <v>7</v>
      </c>
      <c r="D601" s="32">
        <f t="shared" si="27"/>
        <v>0</v>
      </c>
      <c r="E601" s="32">
        <f>IFERROR(IF(C601=1,$E$5,ROUNDUP(LOG(_xlfn.XLOOKUP(C601,中转!$U$10:$U$19,中转!$V$10:$V$19)*1.1^(_xlfn.XLOOKUP(B601,中转!$O$10:$O$129,中转!$P$10:$P$129,0)*_xlfn.XLOOKUP(C601,中转!$U$10:$U$19,中转!$W$10:$W$19)),2),4)),1020.5643)</f>
        <v>756.69920000000002</v>
      </c>
      <c r="F601" s="32">
        <f>ROUNDUP(LOG(_xlfn.XLOOKUP(C601,中转!$U$10:$U$19,中转!$V$10:$V$19)*1.1^(_xlfn.XLOOKUP(B601,中转!$O$10:$O$129,中转!$P$10:$P$129,0)*_xlfn.XLOOKUP(C601,中转!$U$10:$U$19,中转!$W$10:$W$19)),2),4)</f>
        <v>756.69920000000002</v>
      </c>
      <c r="G601" s="33">
        <v>597</v>
      </c>
      <c r="H601" s="32">
        <f>MIN(INT(_xlfn.XLOOKUP(B601,中转!$O$10:$O$129,中转!$Q$10:$Q$129)*MAX(C601/MIN(_xlfn.XLOOKUP(B601,中转!$O$10:$O$129,中转!$N$10:$N$129),7),_xlfn.XLOOKUP(C601,中转!$A$8:$A$17,中转!$B$8:$B$17))),250)</f>
        <v>250</v>
      </c>
    </row>
    <row r="602" spans="1:8" x14ac:dyDescent="0.15">
      <c r="A602" s="32">
        <v>598</v>
      </c>
      <c r="B602" s="32">
        <f t="shared" si="28"/>
        <v>60</v>
      </c>
      <c r="C602" s="32">
        <f t="shared" si="29"/>
        <v>8</v>
      </c>
      <c r="D602" s="32">
        <f t="shared" si="27"/>
        <v>0</v>
      </c>
      <c r="E602" s="32">
        <f>IFERROR(IF(C602=1,$E$5,ROUNDUP(LOG(_xlfn.XLOOKUP(C602,中转!$U$10:$U$19,中转!$V$10:$V$19)*1.1^(_xlfn.XLOOKUP(B602,中转!$O$10:$O$129,中转!$P$10:$P$129,0)*_xlfn.XLOOKUP(C602,中转!$U$10:$U$19,中转!$W$10:$W$19)),2),4)),1020.5643)</f>
        <v>763.02049999999997</v>
      </c>
      <c r="F602" s="32">
        <f>ROUNDUP(LOG(_xlfn.XLOOKUP(C602,中转!$U$10:$U$19,中转!$V$10:$V$19)*1.1^(_xlfn.XLOOKUP(B602,中转!$O$10:$O$129,中转!$P$10:$P$129,0)*_xlfn.XLOOKUP(C602,中转!$U$10:$U$19,中转!$W$10:$W$19)),2),4)</f>
        <v>763.02049999999997</v>
      </c>
      <c r="G602" s="32">
        <v>598</v>
      </c>
      <c r="H602" s="32">
        <f>MIN(INT(_xlfn.XLOOKUP(B602,中转!$O$10:$O$129,中转!$Q$10:$Q$129)*MAX(C602/MIN(_xlfn.XLOOKUP(B602,中转!$O$10:$O$129,中转!$N$10:$N$129),7),_xlfn.XLOOKUP(C602,中转!$A$8:$A$17,中转!$B$8:$B$17))),250)</f>
        <v>250</v>
      </c>
    </row>
    <row r="603" spans="1:8" x14ac:dyDescent="0.15">
      <c r="A603" s="32">
        <v>599</v>
      </c>
      <c r="B603" s="32">
        <f t="shared" si="28"/>
        <v>60</v>
      </c>
      <c r="C603" s="32">
        <f t="shared" si="29"/>
        <v>9</v>
      </c>
      <c r="D603" s="32">
        <f t="shared" si="27"/>
        <v>0</v>
      </c>
      <c r="E603" s="32">
        <f>IFERROR(IF(C603=1,$E$5,ROUNDUP(LOG(_xlfn.XLOOKUP(C603,中转!$U$10:$U$19,中转!$V$10:$V$19)*1.1^(_xlfn.XLOOKUP(B603,中转!$O$10:$O$129,中转!$P$10:$P$129,0)*_xlfn.XLOOKUP(C603,中转!$U$10:$U$19,中转!$W$10:$W$19)),2),4)),1020.5643)</f>
        <v>769.34579999999994</v>
      </c>
      <c r="F603" s="32">
        <f>ROUNDUP(LOG(_xlfn.XLOOKUP(C603,中转!$U$10:$U$19,中转!$V$10:$V$19)*1.1^(_xlfn.XLOOKUP(B603,中转!$O$10:$O$129,中转!$P$10:$P$129,0)*_xlfn.XLOOKUP(C603,中转!$U$10:$U$19,中转!$W$10:$W$19)),2),4)</f>
        <v>769.34580000000005</v>
      </c>
      <c r="G603" s="33">
        <v>599</v>
      </c>
      <c r="H603" s="32">
        <f>MIN(INT(_xlfn.XLOOKUP(B603,中转!$O$10:$O$129,中转!$Q$10:$Q$129)*MAX(C603/MIN(_xlfn.XLOOKUP(B603,中转!$O$10:$O$129,中转!$N$10:$N$129),7),_xlfn.XLOOKUP(C603,中转!$A$8:$A$17,中转!$B$8:$B$17))),250)</f>
        <v>250</v>
      </c>
    </row>
    <row r="604" spans="1:8" x14ac:dyDescent="0.15">
      <c r="A604" s="32">
        <v>600</v>
      </c>
      <c r="B604" s="32">
        <f t="shared" si="28"/>
        <v>60</v>
      </c>
      <c r="C604" s="32">
        <f t="shared" si="29"/>
        <v>10</v>
      </c>
      <c r="D604" s="32">
        <f t="shared" si="27"/>
        <v>0</v>
      </c>
      <c r="E604" s="32">
        <f>IFERROR(IF(C604=1,$E$5,ROUNDUP(LOG(_xlfn.XLOOKUP(C604,中转!$U$10:$U$19,中转!$V$10:$V$19)*1.1^(_xlfn.XLOOKUP(B604,中转!$O$10:$O$129,中转!$P$10:$P$129,0)*_xlfn.XLOOKUP(C604,中转!$U$10:$U$19,中转!$W$10:$W$19)),2),4)),1020.5643)</f>
        <v>775.6635</v>
      </c>
      <c r="F604" s="32">
        <f>ROUNDUP(LOG(_xlfn.XLOOKUP(C604,中转!$U$10:$U$19,中转!$V$10:$V$19)*1.1^(_xlfn.XLOOKUP(B604,中转!$O$10:$O$129,中转!$P$10:$P$129,0)*_xlfn.XLOOKUP(C604,中转!$U$10:$U$19,中转!$W$10:$W$19)),2),4)</f>
        <v>775.6635</v>
      </c>
      <c r="G604" s="32">
        <v>600</v>
      </c>
      <c r="H604" s="32">
        <f>MIN(INT(_xlfn.XLOOKUP(B604,中转!$O$10:$O$129,中转!$Q$10:$Q$129)*MAX(C604/MIN(_xlfn.XLOOKUP(B604,中转!$O$10:$O$129,中转!$N$10:$N$129),7),_xlfn.XLOOKUP(C604,中转!$A$8:$A$17,中转!$B$8:$B$17))),250)</f>
        <v>250</v>
      </c>
    </row>
    <row r="605" spans="1:8" x14ac:dyDescent="0.15">
      <c r="A605" s="26">
        <v>601</v>
      </c>
      <c r="B605" s="26">
        <f t="shared" si="28"/>
        <v>61</v>
      </c>
      <c r="C605" s="26">
        <f t="shared" si="29"/>
        <v>1</v>
      </c>
      <c r="D605" s="26">
        <f t="shared" si="27"/>
        <v>0</v>
      </c>
      <c r="E605" s="26">
        <f>IFERROR(IF(C605=1,$E$5,ROUNDUP(LOG(_xlfn.XLOOKUP(C605,中转!$U$10:$U$19,中转!$V$10:$V$19)*1.1^(_xlfn.XLOOKUP(B605,中转!$O$10:$O$129,中转!$P$10:$P$129,0)*_xlfn.XLOOKUP(C605,中转!$U$10:$U$19,中转!$W$10:$W$19)),2),4)),1020.5643)</f>
        <v>4.3220000000000001</v>
      </c>
      <c r="F605" s="26">
        <f>ROUNDUP(LOG(_xlfn.XLOOKUP(C605,中转!$U$10:$U$19,中转!$V$10:$V$19)*1.1^(_xlfn.XLOOKUP(B605,中转!$O$10:$O$129,中转!$P$10:$P$129,0)*_xlfn.XLOOKUP(C605,中转!$U$10:$U$19,中转!$W$10:$W$19)),2),4)</f>
        <v>590.75890000000004</v>
      </c>
      <c r="G605" s="27">
        <v>601</v>
      </c>
      <c r="H605" s="26">
        <f>MIN(INT(_xlfn.XLOOKUP(B605,中转!$O$10:$O$129,中转!$Q$10:$Q$129)*MAX(C605/MIN(_xlfn.XLOOKUP(B605,中转!$O$10:$O$129,中转!$N$10:$N$129),7),_xlfn.XLOOKUP(C605,中转!$A$8:$A$17,中转!$B$8:$B$17))),250)</f>
        <v>175</v>
      </c>
    </row>
    <row r="606" spans="1:8" x14ac:dyDescent="0.15">
      <c r="A606" s="26">
        <v>602</v>
      </c>
      <c r="B606" s="26">
        <f t="shared" si="28"/>
        <v>61</v>
      </c>
      <c r="C606" s="26">
        <f t="shared" si="29"/>
        <v>2</v>
      </c>
      <c r="D606" s="26">
        <f t="shared" si="27"/>
        <v>0</v>
      </c>
      <c r="E606" s="26">
        <f>IFERROR(IF(C606=1,$E$5,ROUNDUP(LOG(_xlfn.XLOOKUP(C606,中转!$U$10:$U$19,中转!$V$10:$V$19)*1.1^(_xlfn.XLOOKUP(B606,中转!$O$10:$O$129,中转!$P$10:$P$129,0)*_xlfn.XLOOKUP(C606,中转!$U$10:$U$19,中转!$W$10:$W$19)),2),4)),1020.5643)</f>
        <v>628.52909999999997</v>
      </c>
      <c r="F606" s="26">
        <f>ROUNDUP(LOG(_xlfn.XLOOKUP(C606,中转!$U$10:$U$19,中转!$V$10:$V$19)*1.1^(_xlfn.XLOOKUP(B606,中转!$O$10:$O$129,中转!$P$10:$P$129,0)*_xlfn.XLOOKUP(C606,中转!$U$10:$U$19,中转!$W$10:$W$19)),2),4)</f>
        <v>628.52909999999997</v>
      </c>
      <c r="G606" s="26">
        <v>602</v>
      </c>
      <c r="H606" s="26">
        <f>MIN(INT(_xlfn.XLOOKUP(B606,中转!$O$10:$O$129,中转!$Q$10:$Q$129)*MAX(C606/MIN(_xlfn.XLOOKUP(B606,中转!$O$10:$O$129,中转!$N$10:$N$129),7),_xlfn.XLOOKUP(C606,中转!$A$8:$A$17,中转!$B$8:$B$17))),250)</f>
        <v>187</v>
      </c>
    </row>
    <row r="607" spans="1:8" x14ac:dyDescent="0.15">
      <c r="A607" s="26">
        <v>603</v>
      </c>
      <c r="B607" s="26">
        <f t="shared" si="28"/>
        <v>61</v>
      </c>
      <c r="C607" s="26">
        <f t="shared" si="29"/>
        <v>3</v>
      </c>
      <c r="D607" s="26">
        <f t="shared" si="27"/>
        <v>0</v>
      </c>
      <c r="E607" s="26">
        <f>IFERROR(IF(C607=1,$E$5,ROUNDUP(LOG(_xlfn.XLOOKUP(C607,中转!$U$10:$U$19,中转!$V$10:$V$19)*1.1^(_xlfn.XLOOKUP(B607,中转!$O$10:$O$129,中转!$P$10:$P$129,0)*_xlfn.XLOOKUP(C607,中转!$U$10:$U$19,中转!$W$10:$W$19)),2),4)),1020.5643)</f>
        <v>671.94319999999993</v>
      </c>
      <c r="F607" s="26">
        <f>ROUNDUP(LOG(_xlfn.XLOOKUP(C607,中转!$U$10:$U$19,中转!$V$10:$V$19)*1.1^(_xlfn.XLOOKUP(B607,中转!$O$10:$O$129,中转!$P$10:$P$129,0)*_xlfn.XLOOKUP(C607,中转!$U$10:$U$19,中转!$W$10:$W$19)),2),4)</f>
        <v>671.94320000000005</v>
      </c>
      <c r="G607" s="27">
        <v>603</v>
      </c>
      <c r="H607" s="26">
        <f>MIN(INT(_xlfn.XLOOKUP(B607,中转!$O$10:$O$129,中转!$Q$10:$Q$129)*MAX(C607/MIN(_xlfn.XLOOKUP(B607,中转!$O$10:$O$129,中转!$N$10:$N$129),7),_xlfn.XLOOKUP(C607,中转!$A$8:$A$17,中转!$B$8:$B$17))),250)</f>
        <v>200</v>
      </c>
    </row>
    <row r="608" spans="1:8" x14ac:dyDescent="0.15">
      <c r="A608" s="26">
        <v>604</v>
      </c>
      <c r="B608" s="26">
        <f t="shared" si="28"/>
        <v>61</v>
      </c>
      <c r="C608" s="26">
        <f t="shared" si="29"/>
        <v>4</v>
      </c>
      <c r="D608" s="26">
        <f t="shared" si="27"/>
        <v>0</v>
      </c>
      <c r="E608" s="26">
        <f>IFERROR(IF(C608=1,$E$5,ROUNDUP(LOG(_xlfn.XLOOKUP(C608,中转!$U$10:$U$19,中转!$V$10:$V$19)*1.1^(_xlfn.XLOOKUP(B608,中转!$O$10:$O$129,中转!$P$10:$P$129,0)*_xlfn.XLOOKUP(C608,中转!$U$10:$U$19,中转!$W$10:$W$19)),2),4)),1020.5643)</f>
        <v>712.35719999999992</v>
      </c>
      <c r="F608" s="26">
        <f>ROUNDUP(LOG(_xlfn.XLOOKUP(C608,中转!$U$10:$U$19,中转!$V$10:$V$19)*1.1^(_xlfn.XLOOKUP(B608,中转!$O$10:$O$129,中转!$P$10:$P$129,0)*_xlfn.XLOOKUP(C608,中转!$U$10:$U$19,中转!$W$10:$W$19)),2),4)</f>
        <v>712.35720000000003</v>
      </c>
      <c r="G608" s="26">
        <v>604</v>
      </c>
      <c r="H608" s="26">
        <f>MIN(INT(_xlfn.XLOOKUP(B608,中转!$O$10:$O$129,中转!$Q$10:$Q$129)*MAX(C608/MIN(_xlfn.XLOOKUP(B608,中转!$O$10:$O$129,中转!$N$10:$N$129),7),_xlfn.XLOOKUP(C608,中转!$A$8:$A$17,中转!$B$8:$B$17))),250)</f>
        <v>212</v>
      </c>
    </row>
    <row r="609" spans="1:8" x14ac:dyDescent="0.15">
      <c r="A609" s="26">
        <v>605</v>
      </c>
      <c r="B609" s="26">
        <f t="shared" si="28"/>
        <v>61</v>
      </c>
      <c r="C609" s="26">
        <f t="shared" si="29"/>
        <v>5</v>
      </c>
      <c r="D609" s="26">
        <f t="shared" si="27"/>
        <v>0</v>
      </c>
      <c r="E609" s="26">
        <f>IFERROR(IF(C609=1,$E$5,ROUNDUP(LOG(_xlfn.XLOOKUP(C609,中转!$U$10:$U$19,中转!$V$10:$V$19)*1.1^(_xlfn.XLOOKUP(B609,中转!$O$10:$O$129,中转!$P$10:$P$129,0)*_xlfn.XLOOKUP(C609,中转!$U$10:$U$19,中转!$W$10:$W$19)),2),4)),1020.5643)</f>
        <v>754.77019999999993</v>
      </c>
      <c r="F609" s="26">
        <f>ROUNDUP(LOG(_xlfn.XLOOKUP(C609,中转!$U$10:$U$19,中转!$V$10:$V$19)*1.1^(_xlfn.XLOOKUP(B609,中转!$O$10:$O$129,中转!$P$10:$P$129,0)*_xlfn.XLOOKUP(C609,中转!$U$10:$U$19,中转!$W$10:$W$19)),2),4)</f>
        <v>754.77019999999993</v>
      </c>
      <c r="G609" s="27">
        <v>605</v>
      </c>
      <c r="H609" s="26">
        <f>MIN(INT(_xlfn.XLOOKUP(B609,中转!$O$10:$O$129,中转!$Q$10:$Q$129)*MAX(C609/MIN(_xlfn.XLOOKUP(B609,中转!$O$10:$O$129,中转!$N$10:$N$129),7),_xlfn.XLOOKUP(C609,中转!$A$8:$A$17,中转!$B$8:$B$17))),250)</f>
        <v>225</v>
      </c>
    </row>
    <row r="610" spans="1:8" x14ac:dyDescent="0.15">
      <c r="A610" s="26">
        <v>606</v>
      </c>
      <c r="B610" s="26">
        <f t="shared" si="28"/>
        <v>61</v>
      </c>
      <c r="C610" s="26">
        <f t="shared" si="29"/>
        <v>6</v>
      </c>
      <c r="D610" s="26">
        <f t="shared" si="27"/>
        <v>0</v>
      </c>
      <c r="E610" s="26">
        <f>IFERROR(IF(C610=1,$E$5,ROUNDUP(LOG(_xlfn.XLOOKUP(C610,中转!$U$10:$U$19,中转!$V$10:$V$19)*1.1^(_xlfn.XLOOKUP(B610,中转!$O$10:$O$129,中转!$P$10:$P$129,0)*_xlfn.XLOOKUP(C610,中转!$U$10:$U$19,中转!$W$10:$W$19)),2),4)),1020.5643)</f>
        <v>760.68269999999995</v>
      </c>
      <c r="F610" s="26">
        <f>ROUNDUP(LOG(_xlfn.XLOOKUP(C610,中转!$U$10:$U$19,中转!$V$10:$V$19)*1.1^(_xlfn.XLOOKUP(B610,中转!$O$10:$O$129,中转!$P$10:$P$129,0)*_xlfn.XLOOKUP(C610,中转!$U$10:$U$19,中转!$W$10:$W$19)),2),4)</f>
        <v>760.68269999999995</v>
      </c>
      <c r="G610" s="26">
        <v>606</v>
      </c>
      <c r="H610" s="26">
        <f>MIN(INT(_xlfn.XLOOKUP(B610,中转!$O$10:$O$129,中转!$Q$10:$Q$129)*MAX(C610/MIN(_xlfn.XLOOKUP(B610,中转!$O$10:$O$129,中转!$N$10:$N$129),7),_xlfn.XLOOKUP(C610,中转!$A$8:$A$17,中转!$B$8:$B$17))),250)</f>
        <v>237</v>
      </c>
    </row>
    <row r="611" spans="1:8" x14ac:dyDescent="0.15">
      <c r="A611" s="26">
        <v>607</v>
      </c>
      <c r="B611" s="26">
        <f t="shared" si="28"/>
        <v>61</v>
      </c>
      <c r="C611" s="26">
        <f t="shared" si="29"/>
        <v>7</v>
      </c>
      <c r="D611" s="26">
        <f t="shared" si="27"/>
        <v>0</v>
      </c>
      <c r="E611" s="26">
        <f>IFERROR(IF(C611=1,$E$5,ROUNDUP(LOG(_xlfn.XLOOKUP(C611,中转!$U$10:$U$19,中转!$V$10:$V$19)*1.1^(_xlfn.XLOOKUP(B611,中转!$O$10:$O$129,中转!$P$10:$P$129,0)*_xlfn.XLOOKUP(C611,中转!$U$10:$U$19,中转!$W$10:$W$19)),2),4)),1020.5643)</f>
        <v>769.07449999999994</v>
      </c>
      <c r="F611" s="26">
        <f>ROUNDUP(LOG(_xlfn.XLOOKUP(C611,中转!$U$10:$U$19,中转!$V$10:$V$19)*1.1^(_xlfn.XLOOKUP(B611,中转!$O$10:$O$129,中转!$P$10:$P$129,0)*_xlfn.XLOOKUP(C611,中转!$U$10:$U$19,中转!$W$10:$W$19)),2),4)</f>
        <v>769.07449999999994</v>
      </c>
      <c r="G611" s="27">
        <v>607</v>
      </c>
      <c r="H611" s="26">
        <f>MIN(INT(_xlfn.XLOOKUP(B611,中转!$O$10:$O$129,中转!$Q$10:$Q$129)*MAX(C611/MIN(_xlfn.XLOOKUP(B611,中转!$O$10:$O$129,中转!$N$10:$N$129),7),_xlfn.XLOOKUP(C611,中转!$A$8:$A$17,中转!$B$8:$B$17))),250)</f>
        <v>250</v>
      </c>
    </row>
    <row r="612" spans="1:8" x14ac:dyDescent="0.15">
      <c r="A612" s="26">
        <v>608</v>
      </c>
      <c r="B612" s="26">
        <f t="shared" si="28"/>
        <v>61</v>
      </c>
      <c r="C612" s="26">
        <f t="shared" si="29"/>
        <v>8</v>
      </c>
      <c r="D612" s="26">
        <f t="shared" ref="D612:D675" si="30">D602</f>
        <v>0</v>
      </c>
      <c r="E612" s="26">
        <f>IFERROR(IF(C612=1,$E$5,ROUNDUP(LOG(_xlfn.XLOOKUP(C612,中转!$U$10:$U$19,中转!$V$10:$V$19)*1.1^(_xlfn.XLOOKUP(B612,中转!$O$10:$O$129,中转!$P$10:$P$129,0)*_xlfn.XLOOKUP(C612,中转!$U$10:$U$19,中转!$W$10:$W$19)),2),4)),1020.5643)</f>
        <v>775.39580000000001</v>
      </c>
      <c r="F612" s="26">
        <f>ROUNDUP(LOG(_xlfn.XLOOKUP(C612,中转!$U$10:$U$19,中转!$V$10:$V$19)*1.1^(_xlfn.XLOOKUP(B612,中转!$O$10:$O$129,中转!$P$10:$P$129,0)*_xlfn.XLOOKUP(C612,中转!$U$10:$U$19,中转!$W$10:$W$19)),2),4)</f>
        <v>775.39580000000001</v>
      </c>
      <c r="G612" s="26">
        <v>608</v>
      </c>
      <c r="H612" s="26">
        <f>MIN(INT(_xlfn.XLOOKUP(B612,中转!$O$10:$O$129,中转!$Q$10:$Q$129)*MAX(C612/MIN(_xlfn.XLOOKUP(B612,中转!$O$10:$O$129,中转!$N$10:$N$129),7),_xlfn.XLOOKUP(C612,中转!$A$8:$A$17,中转!$B$8:$B$17))),250)</f>
        <v>250</v>
      </c>
    </row>
    <row r="613" spans="1:8" x14ac:dyDescent="0.15">
      <c r="A613" s="26">
        <v>609</v>
      </c>
      <c r="B613" s="26">
        <f t="shared" si="28"/>
        <v>61</v>
      </c>
      <c r="C613" s="26">
        <f t="shared" si="29"/>
        <v>9</v>
      </c>
      <c r="D613" s="26">
        <f t="shared" si="30"/>
        <v>0</v>
      </c>
      <c r="E613" s="26">
        <f>IFERROR(IF(C613=1,$E$5,ROUNDUP(LOG(_xlfn.XLOOKUP(C613,中转!$U$10:$U$19,中转!$V$10:$V$19)*1.1^(_xlfn.XLOOKUP(B613,中转!$O$10:$O$129,中转!$P$10:$P$129,0)*_xlfn.XLOOKUP(C613,中转!$U$10:$U$19,中转!$W$10:$W$19)),2),4)),1020.5643)</f>
        <v>781.72109999999998</v>
      </c>
      <c r="F613" s="26">
        <f>ROUNDUP(LOG(_xlfn.XLOOKUP(C613,中转!$U$10:$U$19,中转!$V$10:$V$19)*1.1^(_xlfn.XLOOKUP(B613,中转!$O$10:$O$129,中转!$P$10:$P$129,0)*_xlfn.XLOOKUP(C613,中转!$U$10:$U$19,中转!$W$10:$W$19)),2),4)</f>
        <v>781.72109999999998</v>
      </c>
      <c r="G613" s="27">
        <v>609</v>
      </c>
      <c r="H613" s="26">
        <f>MIN(INT(_xlfn.XLOOKUP(B613,中转!$O$10:$O$129,中转!$Q$10:$Q$129)*MAX(C613/MIN(_xlfn.XLOOKUP(B613,中转!$O$10:$O$129,中转!$N$10:$N$129),7),_xlfn.XLOOKUP(C613,中转!$A$8:$A$17,中转!$B$8:$B$17))),250)</f>
        <v>250</v>
      </c>
    </row>
    <row r="614" spans="1:8" x14ac:dyDescent="0.15">
      <c r="A614" s="26">
        <v>610</v>
      </c>
      <c r="B614" s="26">
        <f t="shared" si="28"/>
        <v>61</v>
      </c>
      <c r="C614" s="26">
        <f t="shared" si="29"/>
        <v>10</v>
      </c>
      <c r="D614" s="26">
        <f t="shared" si="30"/>
        <v>0</v>
      </c>
      <c r="E614" s="26">
        <f>IFERROR(IF(C614=1,$E$5,ROUNDUP(LOG(_xlfn.XLOOKUP(C614,中转!$U$10:$U$19,中转!$V$10:$V$19)*1.1^(_xlfn.XLOOKUP(B614,中转!$O$10:$O$129,中转!$P$10:$P$129,0)*_xlfn.XLOOKUP(C614,中转!$U$10:$U$19,中转!$W$10:$W$19)),2),4)),1020.5643)</f>
        <v>788.03879999999992</v>
      </c>
      <c r="F614" s="26">
        <f>ROUNDUP(LOG(_xlfn.XLOOKUP(C614,中转!$U$10:$U$19,中转!$V$10:$V$19)*1.1^(_xlfn.XLOOKUP(B614,中转!$O$10:$O$129,中转!$P$10:$P$129,0)*_xlfn.XLOOKUP(C614,中转!$U$10:$U$19,中转!$W$10:$W$19)),2),4)</f>
        <v>788.03880000000004</v>
      </c>
      <c r="G614" s="26">
        <v>610</v>
      </c>
      <c r="H614" s="26">
        <f>MIN(INT(_xlfn.XLOOKUP(B614,中转!$O$10:$O$129,中转!$Q$10:$Q$129)*MAX(C614/MIN(_xlfn.XLOOKUP(B614,中转!$O$10:$O$129,中转!$N$10:$N$129),7),_xlfn.XLOOKUP(C614,中转!$A$8:$A$17,中转!$B$8:$B$17))),250)</f>
        <v>250</v>
      </c>
    </row>
    <row r="615" spans="1:8" x14ac:dyDescent="0.15">
      <c r="A615" s="32">
        <v>611</v>
      </c>
      <c r="B615" s="32">
        <f t="shared" si="28"/>
        <v>62</v>
      </c>
      <c r="C615" s="32">
        <f t="shared" si="29"/>
        <v>1</v>
      </c>
      <c r="D615" s="32">
        <f t="shared" si="30"/>
        <v>0</v>
      </c>
      <c r="E615" s="32">
        <f>IFERROR(IF(C615=1,$E$5,ROUNDUP(LOG(_xlfn.XLOOKUP(C615,中转!$U$10:$U$19,中转!$V$10:$V$19)*1.1^(_xlfn.XLOOKUP(B615,中转!$O$10:$O$129,中转!$P$10:$P$129,0)*_xlfn.XLOOKUP(C615,中转!$U$10:$U$19,中转!$W$10:$W$19)),2),4)),1020.5643)</f>
        <v>4.3220000000000001</v>
      </c>
      <c r="F615" s="32">
        <f>ROUNDUP(LOG(_xlfn.XLOOKUP(C615,中转!$U$10:$U$19,中转!$V$10:$V$19)*1.1^(_xlfn.XLOOKUP(B615,中转!$O$10:$O$129,中转!$P$10:$P$129,0)*_xlfn.XLOOKUP(C615,中转!$U$10:$U$19,中转!$W$10:$W$19)),2),4)</f>
        <v>600.65909999999997</v>
      </c>
      <c r="G615" s="33">
        <v>611</v>
      </c>
      <c r="H615" s="32">
        <f>MIN(INT(_xlfn.XLOOKUP(B615,中转!$O$10:$O$129,中转!$Q$10:$Q$129)*MAX(C615/MIN(_xlfn.XLOOKUP(B615,中转!$O$10:$O$129,中转!$N$10:$N$129),7),_xlfn.XLOOKUP(C615,中转!$A$8:$A$17,中转!$B$8:$B$17))),250)</f>
        <v>175</v>
      </c>
    </row>
    <row r="616" spans="1:8" x14ac:dyDescent="0.15">
      <c r="A616" s="32">
        <v>612</v>
      </c>
      <c r="B616" s="32">
        <f t="shared" si="28"/>
        <v>62</v>
      </c>
      <c r="C616" s="32">
        <f t="shared" si="29"/>
        <v>2</v>
      </c>
      <c r="D616" s="32">
        <f t="shared" si="30"/>
        <v>0</v>
      </c>
      <c r="E616" s="32">
        <f>IFERROR(IF(C616=1,$E$5,ROUNDUP(LOG(_xlfn.XLOOKUP(C616,中转!$U$10:$U$19,中转!$V$10:$V$19)*1.1^(_xlfn.XLOOKUP(B616,中转!$O$10:$O$129,中转!$P$10:$P$129,0)*_xlfn.XLOOKUP(C616,中转!$U$10:$U$19,中转!$W$10:$W$19)),2),4)),1020.5643)</f>
        <v>639.04809999999998</v>
      </c>
      <c r="F616" s="32">
        <f>ROUNDUP(LOG(_xlfn.XLOOKUP(C616,中转!$U$10:$U$19,中转!$V$10:$V$19)*1.1^(_xlfn.XLOOKUP(B616,中转!$O$10:$O$129,中转!$P$10:$P$129,0)*_xlfn.XLOOKUP(C616,中转!$U$10:$U$19,中转!$W$10:$W$19)),2),4)</f>
        <v>639.04809999999998</v>
      </c>
      <c r="G616" s="32">
        <v>612</v>
      </c>
      <c r="H616" s="32">
        <f>MIN(INT(_xlfn.XLOOKUP(B616,中转!$O$10:$O$129,中转!$Q$10:$Q$129)*MAX(C616/MIN(_xlfn.XLOOKUP(B616,中转!$O$10:$O$129,中转!$N$10:$N$129),7),_xlfn.XLOOKUP(C616,中转!$A$8:$A$17,中转!$B$8:$B$17))),250)</f>
        <v>187</v>
      </c>
    </row>
    <row r="617" spans="1:8" x14ac:dyDescent="0.15">
      <c r="A617" s="32">
        <v>613</v>
      </c>
      <c r="B617" s="32">
        <f t="shared" si="28"/>
        <v>62</v>
      </c>
      <c r="C617" s="32">
        <f t="shared" si="29"/>
        <v>3</v>
      </c>
      <c r="D617" s="32">
        <f t="shared" si="30"/>
        <v>0</v>
      </c>
      <c r="E617" s="32">
        <f>IFERROR(IF(C617=1,$E$5,ROUNDUP(LOG(_xlfn.XLOOKUP(C617,中转!$U$10:$U$19,中转!$V$10:$V$19)*1.1^(_xlfn.XLOOKUP(B617,中转!$O$10:$O$129,中转!$P$10:$P$129,0)*_xlfn.XLOOKUP(C617,中转!$U$10:$U$19,中转!$W$10:$W$19)),2),4)),1020.5643)</f>
        <v>683.08100000000002</v>
      </c>
      <c r="F617" s="32">
        <f>ROUNDUP(LOG(_xlfn.XLOOKUP(C617,中转!$U$10:$U$19,中转!$V$10:$V$19)*1.1^(_xlfn.XLOOKUP(B617,中转!$O$10:$O$129,中转!$P$10:$P$129,0)*_xlfn.XLOOKUP(C617,中转!$U$10:$U$19,中转!$W$10:$W$19)),2),4)</f>
        <v>683.08100000000002</v>
      </c>
      <c r="G617" s="33">
        <v>613</v>
      </c>
      <c r="H617" s="32">
        <f>MIN(INT(_xlfn.XLOOKUP(B617,中转!$O$10:$O$129,中转!$Q$10:$Q$129)*MAX(C617/MIN(_xlfn.XLOOKUP(B617,中转!$O$10:$O$129,中转!$N$10:$N$129),7),_xlfn.XLOOKUP(C617,中转!$A$8:$A$17,中转!$B$8:$B$17))),250)</f>
        <v>200</v>
      </c>
    </row>
    <row r="618" spans="1:8" x14ac:dyDescent="0.15">
      <c r="A618" s="32">
        <v>614</v>
      </c>
      <c r="B618" s="32">
        <f t="shared" si="28"/>
        <v>62</v>
      </c>
      <c r="C618" s="32">
        <f t="shared" si="29"/>
        <v>4</v>
      </c>
      <c r="D618" s="32">
        <f t="shared" si="30"/>
        <v>0</v>
      </c>
      <c r="E618" s="32">
        <f>IFERROR(IF(C618=1,$E$5,ROUNDUP(LOG(_xlfn.XLOOKUP(C618,中转!$U$10:$U$19,中转!$V$10:$V$19)*1.1^(_xlfn.XLOOKUP(B618,中转!$O$10:$O$129,中转!$P$10:$P$129,0)*_xlfn.XLOOKUP(C618,中转!$U$10:$U$19,中转!$W$10:$W$19)),2),4)),1020.5643)</f>
        <v>724.11379999999997</v>
      </c>
      <c r="F618" s="32">
        <f>ROUNDUP(LOG(_xlfn.XLOOKUP(C618,中转!$U$10:$U$19,中转!$V$10:$V$19)*1.1^(_xlfn.XLOOKUP(B618,中转!$O$10:$O$129,中转!$P$10:$P$129,0)*_xlfn.XLOOKUP(C618,中转!$U$10:$U$19,中转!$W$10:$W$19)),2),4)</f>
        <v>724.11379999999997</v>
      </c>
      <c r="G618" s="32">
        <v>614</v>
      </c>
      <c r="H618" s="32">
        <f>MIN(INT(_xlfn.XLOOKUP(B618,中转!$O$10:$O$129,中转!$Q$10:$Q$129)*MAX(C618/MIN(_xlfn.XLOOKUP(B618,中转!$O$10:$O$129,中转!$N$10:$N$129),7),_xlfn.XLOOKUP(C618,中转!$A$8:$A$17,中转!$B$8:$B$17))),250)</f>
        <v>212</v>
      </c>
    </row>
    <row r="619" spans="1:8" x14ac:dyDescent="0.15">
      <c r="A619" s="32">
        <v>615</v>
      </c>
      <c r="B619" s="32">
        <f t="shared" si="28"/>
        <v>62</v>
      </c>
      <c r="C619" s="32">
        <f t="shared" si="29"/>
        <v>5</v>
      </c>
      <c r="D619" s="32">
        <f t="shared" si="30"/>
        <v>0</v>
      </c>
      <c r="E619" s="32">
        <f>IFERROR(IF(C619=1,$E$5,ROUNDUP(LOG(_xlfn.XLOOKUP(C619,中转!$U$10:$U$19,中转!$V$10:$V$19)*1.1^(_xlfn.XLOOKUP(B619,中转!$O$10:$O$129,中转!$P$10:$P$129,0)*_xlfn.XLOOKUP(C619,中转!$U$10:$U$19,中转!$W$10:$W$19)),2),4)),1020.5643)</f>
        <v>767.14549999999997</v>
      </c>
      <c r="F619" s="32">
        <f>ROUNDUP(LOG(_xlfn.XLOOKUP(C619,中转!$U$10:$U$19,中转!$V$10:$V$19)*1.1^(_xlfn.XLOOKUP(B619,中转!$O$10:$O$129,中转!$P$10:$P$129,0)*_xlfn.XLOOKUP(C619,中转!$U$10:$U$19,中转!$W$10:$W$19)),2),4)</f>
        <v>767.14549999999997</v>
      </c>
      <c r="G619" s="33">
        <v>615</v>
      </c>
      <c r="H619" s="32">
        <f>MIN(INT(_xlfn.XLOOKUP(B619,中转!$O$10:$O$129,中转!$Q$10:$Q$129)*MAX(C619/MIN(_xlfn.XLOOKUP(B619,中转!$O$10:$O$129,中转!$N$10:$N$129),7),_xlfn.XLOOKUP(C619,中转!$A$8:$A$17,中转!$B$8:$B$17))),250)</f>
        <v>225</v>
      </c>
    </row>
    <row r="620" spans="1:8" x14ac:dyDescent="0.15">
      <c r="A620" s="32">
        <v>616</v>
      </c>
      <c r="B620" s="32">
        <f t="shared" si="28"/>
        <v>62</v>
      </c>
      <c r="C620" s="32">
        <f t="shared" si="29"/>
        <v>6</v>
      </c>
      <c r="D620" s="32">
        <f t="shared" si="30"/>
        <v>0</v>
      </c>
      <c r="E620" s="32">
        <f>IFERROR(IF(C620=1,$E$5,ROUNDUP(LOG(_xlfn.XLOOKUP(C620,中转!$U$10:$U$19,中转!$V$10:$V$19)*1.1^(_xlfn.XLOOKUP(B620,中转!$O$10:$O$129,中转!$P$10:$P$129,0)*_xlfn.XLOOKUP(C620,中转!$U$10:$U$19,中转!$W$10:$W$19)),2),4)),1020.5643)</f>
        <v>773.05799999999999</v>
      </c>
      <c r="F620" s="32">
        <f>ROUNDUP(LOG(_xlfn.XLOOKUP(C620,中转!$U$10:$U$19,中转!$V$10:$V$19)*1.1^(_xlfn.XLOOKUP(B620,中转!$O$10:$O$129,中转!$P$10:$P$129,0)*_xlfn.XLOOKUP(C620,中转!$U$10:$U$19,中转!$W$10:$W$19)),2),4)</f>
        <v>773.05799999999999</v>
      </c>
      <c r="G620" s="32">
        <v>616</v>
      </c>
      <c r="H620" s="32">
        <f>MIN(INT(_xlfn.XLOOKUP(B620,中转!$O$10:$O$129,中转!$Q$10:$Q$129)*MAX(C620/MIN(_xlfn.XLOOKUP(B620,中转!$O$10:$O$129,中转!$N$10:$N$129),7),_xlfn.XLOOKUP(C620,中转!$A$8:$A$17,中转!$B$8:$B$17))),250)</f>
        <v>237</v>
      </c>
    </row>
    <row r="621" spans="1:8" x14ac:dyDescent="0.15">
      <c r="A621" s="32">
        <v>617</v>
      </c>
      <c r="B621" s="32">
        <f t="shared" si="28"/>
        <v>62</v>
      </c>
      <c r="C621" s="32">
        <f t="shared" si="29"/>
        <v>7</v>
      </c>
      <c r="D621" s="32">
        <f t="shared" si="30"/>
        <v>0</v>
      </c>
      <c r="E621" s="32">
        <f>IFERROR(IF(C621=1,$E$5,ROUNDUP(LOG(_xlfn.XLOOKUP(C621,中转!$U$10:$U$19,中转!$V$10:$V$19)*1.1^(_xlfn.XLOOKUP(B621,中转!$O$10:$O$129,中转!$P$10:$P$129,0)*_xlfn.XLOOKUP(C621,中转!$U$10:$U$19,中转!$W$10:$W$19)),2),4)),1020.5643)</f>
        <v>781.44989999999996</v>
      </c>
      <c r="F621" s="32">
        <f>ROUNDUP(LOG(_xlfn.XLOOKUP(C621,中转!$U$10:$U$19,中转!$V$10:$V$19)*1.1^(_xlfn.XLOOKUP(B621,中转!$O$10:$O$129,中转!$P$10:$P$129,0)*_xlfn.XLOOKUP(C621,中转!$U$10:$U$19,中转!$W$10:$W$19)),2),4)</f>
        <v>781.44989999999996</v>
      </c>
      <c r="G621" s="33">
        <v>617</v>
      </c>
      <c r="H621" s="32">
        <f>MIN(INT(_xlfn.XLOOKUP(B621,中转!$O$10:$O$129,中转!$Q$10:$Q$129)*MAX(C621/MIN(_xlfn.XLOOKUP(B621,中转!$O$10:$O$129,中转!$N$10:$N$129),7),_xlfn.XLOOKUP(C621,中转!$A$8:$A$17,中转!$B$8:$B$17))),250)</f>
        <v>250</v>
      </c>
    </row>
    <row r="622" spans="1:8" x14ac:dyDescent="0.15">
      <c r="A622" s="32">
        <v>618</v>
      </c>
      <c r="B622" s="32">
        <f t="shared" si="28"/>
        <v>62</v>
      </c>
      <c r="C622" s="32">
        <f t="shared" si="29"/>
        <v>8</v>
      </c>
      <c r="D622" s="32">
        <f t="shared" si="30"/>
        <v>0</v>
      </c>
      <c r="E622" s="32">
        <f>IFERROR(IF(C622=1,$E$5,ROUNDUP(LOG(_xlfn.XLOOKUP(C622,中转!$U$10:$U$19,中转!$V$10:$V$19)*1.1^(_xlfn.XLOOKUP(B622,中转!$O$10:$O$129,中转!$P$10:$P$129,0)*_xlfn.XLOOKUP(C622,中转!$U$10:$U$19,中转!$W$10:$W$19)),2),4)),1020.5643)</f>
        <v>787.77109999999993</v>
      </c>
      <c r="F622" s="32">
        <f>ROUNDUP(LOG(_xlfn.XLOOKUP(C622,中转!$U$10:$U$19,中转!$V$10:$V$19)*1.1^(_xlfn.XLOOKUP(B622,中转!$O$10:$O$129,中转!$P$10:$P$129,0)*_xlfn.XLOOKUP(C622,中转!$U$10:$U$19,中转!$W$10:$W$19)),2),4)</f>
        <v>787.77110000000005</v>
      </c>
      <c r="G622" s="32">
        <v>618</v>
      </c>
      <c r="H622" s="32">
        <f>MIN(INT(_xlfn.XLOOKUP(B622,中转!$O$10:$O$129,中转!$Q$10:$Q$129)*MAX(C622/MIN(_xlfn.XLOOKUP(B622,中转!$O$10:$O$129,中转!$N$10:$N$129),7),_xlfn.XLOOKUP(C622,中转!$A$8:$A$17,中转!$B$8:$B$17))),250)</f>
        <v>250</v>
      </c>
    </row>
    <row r="623" spans="1:8" x14ac:dyDescent="0.15">
      <c r="A623" s="32">
        <v>619</v>
      </c>
      <c r="B623" s="32">
        <f t="shared" si="28"/>
        <v>62</v>
      </c>
      <c r="C623" s="32">
        <f t="shared" si="29"/>
        <v>9</v>
      </c>
      <c r="D623" s="32">
        <f t="shared" si="30"/>
        <v>0</v>
      </c>
      <c r="E623" s="32">
        <f>IFERROR(IF(C623=1,$E$5,ROUNDUP(LOG(_xlfn.XLOOKUP(C623,中转!$U$10:$U$19,中转!$V$10:$V$19)*1.1^(_xlfn.XLOOKUP(B623,中转!$O$10:$O$129,中转!$P$10:$P$129,0)*_xlfn.XLOOKUP(C623,中转!$U$10:$U$19,中转!$W$10:$W$19)),2),4)),1020.5643)</f>
        <v>794.09649999999999</v>
      </c>
      <c r="F623" s="32">
        <f>ROUNDUP(LOG(_xlfn.XLOOKUP(C623,中转!$U$10:$U$19,中转!$V$10:$V$19)*1.1^(_xlfn.XLOOKUP(B623,中转!$O$10:$O$129,中转!$P$10:$P$129,0)*_xlfn.XLOOKUP(C623,中转!$U$10:$U$19,中转!$W$10:$W$19)),2),4)</f>
        <v>794.09649999999999</v>
      </c>
      <c r="G623" s="33">
        <v>619</v>
      </c>
      <c r="H623" s="32">
        <f>MIN(INT(_xlfn.XLOOKUP(B623,中转!$O$10:$O$129,中转!$Q$10:$Q$129)*MAX(C623/MIN(_xlfn.XLOOKUP(B623,中转!$O$10:$O$129,中转!$N$10:$N$129),7),_xlfn.XLOOKUP(C623,中转!$A$8:$A$17,中转!$B$8:$B$17))),250)</f>
        <v>250</v>
      </c>
    </row>
    <row r="624" spans="1:8" x14ac:dyDescent="0.15">
      <c r="A624" s="32">
        <v>620</v>
      </c>
      <c r="B624" s="32">
        <f t="shared" si="28"/>
        <v>62</v>
      </c>
      <c r="C624" s="32">
        <f t="shared" si="29"/>
        <v>10</v>
      </c>
      <c r="D624" s="32">
        <f t="shared" si="30"/>
        <v>0</v>
      </c>
      <c r="E624" s="32">
        <f>IFERROR(IF(C624=1,$E$5,ROUNDUP(LOG(_xlfn.XLOOKUP(C624,中转!$U$10:$U$19,中转!$V$10:$V$19)*1.1^(_xlfn.XLOOKUP(B624,中转!$O$10:$O$129,中转!$P$10:$P$129,0)*_xlfn.XLOOKUP(C624,中转!$U$10:$U$19,中转!$W$10:$W$19)),2),4)),1020.5643)</f>
        <v>800.41409999999996</v>
      </c>
      <c r="F624" s="32">
        <f>ROUNDUP(LOG(_xlfn.XLOOKUP(C624,中转!$U$10:$U$19,中转!$V$10:$V$19)*1.1^(_xlfn.XLOOKUP(B624,中转!$O$10:$O$129,中转!$P$10:$P$129,0)*_xlfn.XLOOKUP(C624,中转!$U$10:$U$19,中转!$W$10:$W$19)),2),4)</f>
        <v>800.41409999999996</v>
      </c>
      <c r="G624" s="32">
        <v>620</v>
      </c>
      <c r="H624" s="32">
        <f>MIN(INT(_xlfn.XLOOKUP(B624,中转!$O$10:$O$129,中转!$Q$10:$Q$129)*MAX(C624/MIN(_xlfn.XLOOKUP(B624,中转!$O$10:$O$129,中转!$N$10:$N$129),7),_xlfn.XLOOKUP(C624,中转!$A$8:$A$17,中转!$B$8:$B$17))),250)</f>
        <v>250</v>
      </c>
    </row>
    <row r="625" spans="1:8" x14ac:dyDescent="0.15">
      <c r="A625" s="26">
        <v>621</v>
      </c>
      <c r="B625" s="26">
        <f t="shared" si="28"/>
        <v>63</v>
      </c>
      <c r="C625" s="26">
        <f t="shared" si="29"/>
        <v>1</v>
      </c>
      <c r="D625" s="26">
        <f t="shared" si="30"/>
        <v>0</v>
      </c>
      <c r="E625" s="26">
        <f>IFERROR(IF(C625=1,$E$5,ROUNDUP(LOG(_xlfn.XLOOKUP(C625,中转!$U$10:$U$19,中转!$V$10:$V$19)*1.1^(_xlfn.XLOOKUP(B625,中转!$O$10:$O$129,中转!$P$10:$P$129,0)*_xlfn.XLOOKUP(C625,中转!$U$10:$U$19,中转!$W$10:$W$19)),2),4)),1020.5643)</f>
        <v>4.3220000000000001</v>
      </c>
      <c r="F625" s="26">
        <f>ROUNDUP(LOG(_xlfn.XLOOKUP(C625,中转!$U$10:$U$19,中转!$V$10:$V$19)*1.1^(_xlfn.XLOOKUP(B625,中转!$O$10:$O$129,中转!$P$10:$P$129,0)*_xlfn.XLOOKUP(C625,中转!$U$10:$U$19,中转!$W$10:$W$19)),2),4)</f>
        <v>610.55939999999998</v>
      </c>
      <c r="G625" s="27">
        <v>621</v>
      </c>
      <c r="H625" s="26">
        <f>MIN(INT(_xlfn.XLOOKUP(B625,中转!$O$10:$O$129,中转!$Q$10:$Q$129)*MAX(C625/MIN(_xlfn.XLOOKUP(B625,中转!$O$10:$O$129,中转!$N$10:$N$129),7),_xlfn.XLOOKUP(C625,中转!$A$8:$A$17,中转!$B$8:$B$17))),250)</f>
        <v>175</v>
      </c>
    </row>
    <row r="626" spans="1:8" x14ac:dyDescent="0.15">
      <c r="A626" s="26">
        <v>622</v>
      </c>
      <c r="B626" s="26">
        <f t="shared" si="28"/>
        <v>63</v>
      </c>
      <c r="C626" s="26">
        <f t="shared" si="29"/>
        <v>2</v>
      </c>
      <c r="D626" s="26">
        <f t="shared" si="30"/>
        <v>0</v>
      </c>
      <c r="E626" s="26">
        <f>IFERROR(IF(C626=1,$E$5,ROUNDUP(LOG(_xlfn.XLOOKUP(C626,中转!$U$10:$U$19,中转!$V$10:$V$19)*1.1^(_xlfn.XLOOKUP(B626,中转!$O$10:$O$129,中转!$P$10:$P$129,0)*_xlfn.XLOOKUP(C626,中转!$U$10:$U$19,中转!$W$10:$W$19)),2),4)),1020.5643)</f>
        <v>649.56709999999998</v>
      </c>
      <c r="F626" s="26">
        <f>ROUNDUP(LOG(_xlfn.XLOOKUP(C626,中转!$U$10:$U$19,中转!$V$10:$V$19)*1.1^(_xlfn.XLOOKUP(B626,中转!$O$10:$O$129,中转!$P$10:$P$129,0)*_xlfn.XLOOKUP(C626,中转!$U$10:$U$19,中转!$W$10:$W$19)),2),4)</f>
        <v>649.56709999999998</v>
      </c>
      <c r="G626" s="26">
        <v>622</v>
      </c>
      <c r="H626" s="26">
        <f>MIN(INT(_xlfn.XLOOKUP(B626,中转!$O$10:$O$129,中转!$Q$10:$Q$129)*MAX(C626/MIN(_xlfn.XLOOKUP(B626,中转!$O$10:$O$129,中转!$N$10:$N$129),7),_xlfn.XLOOKUP(C626,中转!$A$8:$A$17,中转!$B$8:$B$17))),250)</f>
        <v>187</v>
      </c>
    </row>
    <row r="627" spans="1:8" x14ac:dyDescent="0.15">
      <c r="A627" s="26">
        <v>623</v>
      </c>
      <c r="B627" s="26">
        <f t="shared" si="28"/>
        <v>63</v>
      </c>
      <c r="C627" s="26">
        <f t="shared" si="29"/>
        <v>3</v>
      </c>
      <c r="D627" s="26">
        <f t="shared" si="30"/>
        <v>0</v>
      </c>
      <c r="E627" s="26">
        <f>IFERROR(IF(C627=1,$E$5,ROUNDUP(LOG(_xlfn.XLOOKUP(C627,中转!$U$10:$U$19,中转!$V$10:$V$19)*1.1^(_xlfn.XLOOKUP(B627,中转!$O$10:$O$129,中转!$P$10:$P$129,0)*_xlfn.XLOOKUP(C627,中转!$U$10:$U$19,中转!$W$10:$W$19)),2),4)),1020.5643)</f>
        <v>694.21870000000001</v>
      </c>
      <c r="F627" s="26">
        <f>ROUNDUP(LOG(_xlfn.XLOOKUP(C627,中转!$U$10:$U$19,中转!$V$10:$V$19)*1.1^(_xlfn.XLOOKUP(B627,中转!$O$10:$O$129,中转!$P$10:$P$129,0)*_xlfn.XLOOKUP(C627,中转!$U$10:$U$19,中转!$W$10:$W$19)),2),4)</f>
        <v>694.21870000000001</v>
      </c>
      <c r="G627" s="27">
        <v>623</v>
      </c>
      <c r="H627" s="26">
        <f>MIN(INT(_xlfn.XLOOKUP(B627,中转!$O$10:$O$129,中转!$Q$10:$Q$129)*MAX(C627/MIN(_xlfn.XLOOKUP(B627,中转!$O$10:$O$129,中转!$N$10:$N$129),7),_xlfn.XLOOKUP(C627,中转!$A$8:$A$17,中转!$B$8:$B$17))),250)</f>
        <v>200</v>
      </c>
    </row>
    <row r="628" spans="1:8" x14ac:dyDescent="0.15">
      <c r="A628" s="26">
        <v>624</v>
      </c>
      <c r="B628" s="26">
        <f t="shared" ref="B628:B691" si="31">B618+1</f>
        <v>63</v>
      </c>
      <c r="C628" s="26">
        <f t="shared" ref="C628:C691" si="32">C618</f>
        <v>4</v>
      </c>
      <c r="D628" s="26">
        <f t="shared" si="30"/>
        <v>0</v>
      </c>
      <c r="E628" s="26">
        <f>IFERROR(IF(C628=1,$E$5,ROUNDUP(LOG(_xlfn.XLOOKUP(C628,中转!$U$10:$U$19,中转!$V$10:$V$19)*1.1^(_xlfn.XLOOKUP(B628,中转!$O$10:$O$129,中转!$P$10:$P$129,0)*_xlfn.XLOOKUP(C628,中转!$U$10:$U$19,中转!$W$10:$W$19)),2),4)),1020.5643)</f>
        <v>735.87029999999993</v>
      </c>
      <c r="F628" s="26">
        <f>ROUNDUP(LOG(_xlfn.XLOOKUP(C628,中转!$U$10:$U$19,中转!$V$10:$V$19)*1.1^(_xlfn.XLOOKUP(B628,中转!$O$10:$O$129,中转!$P$10:$P$129,0)*_xlfn.XLOOKUP(C628,中转!$U$10:$U$19,中转!$W$10:$W$19)),2),4)</f>
        <v>735.87030000000004</v>
      </c>
      <c r="G628" s="26">
        <v>624</v>
      </c>
      <c r="H628" s="26">
        <f>MIN(INT(_xlfn.XLOOKUP(B628,中转!$O$10:$O$129,中转!$Q$10:$Q$129)*MAX(C628/MIN(_xlfn.XLOOKUP(B628,中转!$O$10:$O$129,中转!$N$10:$N$129),7),_xlfn.XLOOKUP(C628,中转!$A$8:$A$17,中转!$B$8:$B$17))),250)</f>
        <v>212</v>
      </c>
    </row>
    <row r="629" spans="1:8" x14ac:dyDescent="0.15">
      <c r="A629" s="26">
        <v>625</v>
      </c>
      <c r="B629" s="26">
        <f t="shared" si="31"/>
        <v>63</v>
      </c>
      <c r="C629" s="26">
        <f t="shared" si="32"/>
        <v>5</v>
      </c>
      <c r="D629" s="26">
        <f t="shared" si="30"/>
        <v>0</v>
      </c>
      <c r="E629" s="26">
        <f>IFERROR(IF(C629=1,$E$5,ROUNDUP(LOG(_xlfn.XLOOKUP(C629,中转!$U$10:$U$19,中转!$V$10:$V$19)*1.1^(_xlfn.XLOOKUP(B629,中转!$O$10:$O$129,中转!$P$10:$P$129,0)*_xlfn.XLOOKUP(C629,中转!$U$10:$U$19,中转!$W$10:$W$19)),2),4)),1020.5643)</f>
        <v>779.52080000000001</v>
      </c>
      <c r="F629" s="26">
        <f>ROUNDUP(LOG(_xlfn.XLOOKUP(C629,中转!$U$10:$U$19,中转!$V$10:$V$19)*1.1^(_xlfn.XLOOKUP(B629,中转!$O$10:$O$129,中转!$P$10:$P$129,0)*_xlfn.XLOOKUP(C629,中转!$U$10:$U$19,中转!$W$10:$W$19)),2),4)</f>
        <v>779.52080000000001</v>
      </c>
      <c r="G629" s="27">
        <v>625</v>
      </c>
      <c r="H629" s="26">
        <f>MIN(INT(_xlfn.XLOOKUP(B629,中转!$O$10:$O$129,中转!$Q$10:$Q$129)*MAX(C629/MIN(_xlfn.XLOOKUP(B629,中转!$O$10:$O$129,中转!$N$10:$N$129),7),_xlfn.XLOOKUP(C629,中转!$A$8:$A$17,中转!$B$8:$B$17))),250)</f>
        <v>225</v>
      </c>
    </row>
    <row r="630" spans="1:8" x14ac:dyDescent="0.15">
      <c r="A630" s="26">
        <v>626</v>
      </c>
      <c r="B630" s="26">
        <f t="shared" si="31"/>
        <v>63</v>
      </c>
      <c r="C630" s="26">
        <f t="shared" si="32"/>
        <v>6</v>
      </c>
      <c r="D630" s="26">
        <f t="shared" si="30"/>
        <v>0</v>
      </c>
      <c r="E630" s="26">
        <f>IFERROR(IF(C630=1,$E$5,ROUNDUP(LOG(_xlfn.XLOOKUP(C630,中转!$U$10:$U$19,中转!$V$10:$V$19)*1.1^(_xlfn.XLOOKUP(B630,中转!$O$10:$O$129,中转!$P$10:$P$129,0)*_xlfn.XLOOKUP(C630,中转!$U$10:$U$19,中转!$W$10:$W$19)),2),4)),1020.5643)</f>
        <v>785.43330000000003</v>
      </c>
      <c r="F630" s="26">
        <f>ROUNDUP(LOG(_xlfn.XLOOKUP(C630,中转!$U$10:$U$19,中转!$V$10:$V$19)*1.1^(_xlfn.XLOOKUP(B630,中转!$O$10:$O$129,中转!$P$10:$P$129,0)*_xlfn.XLOOKUP(C630,中转!$U$10:$U$19,中转!$W$10:$W$19)),2),4)</f>
        <v>785.43330000000003</v>
      </c>
      <c r="G630" s="26">
        <v>626</v>
      </c>
      <c r="H630" s="26">
        <f>MIN(INT(_xlfn.XLOOKUP(B630,中转!$O$10:$O$129,中转!$Q$10:$Q$129)*MAX(C630/MIN(_xlfn.XLOOKUP(B630,中转!$O$10:$O$129,中转!$N$10:$N$129),7),_xlfn.XLOOKUP(C630,中转!$A$8:$A$17,中转!$B$8:$B$17))),250)</f>
        <v>237</v>
      </c>
    </row>
    <row r="631" spans="1:8" x14ac:dyDescent="0.15">
      <c r="A631" s="26">
        <v>627</v>
      </c>
      <c r="B631" s="26">
        <f t="shared" si="31"/>
        <v>63</v>
      </c>
      <c r="C631" s="26">
        <f t="shared" si="32"/>
        <v>7</v>
      </c>
      <c r="D631" s="26">
        <f t="shared" si="30"/>
        <v>0</v>
      </c>
      <c r="E631" s="26">
        <f>IFERROR(IF(C631=1,$E$5,ROUNDUP(LOG(_xlfn.XLOOKUP(C631,中转!$U$10:$U$19,中转!$V$10:$V$19)*1.1^(_xlfn.XLOOKUP(B631,中转!$O$10:$O$129,中转!$P$10:$P$129,0)*_xlfn.XLOOKUP(C631,中转!$U$10:$U$19,中转!$W$10:$W$19)),2),4)),1020.5643)</f>
        <v>793.8252</v>
      </c>
      <c r="F631" s="26">
        <f>ROUNDUP(LOG(_xlfn.XLOOKUP(C631,中转!$U$10:$U$19,中转!$V$10:$V$19)*1.1^(_xlfn.XLOOKUP(B631,中转!$O$10:$O$129,中转!$P$10:$P$129,0)*_xlfn.XLOOKUP(C631,中转!$U$10:$U$19,中转!$W$10:$W$19)),2),4)</f>
        <v>793.8252</v>
      </c>
      <c r="G631" s="27">
        <v>627</v>
      </c>
      <c r="H631" s="26">
        <f>MIN(INT(_xlfn.XLOOKUP(B631,中转!$O$10:$O$129,中转!$Q$10:$Q$129)*MAX(C631/MIN(_xlfn.XLOOKUP(B631,中转!$O$10:$O$129,中转!$N$10:$N$129),7),_xlfn.XLOOKUP(C631,中转!$A$8:$A$17,中转!$B$8:$B$17))),250)</f>
        <v>250</v>
      </c>
    </row>
    <row r="632" spans="1:8" x14ac:dyDescent="0.15">
      <c r="A632" s="26">
        <v>628</v>
      </c>
      <c r="B632" s="26">
        <f t="shared" si="31"/>
        <v>63</v>
      </c>
      <c r="C632" s="26">
        <f t="shared" si="32"/>
        <v>8</v>
      </c>
      <c r="D632" s="26">
        <f t="shared" si="30"/>
        <v>0</v>
      </c>
      <c r="E632" s="26">
        <f>IFERROR(IF(C632=1,$E$5,ROUNDUP(LOG(_xlfn.XLOOKUP(C632,中转!$U$10:$U$19,中转!$V$10:$V$19)*1.1^(_xlfn.XLOOKUP(B632,中转!$O$10:$O$129,中转!$P$10:$P$129,0)*_xlfn.XLOOKUP(C632,中转!$U$10:$U$19,中转!$W$10:$W$19)),2),4)),1020.5643)</f>
        <v>800.14639999999997</v>
      </c>
      <c r="F632" s="26">
        <f>ROUNDUP(LOG(_xlfn.XLOOKUP(C632,中转!$U$10:$U$19,中转!$V$10:$V$19)*1.1^(_xlfn.XLOOKUP(B632,中转!$O$10:$O$129,中转!$P$10:$P$129,0)*_xlfn.XLOOKUP(C632,中转!$U$10:$U$19,中转!$W$10:$W$19)),2),4)</f>
        <v>800.14639999999997</v>
      </c>
      <c r="G632" s="26">
        <v>628</v>
      </c>
      <c r="H632" s="26">
        <f>MIN(INT(_xlfn.XLOOKUP(B632,中转!$O$10:$O$129,中转!$Q$10:$Q$129)*MAX(C632/MIN(_xlfn.XLOOKUP(B632,中转!$O$10:$O$129,中转!$N$10:$N$129),7),_xlfn.XLOOKUP(C632,中转!$A$8:$A$17,中转!$B$8:$B$17))),250)</f>
        <v>250</v>
      </c>
    </row>
    <row r="633" spans="1:8" x14ac:dyDescent="0.15">
      <c r="A633" s="26">
        <v>629</v>
      </c>
      <c r="B633" s="26">
        <f t="shared" si="31"/>
        <v>63</v>
      </c>
      <c r="C633" s="26">
        <f t="shared" si="32"/>
        <v>9</v>
      </c>
      <c r="D633" s="26">
        <f t="shared" si="30"/>
        <v>0</v>
      </c>
      <c r="E633" s="26">
        <f>IFERROR(IF(C633=1,$E$5,ROUNDUP(LOG(_xlfn.XLOOKUP(C633,中转!$U$10:$U$19,中转!$V$10:$V$19)*1.1^(_xlfn.XLOOKUP(B633,中转!$O$10:$O$129,中转!$P$10:$P$129,0)*_xlfn.XLOOKUP(C633,中转!$U$10:$U$19,中转!$W$10:$W$19)),2),4)),1020.5643)</f>
        <v>806.47180000000003</v>
      </c>
      <c r="F633" s="26">
        <f>ROUNDUP(LOG(_xlfn.XLOOKUP(C633,中转!$U$10:$U$19,中转!$V$10:$V$19)*1.1^(_xlfn.XLOOKUP(B633,中转!$O$10:$O$129,中转!$P$10:$P$129,0)*_xlfn.XLOOKUP(C633,中转!$U$10:$U$19,中转!$W$10:$W$19)),2),4)</f>
        <v>806.47180000000003</v>
      </c>
      <c r="G633" s="27">
        <v>629</v>
      </c>
      <c r="H633" s="26">
        <f>MIN(INT(_xlfn.XLOOKUP(B633,中转!$O$10:$O$129,中转!$Q$10:$Q$129)*MAX(C633/MIN(_xlfn.XLOOKUP(B633,中转!$O$10:$O$129,中转!$N$10:$N$129),7),_xlfn.XLOOKUP(C633,中转!$A$8:$A$17,中转!$B$8:$B$17))),250)</f>
        <v>250</v>
      </c>
    </row>
    <row r="634" spans="1:8" x14ac:dyDescent="0.15">
      <c r="A634" s="26">
        <v>630</v>
      </c>
      <c r="B634" s="26">
        <f t="shared" si="31"/>
        <v>63</v>
      </c>
      <c r="C634" s="26">
        <f t="shared" si="32"/>
        <v>10</v>
      </c>
      <c r="D634" s="26">
        <f t="shared" si="30"/>
        <v>0</v>
      </c>
      <c r="E634" s="26">
        <f>IFERROR(IF(C634=1,$E$5,ROUNDUP(LOG(_xlfn.XLOOKUP(C634,中转!$U$10:$U$19,中转!$V$10:$V$19)*1.1^(_xlfn.XLOOKUP(B634,中转!$O$10:$O$129,中转!$P$10:$P$129,0)*_xlfn.XLOOKUP(C634,中转!$U$10:$U$19,中转!$W$10:$W$19)),2),4)),1020.5643)</f>
        <v>812.7894</v>
      </c>
      <c r="F634" s="26">
        <f>ROUNDUP(LOG(_xlfn.XLOOKUP(C634,中转!$U$10:$U$19,中转!$V$10:$V$19)*1.1^(_xlfn.XLOOKUP(B634,中转!$O$10:$O$129,中转!$P$10:$P$129,0)*_xlfn.XLOOKUP(C634,中转!$U$10:$U$19,中转!$W$10:$W$19)),2),4)</f>
        <v>812.7894</v>
      </c>
      <c r="G634" s="26">
        <v>630</v>
      </c>
      <c r="H634" s="26">
        <f>MIN(INT(_xlfn.XLOOKUP(B634,中转!$O$10:$O$129,中转!$Q$10:$Q$129)*MAX(C634/MIN(_xlfn.XLOOKUP(B634,中转!$O$10:$O$129,中转!$N$10:$N$129),7),_xlfn.XLOOKUP(C634,中转!$A$8:$A$17,中转!$B$8:$B$17))),250)</f>
        <v>250</v>
      </c>
    </row>
    <row r="635" spans="1:8" x14ac:dyDescent="0.15">
      <c r="A635" s="32">
        <v>631</v>
      </c>
      <c r="B635" s="32">
        <f t="shared" si="31"/>
        <v>64</v>
      </c>
      <c r="C635" s="32">
        <f t="shared" si="32"/>
        <v>1</v>
      </c>
      <c r="D635" s="32">
        <f t="shared" si="30"/>
        <v>0</v>
      </c>
      <c r="E635" s="32">
        <f>IFERROR(IF(C635=1,$E$5,ROUNDUP(LOG(_xlfn.XLOOKUP(C635,中转!$U$10:$U$19,中转!$V$10:$V$19)*1.1^(_xlfn.XLOOKUP(B635,中转!$O$10:$O$129,中转!$P$10:$P$129,0)*_xlfn.XLOOKUP(C635,中转!$U$10:$U$19,中转!$W$10:$W$19)),2),4)),1020.5643)</f>
        <v>4.3220000000000001</v>
      </c>
      <c r="F635" s="32">
        <f>ROUNDUP(LOG(_xlfn.XLOOKUP(C635,中转!$U$10:$U$19,中转!$V$10:$V$19)*1.1^(_xlfn.XLOOKUP(B635,中转!$O$10:$O$129,中转!$P$10:$P$129,0)*_xlfn.XLOOKUP(C635,中转!$U$10:$U$19,中转!$W$10:$W$19)),2),4)</f>
        <v>620.45960000000002</v>
      </c>
      <c r="G635" s="33">
        <v>631</v>
      </c>
      <c r="H635" s="32">
        <f>MIN(INT(_xlfn.XLOOKUP(B635,中转!$O$10:$O$129,中转!$Q$10:$Q$129)*MAX(C635/MIN(_xlfn.XLOOKUP(B635,中转!$O$10:$O$129,中转!$N$10:$N$129),7),_xlfn.XLOOKUP(C635,中转!$A$8:$A$17,中转!$B$8:$B$17))),250)</f>
        <v>175</v>
      </c>
    </row>
    <row r="636" spans="1:8" x14ac:dyDescent="0.15">
      <c r="A636" s="32">
        <v>632</v>
      </c>
      <c r="B636" s="32">
        <f t="shared" si="31"/>
        <v>64</v>
      </c>
      <c r="C636" s="32">
        <f t="shared" si="32"/>
        <v>2</v>
      </c>
      <c r="D636" s="32">
        <f t="shared" si="30"/>
        <v>0</v>
      </c>
      <c r="E636" s="32">
        <f>IFERROR(IF(C636=1,$E$5,ROUNDUP(LOG(_xlfn.XLOOKUP(C636,中转!$U$10:$U$19,中转!$V$10:$V$19)*1.1^(_xlfn.XLOOKUP(B636,中转!$O$10:$O$129,中转!$P$10:$P$129,0)*_xlfn.XLOOKUP(C636,中转!$U$10:$U$19,中转!$W$10:$W$19)),2),4)),1020.5643)</f>
        <v>660.08619999999996</v>
      </c>
      <c r="F636" s="32">
        <f>ROUNDUP(LOG(_xlfn.XLOOKUP(C636,中转!$U$10:$U$19,中转!$V$10:$V$19)*1.1^(_xlfn.XLOOKUP(B636,中转!$O$10:$O$129,中转!$P$10:$P$129,0)*_xlfn.XLOOKUP(C636,中转!$U$10:$U$19,中转!$W$10:$W$19)),2),4)</f>
        <v>660.08619999999996</v>
      </c>
      <c r="G636" s="32">
        <v>632</v>
      </c>
      <c r="H636" s="32">
        <f>MIN(INT(_xlfn.XLOOKUP(B636,中转!$O$10:$O$129,中转!$Q$10:$Q$129)*MAX(C636/MIN(_xlfn.XLOOKUP(B636,中转!$O$10:$O$129,中转!$N$10:$N$129),7),_xlfn.XLOOKUP(C636,中转!$A$8:$A$17,中转!$B$8:$B$17))),250)</f>
        <v>187</v>
      </c>
    </row>
    <row r="637" spans="1:8" x14ac:dyDescent="0.15">
      <c r="A637" s="32">
        <v>633</v>
      </c>
      <c r="B637" s="32">
        <f t="shared" si="31"/>
        <v>64</v>
      </c>
      <c r="C637" s="32">
        <f t="shared" si="32"/>
        <v>3</v>
      </c>
      <c r="D637" s="32">
        <f t="shared" si="30"/>
        <v>0</v>
      </c>
      <c r="E637" s="32">
        <f>IFERROR(IF(C637=1,$E$5,ROUNDUP(LOG(_xlfn.XLOOKUP(C637,中转!$U$10:$U$19,中转!$V$10:$V$19)*1.1^(_xlfn.XLOOKUP(B637,中转!$O$10:$O$129,中转!$P$10:$P$129,0)*_xlfn.XLOOKUP(C637,中转!$U$10:$U$19,中转!$W$10:$W$19)),2),4)),1020.5643)</f>
        <v>705.35649999999998</v>
      </c>
      <c r="F637" s="32">
        <f>ROUNDUP(LOG(_xlfn.XLOOKUP(C637,中转!$U$10:$U$19,中转!$V$10:$V$19)*1.1^(_xlfn.XLOOKUP(B637,中转!$O$10:$O$129,中转!$P$10:$P$129,0)*_xlfn.XLOOKUP(C637,中转!$U$10:$U$19,中转!$W$10:$W$19)),2),4)</f>
        <v>705.35649999999998</v>
      </c>
      <c r="G637" s="33">
        <v>633</v>
      </c>
      <c r="H637" s="32">
        <f>MIN(INT(_xlfn.XLOOKUP(B637,中转!$O$10:$O$129,中转!$Q$10:$Q$129)*MAX(C637/MIN(_xlfn.XLOOKUP(B637,中转!$O$10:$O$129,中转!$N$10:$N$129),7),_xlfn.XLOOKUP(C637,中转!$A$8:$A$17,中转!$B$8:$B$17))),250)</f>
        <v>200</v>
      </c>
    </row>
    <row r="638" spans="1:8" x14ac:dyDescent="0.15">
      <c r="A638" s="32">
        <v>634</v>
      </c>
      <c r="B638" s="32">
        <f t="shared" si="31"/>
        <v>64</v>
      </c>
      <c r="C638" s="32">
        <f t="shared" si="32"/>
        <v>4</v>
      </c>
      <c r="D638" s="32">
        <f t="shared" si="30"/>
        <v>0</v>
      </c>
      <c r="E638" s="32">
        <f>IFERROR(IF(C638=1,$E$5,ROUNDUP(LOG(_xlfn.XLOOKUP(C638,中转!$U$10:$U$19,中转!$V$10:$V$19)*1.1^(_xlfn.XLOOKUP(B638,中转!$O$10:$O$129,中转!$P$10:$P$129,0)*_xlfn.XLOOKUP(C638,中转!$U$10:$U$19,中转!$W$10:$W$19)),2),4)),1020.5643)</f>
        <v>747.62689999999998</v>
      </c>
      <c r="F638" s="32">
        <f>ROUNDUP(LOG(_xlfn.XLOOKUP(C638,中转!$U$10:$U$19,中转!$V$10:$V$19)*1.1^(_xlfn.XLOOKUP(B638,中转!$O$10:$O$129,中转!$P$10:$P$129,0)*_xlfn.XLOOKUP(C638,中转!$U$10:$U$19,中转!$W$10:$W$19)),2),4)</f>
        <v>747.62689999999998</v>
      </c>
      <c r="G638" s="32">
        <v>634</v>
      </c>
      <c r="H638" s="32">
        <f>MIN(INT(_xlfn.XLOOKUP(B638,中转!$O$10:$O$129,中转!$Q$10:$Q$129)*MAX(C638/MIN(_xlfn.XLOOKUP(B638,中转!$O$10:$O$129,中转!$N$10:$N$129),7),_xlfn.XLOOKUP(C638,中转!$A$8:$A$17,中转!$B$8:$B$17))),250)</f>
        <v>212</v>
      </c>
    </row>
    <row r="639" spans="1:8" x14ac:dyDescent="0.15">
      <c r="A639" s="32">
        <v>635</v>
      </c>
      <c r="B639" s="32">
        <f t="shared" si="31"/>
        <v>64</v>
      </c>
      <c r="C639" s="32">
        <f t="shared" si="32"/>
        <v>5</v>
      </c>
      <c r="D639" s="32">
        <f t="shared" si="30"/>
        <v>0</v>
      </c>
      <c r="E639" s="32">
        <f>IFERROR(IF(C639=1,$E$5,ROUNDUP(LOG(_xlfn.XLOOKUP(C639,中转!$U$10:$U$19,中转!$V$10:$V$19)*1.1^(_xlfn.XLOOKUP(B639,中转!$O$10:$O$129,中转!$P$10:$P$129,0)*_xlfn.XLOOKUP(C639,中转!$U$10:$U$19,中转!$W$10:$W$19)),2),4)),1020.5643)</f>
        <v>791.89620000000002</v>
      </c>
      <c r="F639" s="32">
        <f>ROUNDUP(LOG(_xlfn.XLOOKUP(C639,中转!$U$10:$U$19,中转!$V$10:$V$19)*1.1^(_xlfn.XLOOKUP(B639,中转!$O$10:$O$129,中转!$P$10:$P$129,0)*_xlfn.XLOOKUP(C639,中转!$U$10:$U$19,中转!$W$10:$W$19)),2),4)</f>
        <v>791.89620000000002</v>
      </c>
      <c r="G639" s="33">
        <v>635</v>
      </c>
      <c r="H639" s="32">
        <f>MIN(INT(_xlfn.XLOOKUP(B639,中转!$O$10:$O$129,中转!$Q$10:$Q$129)*MAX(C639/MIN(_xlfn.XLOOKUP(B639,中转!$O$10:$O$129,中转!$N$10:$N$129),7),_xlfn.XLOOKUP(C639,中转!$A$8:$A$17,中转!$B$8:$B$17))),250)</f>
        <v>225</v>
      </c>
    </row>
    <row r="640" spans="1:8" x14ac:dyDescent="0.15">
      <c r="A640" s="32">
        <v>636</v>
      </c>
      <c r="B640" s="32">
        <f t="shared" si="31"/>
        <v>64</v>
      </c>
      <c r="C640" s="32">
        <f t="shared" si="32"/>
        <v>6</v>
      </c>
      <c r="D640" s="32">
        <f t="shared" si="30"/>
        <v>0</v>
      </c>
      <c r="E640" s="32">
        <f>IFERROR(IF(C640=1,$E$5,ROUNDUP(LOG(_xlfn.XLOOKUP(C640,中转!$U$10:$U$19,中转!$V$10:$V$19)*1.1^(_xlfn.XLOOKUP(B640,中转!$O$10:$O$129,中转!$P$10:$P$129,0)*_xlfn.XLOOKUP(C640,中转!$U$10:$U$19,中转!$W$10:$W$19)),2),4)),1020.5643)</f>
        <v>797.80859999999996</v>
      </c>
      <c r="F640" s="32">
        <f>ROUNDUP(LOG(_xlfn.XLOOKUP(C640,中转!$U$10:$U$19,中转!$V$10:$V$19)*1.1^(_xlfn.XLOOKUP(B640,中转!$O$10:$O$129,中转!$P$10:$P$129,0)*_xlfn.XLOOKUP(C640,中转!$U$10:$U$19,中转!$W$10:$W$19)),2),4)</f>
        <v>797.80859999999996</v>
      </c>
      <c r="G640" s="32">
        <v>636</v>
      </c>
      <c r="H640" s="32">
        <f>MIN(INT(_xlfn.XLOOKUP(B640,中转!$O$10:$O$129,中转!$Q$10:$Q$129)*MAX(C640/MIN(_xlfn.XLOOKUP(B640,中转!$O$10:$O$129,中转!$N$10:$N$129),7),_xlfn.XLOOKUP(C640,中转!$A$8:$A$17,中转!$B$8:$B$17))),250)</f>
        <v>237</v>
      </c>
    </row>
    <row r="641" spans="1:8" x14ac:dyDescent="0.15">
      <c r="A641" s="32">
        <v>637</v>
      </c>
      <c r="B641" s="32">
        <f t="shared" si="31"/>
        <v>64</v>
      </c>
      <c r="C641" s="32">
        <f t="shared" si="32"/>
        <v>7</v>
      </c>
      <c r="D641" s="32">
        <f t="shared" si="30"/>
        <v>0</v>
      </c>
      <c r="E641" s="32">
        <f>IFERROR(IF(C641=1,$E$5,ROUNDUP(LOG(_xlfn.XLOOKUP(C641,中转!$U$10:$U$19,中转!$V$10:$V$19)*1.1^(_xlfn.XLOOKUP(B641,中转!$O$10:$O$129,中转!$P$10:$P$129,0)*_xlfn.XLOOKUP(C641,中转!$U$10:$U$19,中转!$W$10:$W$19)),2),4)),1020.5643)</f>
        <v>806.20049999999992</v>
      </c>
      <c r="F641" s="32">
        <f>ROUNDUP(LOG(_xlfn.XLOOKUP(C641,中转!$U$10:$U$19,中转!$V$10:$V$19)*1.1^(_xlfn.XLOOKUP(B641,中转!$O$10:$O$129,中转!$P$10:$P$129,0)*_xlfn.XLOOKUP(C641,中转!$U$10:$U$19,中转!$W$10:$W$19)),2),4)</f>
        <v>806.20050000000003</v>
      </c>
      <c r="G641" s="33">
        <v>637</v>
      </c>
      <c r="H641" s="32">
        <f>MIN(INT(_xlfn.XLOOKUP(B641,中转!$O$10:$O$129,中转!$Q$10:$Q$129)*MAX(C641/MIN(_xlfn.XLOOKUP(B641,中转!$O$10:$O$129,中转!$N$10:$N$129),7),_xlfn.XLOOKUP(C641,中转!$A$8:$A$17,中转!$B$8:$B$17))),250)</f>
        <v>250</v>
      </c>
    </row>
    <row r="642" spans="1:8" x14ac:dyDescent="0.15">
      <c r="A642" s="32">
        <v>638</v>
      </c>
      <c r="B642" s="32">
        <f t="shared" si="31"/>
        <v>64</v>
      </c>
      <c r="C642" s="32">
        <f t="shared" si="32"/>
        <v>8</v>
      </c>
      <c r="D642" s="32">
        <f t="shared" si="30"/>
        <v>0</v>
      </c>
      <c r="E642" s="32">
        <f>IFERROR(IF(C642=1,$E$5,ROUNDUP(LOG(_xlfn.XLOOKUP(C642,中转!$U$10:$U$19,中转!$V$10:$V$19)*1.1^(_xlfn.XLOOKUP(B642,中转!$O$10:$O$129,中转!$P$10:$P$129,0)*_xlfn.XLOOKUP(C642,中转!$U$10:$U$19,中转!$W$10:$W$19)),2),4)),1020.5643)</f>
        <v>812.52170000000001</v>
      </c>
      <c r="F642" s="32">
        <f>ROUNDUP(LOG(_xlfn.XLOOKUP(C642,中转!$U$10:$U$19,中转!$V$10:$V$19)*1.1^(_xlfn.XLOOKUP(B642,中转!$O$10:$O$129,中转!$P$10:$P$129,0)*_xlfn.XLOOKUP(C642,中转!$U$10:$U$19,中转!$W$10:$W$19)),2),4)</f>
        <v>812.52170000000001</v>
      </c>
      <c r="G642" s="32">
        <v>638</v>
      </c>
      <c r="H642" s="32">
        <f>MIN(INT(_xlfn.XLOOKUP(B642,中转!$O$10:$O$129,中转!$Q$10:$Q$129)*MAX(C642/MIN(_xlfn.XLOOKUP(B642,中转!$O$10:$O$129,中转!$N$10:$N$129),7),_xlfn.XLOOKUP(C642,中转!$A$8:$A$17,中转!$B$8:$B$17))),250)</f>
        <v>250</v>
      </c>
    </row>
    <row r="643" spans="1:8" x14ac:dyDescent="0.15">
      <c r="A643" s="32">
        <v>639</v>
      </c>
      <c r="B643" s="32">
        <f t="shared" si="31"/>
        <v>64</v>
      </c>
      <c r="C643" s="32">
        <f t="shared" si="32"/>
        <v>9</v>
      </c>
      <c r="D643" s="32">
        <f t="shared" si="30"/>
        <v>0</v>
      </c>
      <c r="E643" s="32">
        <f>IFERROR(IF(C643=1,$E$5,ROUNDUP(LOG(_xlfn.XLOOKUP(C643,中转!$U$10:$U$19,中转!$V$10:$V$19)*1.1^(_xlfn.XLOOKUP(B643,中转!$O$10:$O$129,中转!$P$10:$P$129,0)*_xlfn.XLOOKUP(C643,中转!$U$10:$U$19,中转!$W$10:$W$19)),2),4)),1020.5643)</f>
        <v>818.84709999999995</v>
      </c>
      <c r="F643" s="32">
        <f>ROUNDUP(LOG(_xlfn.XLOOKUP(C643,中转!$U$10:$U$19,中转!$V$10:$V$19)*1.1^(_xlfn.XLOOKUP(B643,中转!$O$10:$O$129,中转!$P$10:$P$129,0)*_xlfn.XLOOKUP(C643,中转!$U$10:$U$19,中转!$W$10:$W$19)),2),4)</f>
        <v>818.84709999999995</v>
      </c>
      <c r="G643" s="33">
        <v>639</v>
      </c>
      <c r="H643" s="32">
        <f>MIN(INT(_xlfn.XLOOKUP(B643,中转!$O$10:$O$129,中转!$Q$10:$Q$129)*MAX(C643/MIN(_xlfn.XLOOKUP(B643,中转!$O$10:$O$129,中转!$N$10:$N$129),7),_xlfn.XLOOKUP(C643,中转!$A$8:$A$17,中转!$B$8:$B$17))),250)</f>
        <v>250</v>
      </c>
    </row>
    <row r="644" spans="1:8" x14ac:dyDescent="0.15">
      <c r="A644" s="32">
        <v>640</v>
      </c>
      <c r="B644" s="32">
        <f t="shared" si="31"/>
        <v>64</v>
      </c>
      <c r="C644" s="32">
        <f t="shared" si="32"/>
        <v>10</v>
      </c>
      <c r="D644" s="32">
        <f t="shared" si="30"/>
        <v>0</v>
      </c>
      <c r="E644" s="32">
        <f>IFERROR(IF(C644=1,$E$5,ROUNDUP(LOG(_xlfn.XLOOKUP(C644,中转!$U$10:$U$19,中转!$V$10:$V$19)*1.1^(_xlfn.XLOOKUP(B644,中转!$O$10:$O$129,中转!$P$10:$P$129,0)*_xlfn.XLOOKUP(C644,中转!$U$10:$U$19,中转!$W$10:$W$19)),2),4)),1020.5643)</f>
        <v>825.16469999999993</v>
      </c>
      <c r="F644" s="32">
        <f>ROUNDUP(LOG(_xlfn.XLOOKUP(C644,中转!$U$10:$U$19,中转!$V$10:$V$19)*1.1^(_xlfn.XLOOKUP(B644,中转!$O$10:$O$129,中转!$P$10:$P$129,0)*_xlfn.XLOOKUP(C644,中转!$U$10:$U$19,中转!$W$10:$W$19)),2),4)</f>
        <v>825.16470000000004</v>
      </c>
      <c r="G644" s="32">
        <v>640</v>
      </c>
      <c r="H644" s="32">
        <f>MIN(INT(_xlfn.XLOOKUP(B644,中转!$O$10:$O$129,中转!$Q$10:$Q$129)*MAX(C644/MIN(_xlfn.XLOOKUP(B644,中转!$O$10:$O$129,中转!$N$10:$N$129),7),_xlfn.XLOOKUP(C644,中转!$A$8:$A$17,中转!$B$8:$B$17))),250)</f>
        <v>250</v>
      </c>
    </row>
    <row r="645" spans="1:8" x14ac:dyDescent="0.15">
      <c r="A645" s="26">
        <v>641</v>
      </c>
      <c r="B645" s="26">
        <f t="shared" si="31"/>
        <v>65</v>
      </c>
      <c r="C645" s="26">
        <f t="shared" si="32"/>
        <v>1</v>
      </c>
      <c r="D645" s="26">
        <f t="shared" si="30"/>
        <v>0</v>
      </c>
      <c r="E645" s="26">
        <f>IFERROR(IF(C645=1,$E$5,ROUNDUP(LOG(_xlfn.XLOOKUP(C645,中转!$U$10:$U$19,中转!$V$10:$V$19)*1.1^(_xlfn.XLOOKUP(B645,中转!$O$10:$O$129,中转!$P$10:$P$129,0)*_xlfn.XLOOKUP(C645,中转!$U$10:$U$19,中转!$W$10:$W$19)),2),4)),1020.5643)</f>
        <v>4.3220000000000001</v>
      </c>
      <c r="F645" s="26">
        <f>ROUNDUP(LOG(_xlfn.XLOOKUP(C645,中转!$U$10:$U$19,中转!$V$10:$V$19)*1.1^(_xlfn.XLOOKUP(B645,中转!$O$10:$O$129,中转!$P$10:$P$129,0)*_xlfn.XLOOKUP(C645,中转!$U$10:$U$19,中转!$W$10:$W$19)),2),4)</f>
        <v>630.35990000000004</v>
      </c>
      <c r="G645" s="27">
        <v>641</v>
      </c>
      <c r="H645" s="26">
        <f>MIN(INT(_xlfn.XLOOKUP(B645,中转!$O$10:$O$129,中转!$Q$10:$Q$129)*MAX(C645/MIN(_xlfn.XLOOKUP(B645,中转!$O$10:$O$129,中转!$N$10:$N$129),7),_xlfn.XLOOKUP(C645,中转!$A$8:$A$17,中转!$B$8:$B$17))),250)</f>
        <v>175</v>
      </c>
    </row>
    <row r="646" spans="1:8" x14ac:dyDescent="0.15">
      <c r="A646" s="26">
        <v>642</v>
      </c>
      <c r="B646" s="26">
        <f t="shared" si="31"/>
        <v>65</v>
      </c>
      <c r="C646" s="26">
        <f t="shared" si="32"/>
        <v>2</v>
      </c>
      <c r="D646" s="26">
        <f t="shared" si="30"/>
        <v>0</v>
      </c>
      <c r="E646" s="26">
        <f>IFERROR(IF(C646=1,$E$5,ROUNDUP(LOG(_xlfn.XLOOKUP(C646,中转!$U$10:$U$19,中转!$V$10:$V$19)*1.1^(_xlfn.XLOOKUP(B646,中转!$O$10:$O$129,中转!$P$10:$P$129,0)*_xlfn.XLOOKUP(C646,中转!$U$10:$U$19,中转!$W$10:$W$19)),2),4)),1020.5643)</f>
        <v>670.60519999999997</v>
      </c>
      <c r="F646" s="26">
        <f>ROUNDUP(LOG(_xlfn.XLOOKUP(C646,中转!$U$10:$U$19,中转!$V$10:$V$19)*1.1^(_xlfn.XLOOKUP(B646,中转!$O$10:$O$129,中转!$P$10:$P$129,0)*_xlfn.XLOOKUP(C646,中转!$U$10:$U$19,中转!$W$10:$W$19)),2),4)</f>
        <v>670.60519999999997</v>
      </c>
      <c r="G646" s="26">
        <v>642</v>
      </c>
      <c r="H646" s="26">
        <f>MIN(INT(_xlfn.XLOOKUP(B646,中转!$O$10:$O$129,中转!$Q$10:$Q$129)*MAX(C646/MIN(_xlfn.XLOOKUP(B646,中转!$O$10:$O$129,中转!$N$10:$N$129),7),_xlfn.XLOOKUP(C646,中转!$A$8:$A$17,中转!$B$8:$B$17))),250)</f>
        <v>187</v>
      </c>
    </row>
    <row r="647" spans="1:8" x14ac:dyDescent="0.15">
      <c r="A647" s="26">
        <v>643</v>
      </c>
      <c r="B647" s="26">
        <f t="shared" si="31"/>
        <v>65</v>
      </c>
      <c r="C647" s="26">
        <f t="shared" si="32"/>
        <v>3</v>
      </c>
      <c r="D647" s="26">
        <f t="shared" si="30"/>
        <v>0</v>
      </c>
      <c r="E647" s="26">
        <f>IFERROR(IF(C647=1,$E$5,ROUNDUP(LOG(_xlfn.XLOOKUP(C647,中转!$U$10:$U$19,中转!$V$10:$V$19)*1.1^(_xlfn.XLOOKUP(B647,中转!$O$10:$O$129,中转!$P$10:$P$129,0)*_xlfn.XLOOKUP(C647,中转!$U$10:$U$19,中转!$W$10:$W$19)),2),4)),1020.5643)</f>
        <v>716.49429999999995</v>
      </c>
      <c r="F647" s="26">
        <f>ROUNDUP(LOG(_xlfn.XLOOKUP(C647,中转!$U$10:$U$19,中转!$V$10:$V$19)*1.1^(_xlfn.XLOOKUP(B647,中转!$O$10:$O$129,中转!$P$10:$P$129,0)*_xlfn.XLOOKUP(C647,中转!$U$10:$U$19,中转!$W$10:$W$19)),2),4)</f>
        <v>716.49429999999995</v>
      </c>
      <c r="G647" s="27">
        <v>643</v>
      </c>
      <c r="H647" s="26">
        <f>MIN(INT(_xlfn.XLOOKUP(B647,中转!$O$10:$O$129,中转!$Q$10:$Q$129)*MAX(C647/MIN(_xlfn.XLOOKUP(B647,中转!$O$10:$O$129,中转!$N$10:$N$129),7),_xlfn.XLOOKUP(C647,中转!$A$8:$A$17,中转!$B$8:$B$17))),250)</f>
        <v>200</v>
      </c>
    </row>
    <row r="648" spans="1:8" x14ac:dyDescent="0.15">
      <c r="A648" s="26">
        <v>644</v>
      </c>
      <c r="B648" s="26">
        <f t="shared" si="31"/>
        <v>65</v>
      </c>
      <c r="C648" s="26">
        <f t="shared" si="32"/>
        <v>4</v>
      </c>
      <c r="D648" s="26">
        <f t="shared" si="30"/>
        <v>0</v>
      </c>
      <c r="E648" s="26">
        <f>IFERROR(IF(C648=1,$E$5,ROUNDUP(LOG(_xlfn.XLOOKUP(C648,中转!$U$10:$U$19,中转!$V$10:$V$19)*1.1^(_xlfn.XLOOKUP(B648,中转!$O$10:$O$129,中转!$P$10:$P$129,0)*_xlfn.XLOOKUP(C648,中转!$U$10:$U$19,中转!$W$10:$W$19)),2),4)),1020.5643)</f>
        <v>759.38350000000003</v>
      </c>
      <c r="F648" s="26">
        <f>ROUNDUP(LOG(_xlfn.XLOOKUP(C648,中转!$U$10:$U$19,中转!$V$10:$V$19)*1.1^(_xlfn.XLOOKUP(B648,中转!$O$10:$O$129,中转!$P$10:$P$129,0)*_xlfn.XLOOKUP(C648,中转!$U$10:$U$19,中转!$W$10:$W$19)),2),4)</f>
        <v>759.38350000000003</v>
      </c>
      <c r="G648" s="26">
        <v>644</v>
      </c>
      <c r="H648" s="26">
        <f>MIN(INT(_xlfn.XLOOKUP(B648,中转!$O$10:$O$129,中转!$Q$10:$Q$129)*MAX(C648/MIN(_xlfn.XLOOKUP(B648,中转!$O$10:$O$129,中转!$N$10:$N$129),7),_xlfn.XLOOKUP(C648,中转!$A$8:$A$17,中转!$B$8:$B$17))),250)</f>
        <v>212</v>
      </c>
    </row>
    <row r="649" spans="1:8" x14ac:dyDescent="0.15">
      <c r="A649" s="26">
        <v>645</v>
      </c>
      <c r="B649" s="26">
        <f t="shared" si="31"/>
        <v>65</v>
      </c>
      <c r="C649" s="26">
        <f t="shared" si="32"/>
        <v>5</v>
      </c>
      <c r="D649" s="26">
        <f t="shared" si="30"/>
        <v>0</v>
      </c>
      <c r="E649" s="26">
        <f>IFERROR(IF(C649=1,$E$5,ROUNDUP(LOG(_xlfn.XLOOKUP(C649,中转!$U$10:$U$19,中转!$V$10:$V$19)*1.1^(_xlfn.XLOOKUP(B649,中转!$O$10:$O$129,中转!$P$10:$P$129,0)*_xlfn.XLOOKUP(C649,中转!$U$10:$U$19,中转!$W$10:$W$19)),2),4)),1020.5643)</f>
        <v>804.27149999999995</v>
      </c>
      <c r="F649" s="26">
        <f>ROUNDUP(LOG(_xlfn.XLOOKUP(C649,中转!$U$10:$U$19,中转!$V$10:$V$19)*1.1^(_xlfn.XLOOKUP(B649,中转!$O$10:$O$129,中转!$P$10:$P$129,0)*_xlfn.XLOOKUP(C649,中转!$U$10:$U$19,中转!$W$10:$W$19)),2),4)</f>
        <v>804.27149999999995</v>
      </c>
      <c r="G649" s="27">
        <v>645</v>
      </c>
      <c r="H649" s="26">
        <f>MIN(INT(_xlfn.XLOOKUP(B649,中转!$O$10:$O$129,中转!$Q$10:$Q$129)*MAX(C649/MIN(_xlfn.XLOOKUP(B649,中转!$O$10:$O$129,中转!$N$10:$N$129),7),_xlfn.XLOOKUP(C649,中转!$A$8:$A$17,中转!$B$8:$B$17))),250)</f>
        <v>225</v>
      </c>
    </row>
    <row r="650" spans="1:8" x14ac:dyDescent="0.15">
      <c r="A650" s="26">
        <v>646</v>
      </c>
      <c r="B650" s="26">
        <f t="shared" si="31"/>
        <v>65</v>
      </c>
      <c r="C650" s="26">
        <f t="shared" si="32"/>
        <v>6</v>
      </c>
      <c r="D650" s="26">
        <f t="shared" si="30"/>
        <v>0</v>
      </c>
      <c r="E650" s="26">
        <f>IFERROR(IF(C650=1,$E$5,ROUNDUP(LOG(_xlfn.XLOOKUP(C650,中转!$U$10:$U$19,中转!$V$10:$V$19)*1.1^(_xlfn.XLOOKUP(B650,中转!$O$10:$O$129,中转!$P$10:$P$129,0)*_xlfn.XLOOKUP(C650,中转!$U$10:$U$19,中转!$W$10:$W$19)),2),4)),1020.5643)</f>
        <v>810.18389999999999</v>
      </c>
      <c r="F650" s="26">
        <f>ROUNDUP(LOG(_xlfn.XLOOKUP(C650,中转!$U$10:$U$19,中转!$V$10:$V$19)*1.1^(_xlfn.XLOOKUP(B650,中转!$O$10:$O$129,中转!$P$10:$P$129,0)*_xlfn.XLOOKUP(C650,中转!$U$10:$U$19,中转!$W$10:$W$19)),2),4)</f>
        <v>810.18389999999999</v>
      </c>
      <c r="G650" s="26">
        <v>646</v>
      </c>
      <c r="H650" s="26">
        <f>MIN(INT(_xlfn.XLOOKUP(B650,中转!$O$10:$O$129,中转!$Q$10:$Q$129)*MAX(C650/MIN(_xlfn.XLOOKUP(B650,中转!$O$10:$O$129,中转!$N$10:$N$129),7),_xlfn.XLOOKUP(C650,中转!$A$8:$A$17,中转!$B$8:$B$17))),250)</f>
        <v>237</v>
      </c>
    </row>
    <row r="651" spans="1:8" x14ac:dyDescent="0.15">
      <c r="A651" s="26">
        <v>647</v>
      </c>
      <c r="B651" s="26">
        <f t="shared" si="31"/>
        <v>65</v>
      </c>
      <c r="C651" s="26">
        <f t="shared" si="32"/>
        <v>7</v>
      </c>
      <c r="D651" s="26">
        <f t="shared" si="30"/>
        <v>0</v>
      </c>
      <c r="E651" s="26">
        <f>IFERROR(IF(C651=1,$E$5,ROUNDUP(LOG(_xlfn.XLOOKUP(C651,中转!$U$10:$U$19,中转!$V$10:$V$19)*1.1^(_xlfn.XLOOKUP(B651,中转!$O$10:$O$129,中转!$P$10:$P$129,0)*_xlfn.XLOOKUP(C651,中转!$U$10:$U$19,中转!$W$10:$W$19)),2),4)),1020.5643)</f>
        <v>818.57579999999996</v>
      </c>
      <c r="F651" s="26">
        <f>ROUNDUP(LOG(_xlfn.XLOOKUP(C651,中转!$U$10:$U$19,中转!$V$10:$V$19)*1.1^(_xlfn.XLOOKUP(B651,中转!$O$10:$O$129,中转!$P$10:$P$129,0)*_xlfn.XLOOKUP(C651,中转!$U$10:$U$19,中转!$W$10:$W$19)),2),4)</f>
        <v>818.57579999999996</v>
      </c>
      <c r="G651" s="27">
        <v>647</v>
      </c>
      <c r="H651" s="26">
        <f>MIN(INT(_xlfn.XLOOKUP(B651,中转!$O$10:$O$129,中转!$Q$10:$Q$129)*MAX(C651/MIN(_xlfn.XLOOKUP(B651,中转!$O$10:$O$129,中转!$N$10:$N$129),7),_xlfn.XLOOKUP(C651,中转!$A$8:$A$17,中转!$B$8:$B$17))),250)</f>
        <v>250</v>
      </c>
    </row>
    <row r="652" spans="1:8" x14ac:dyDescent="0.15">
      <c r="A652" s="26">
        <v>648</v>
      </c>
      <c r="B652" s="26">
        <f t="shared" si="31"/>
        <v>65</v>
      </c>
      <c r="C652" s="26">
        <f t="shared" si="32"/>
        <v>8</v>
      </c>
      <c r="D652" s="26">
        <f t="shared" si="30"/>
        <v>0</v>
      </c>
      <c r="E652" s="26">
        <f>IFERROR(IF(C652=1,$E$5,ROUNDUP(LOG(_xlfn.XLOOKUP(C652,中转!$U$10:$U$19,中转!$V$10:$V$19)*1.1^(_xlfn.XLOOKUP(B652,中转!$O$10:$O$129,中转!$P$10:$P$129,0)*_xlfn.XLOOKUP(C652,中转!$U$10:$U$19,中转!$W$10:$W$19)),2),4)),1020.5643)</f>
        <v>824.89699999999993</v>
      </c>
      <c r="F652" s="26">
        <f>ROUNDUP(LOG(_xlfn.XLOOKUP(C652,中转!$U$10:$U$19,中转!$V$10:$V$19)*1.1^(_xlfn.XLOOKUP(B652,中转!$O$10:$O$129,中转!$P$10:$P$129,0)*_xlfn.XLOOKUP(C652,中转!$U$10:$U$19,中转!$W$10:$W$19)),2),4)</f>
        <v>824.89700000000005</v>
      </c>
      <c r="G652" s="26">
        <v>648</v>
      </c>
      <c r="H652" s="26">
        <f>MIN(INT(_xlfn.XLOOKUP(B652,中转!$O$10:$O$129,中转!$Q$10:$Q$129)*MAX(C652/MIN(_xlfn.XLOOKUP(B652,中转!$O$10:$O$129,中转!$N$10:$N$129),7),_xlfn.XLOOKUP(C652,中转!$A$8:$A$17,中转!$B$8:$B$17))),250)</f>
        <v>250</v>
      </c>
    </row>
    <row r="653" spans="1:8" x14ac:dyDescent="0.15">
      <c r="A653" s="26">
        <v>649</v>
      </c>
      <c r="B653" s="26">
        <f t="shared" si="31"/>
        <v>65</v>
      </c>
      <c r="C653" s="26">
        <f t="shared" si="32"/>
        <v>9</v>
      </c>
      <c r="D653" s="26">
        <f t="shared" si="30"/>
        <v>0</v>
      </c>
      <c r="E653" s="26">
        <f>IFERROR(IF(C653=1,$E$5,ROUNDUP(LOG(_xlfn.XLOOKUP(C653,中转!$U$10:$U$19,中转!$V$10:$V$19)*1.1^(_xlfn.XLOOKUP(B653,中转!$O$10:$O$129,中转!$P$10:$P$129,0)*_xlfn.XLOOKUP(C653,中转!$U$10:$U$19,中转!$W$10:$W$19)),2),4)),1020.5643)</f>
        <v>831.22239999999999</v>
      </c>
      <c r="F653" s="26">
        <f>ROUNDUP(LOG(_xlfn.XLOOKUP(C653,中转!$U$10:$U$19,中转!$V$10:$V$19)*1.1^(_xlfn.XLOOKUP(B653,中转!$O$10:$O$129,中转!$P$10:$P$129,0)*_xlfn.XLOOKUP(C653,中转!$U$10:$U$19,中转!$W$10:$W$19)),2),4)</f>
        <v>831.22239999999999</v>
      </c>
      <c r="G653" s="27">
        <v>649</v>
      </c>
      <c r="H653" s="26">
        <f>MIN(INT(_xlfn.XLOOKUP(B653,中转!$O$10:$O$129,中转!$Q$10:$Q$129)*MAX(C653/MIN(_xlfn.XLOOKUP(B653,中转!$O$10:$O$129,中转!$N$10:$N$129),7),_xlfn.XLOOKUP(C653,中转!$A$8:$A$17,中转!$B$8:$B$17))),250)</f>
        <v>250</v>
      </c>
    </row>
    <row r="654" spans="1:8" x14ac:dyDescent="0.15">
      <c r="A654" s="26">
        <v>650</v>
      </c>
      <c r="B654" s="26">
        <f t="shared" si="31"/>
        <v>65</v>
      </c>
      <c r="C654" s="26">
        <f t="shared" si="32"/>
        <v>10</v>
      </c>
      <c r="D654" s="26">
        <f t="shared" si="30"/>
        <v>0</v>
      </c>
      <c r="E654" s="26">
        <f>IFERROR(IF(C654=1,$E$5,ROUNDUP(LOG(_xlfn.XLOOKUP(C654,中转!$U$10:$U$19,中转!$V$10:$V$19)*1.1^(_xlfn.XLOOKUP(B654,中转!$O$10:$O$129,中转!$P$10:$P$129,0)*_xlfn.XLOOKUP(C654,中转!$U$10:$U$19,中转!$W$10:$W$19)),2),4)),1020.5643)</f>
        <v>837.54</v>
      </c>
      <c r="F654" s="26">
        <f>ROUNDUP(LOG(_xlfn.XLOOKUP(C654,中转!$U$10:$U$19,中转!$V$10:$V$19)*1.1^(_xlfn.XLOOKUP(B654,中转!$O$10:$O$129,中转!$P$10:$P$129,0)*_xlfn.XLOOKUP(C654,中转!$U$10:$U$19,中转!$W$10:$W$19)),2),4)</f>
        <v>837.54</v>
      </c>
      <c r="G654" s="26">
        <v>650</v>
      </c>
      <c r="H654" s="26">
        <f>MIN(INT(_xlfn.XLOOKUP(B654,中转!$O$10:$O$129,中转!$Q$10:$Q$129)*MAX(C654/MIN(_xlfn.XLOOKUP(B654,中转!$O$10:$O$129,中转!$N$10:$N$129),7),_xlfn.XLOOKUP(C654,中转!$A$8:$A$17,中转!$B$8:$B$17))),250)</f>
        <v>250</v>
      </c>
    </row>
    <row r="655" spans="1:8" x14ac:dyDescent="0.15">
      <c r="A655" s="32">
        <v>651</v>
      </c>
      <c r="B655" s="32">
        <f t="shared" si="31"/>
        <v>66</v>
      </c>
      <c r="C655" s="32">
        <f t="shared" si="32"/>
        <v>1</v>
      </c>
      <c r="D655" s="32">
        <f t="shared" si="30"/>
        <v>0</v>
      </c>
      <c r="E655" s="32">
        <f>IFERROR(IF(C655=1,$E$5,ROUNDUP(LOG(_xlfn.XLOOKUP(C655,中转!$U$10:$U$19,中转!$V$10:$V$19)*1.1^(_xlfn.XLOOKUP(B655,中转!$O$10:$O$129,中转!$P$10:$P$129,0)*_xlfn.XLOOKUP(C655,中转!$U$10:$U$19,中转!$W$10:$W$19)),2),4)),1020.5643)</f>
        <v>4.3220000000000001</v>
      </c>
      <c r="F655" s="32">
        <f>ROUNDUP(LOG(_xlfn.XLOOKUP(C655,中转!$U$10:$U$19,中转!$V$10:$V$19)*1.1^(_xlfn.XLOOKUP(B655,中转!$O$10:$O$129,中转!$P$10:$P$129,0)*_xlfn.XLOOKUP(C655,中转!$U$10:$U$19,中转!$W$10:$W$19)),2),4)</f>
        <v>640.26009999999997</v>
      </c>
      <c r="G655" s="33">
        <v>651</v>
      </c>
      <c r="H655" s="32">
        <f>MIN(INT(_xlfn.XLOOKUP(B655,中转!$O$10:$O$129,中转!$Q$10:$Q$129)*MAX(C655/MIN(_xlfn.XLOOKUP(B655,中转!$O$10:$O$129,中转!$N$10:$N$129),7),_xlfn.XLOOKUP(C655,中转!$A$8:$A$17,中转!$B$8:$B$17))),250)</f>
        <v>175</v>
      </c>
    </row>
    <row r="656" spans="1:8" x14ac:dyDescent="0.15">
      <c r="A656" s="32">
        <v>652</v>
      </c>
      <c r="B656" s="32">
        <f t="shared" si="31"/>
        <v>66</v>
      </c>
      <c r="C656" s="32">
        <f t="shared" si="32"/>
        <v>2</v>
      </c>
      <c r="D656" s="32">
        <f t="shared" si="30"/>
        <v>0</v>
      </c>
      <c r="E656" s="32">
        <f>IFERROR(IF(C656=1,$E$5,ROUNDUP(LOG(_xlfn.XLOOKUP(C656,中转!$U$10:$U$19,中转!$V$10:$V$19)*1.1^(_xlfn.XLOOKUP(B656,中转!$O$10:$O$129,中转!$P$10:$P$129,0)*_xlfn.XLOOKUP(C656,中转!$U$10:$U$19,中转!$W$10:$W$19)),2),4)),1020.5643)</f>
        <v>681.12419999999997</v>
      </c>
      <c r="F656" s="32">
        <f>ROUNDUP(LOG(_xlfn.XLOOKUP(C656,中转!$U$10:$U$19,中转!$V$10:$V$19)*1.1^(_xlfn.XLOOKUP(B656,中转!$O$10:$O$129,中转!$P$10:$P$129,0)*_xlfn.XLOOKUP(C656,中转!$U$10:$U$19,中转!$W$10:$W$19)),2),4)</f>
        <v>681.12419999999997</v>
      </c>
      <c r="G656" s="32">
        <v>652</v>
      </c>
      <c r="H656" s="32">
        <f>MIN(INT(_xlfn.XLOOKUP(B656,中转!$O$10:$O$129,中转!$Q$10:$Q$129)*MAX(C656/MIN(_xlfn.XLOOKUP(B656,中转!$O$10:$O$129,中转!$N$10:$N$129),7),_xlfn.XLOOKUP(C656,中转!$A$8:$A$17,中转!$B$8:$B$17))),250)</f>
        <v>187</v>
      </c>
    </row>
    <row r="657" spans="1:8" x14ac:dyDescent="0.15">
      <c r="A657" s="32">
        <v>653</v>
      </c>
      <c r="B657" s="32">
        <f t="shared" si="31"/>
        <v>66</v>
      </c>
      <c r="C657" s="32">
        <f t="shared" si="32"/>
        <v>3</v>
      </c>
      <c r="D657" s="32">
        <f t="shared" si="30"/>
        <v>0</v>
      </c>
      <c r="E657" s="32">
        <f>IFERROR(IF(C657=1,$E$5,ROUNDUP(LOG(_xlfn.XLOOKUP(C657,中转!$U$10:$U$19,中转!$V$10:$V$19)*1.1^(_xlfn.XLOOKUP(B657,中转!$O$10:$O$129,中转!$P$10:$P$129,0)*_xlfn.XLOOKUP(C657,中转!$U$10:$U$19,中转!$W$10:$W$19)),2),4)),1020.5643)</f>
        <v>727.63209999999992</v>
      </c>
      <c r="F657" s="32">
        <f>ROUNDUP(LOG(_xlfn.XLOOKUP(C657,中转!$U$10:$U$19,中转!$V$10:$V$19)*1.1^(_xlfn.XLOOKUP(B657,中转!$O$10:$O$129,中转!$P$10:$P$129,0)*_xlfn.XLOOKUP(C657,中转!$U$10:$U$19,中转!$W$10:$W$19)),2),4)</f>
        <v>727.63210000000004</v>
      </c>
      <c r="G657" s="33">
        <v>653</v>
      </c>
      <c r="H657" s="32">
        <f>MIN(INT(_xlfn.XLOOKUP(B657,中转!$O$10:$O$129,中转!$Q$10:$Q$129)*MAX(C657/MIN(_xlfn.XLOOKUP(B657,中转!$O$10:$O$129,中转!$N$10:$N$129),7),_xlfn.XLOOKUP(C657,中转!$A$8:$A$17,中转!$B$8:$B$17))),250)</f>
        <v>200</v>
      </c>
    </row>
    <row r="658" spans="1:8" x14ac:dyDescent="0.15">
      <c r="A658" s="32">
        <v>654</v>
      </c>
      <c r="B658" s="32">
        <f t="shared" si="31"/>
        <v>66</v>
      </c>
      <c r="C658" s="32">
        <f t="shared" si="32"/>
        <v>4</v>
      </c>
      <c r="D658" s="32">
        <f t="shared" si="30"/>
        <v>0</v>
      </c>
      <c r="E658" s="32">
        <f>IFERROR(IF(C658=1,$E$5,ROUNDUP(LOG(_xlfn.XLOOKUP(C658,中转!$U$10:$U$19,中转!$V$10:$V$19)*1.1^(_xlfn.XLOOKUP(B658,中转!$O$10:$O$129,中转!$P$10:$P$129,0)*_xlfn.XLOOKUP(C658,中转!$U$10:$U$19,中转!$W$10:$W$19)),2),4)),1020.5643)</f>
        <v>771.14</v>
      </c>
      <c r="F658" s="32">
        <f>ROUNDUP(LOG(_xlfn.XLOOKUP(C658,中转!$U$10:$U$19,中转!$V$10:$V$19)*1.1^(_xlfn.XLOOKUP(B658,中转!$O$10:$O$129,中转!$P$10:$P$129,0)*_xlfn.XLOOKUP(C658,中转!$U$10:$U$19,中转!$W$10:$W$19)),2),4)</f>
        <v>771.14</v>
      </c>
      <c r="G658" s="32">
        <v>654</v>
      </c>
      <c r="H658" s="32">
        <f>MIN(INT(_xlfn.XLOOKUP(B658,中转!$O$10:$O$129,中转!$Q$10:$Q$129)*MAX(C658/MIN(_xlfn.XLOOKUP(B658,中转!$O$10:$O$129,中转!$N$10:$N$129),7),_xlfn.XLOOKUP(C658,中转!$A$8:$A$17,中转!$B$8:$B$17))),250)</f>
        <v>212</v>
      </c>
    </row>
    <row r="659" spans="1:8" x14ac:dyDescent="0.15">
      <c r="A659" s="32">
        <v>655</v>
      </c>
      <c r="B659" s="32">
        <f t="shared" si="31"/>
        <v>66</v>
      </c>
      <c r="C659" s="32">
        <f t="shared" si="32"/>
        <v>5</v>
      </c>
      <c r="D659" s="32">
        <f t="shared" si="30"/>
        <v>0</v>
      </c>
      <c r="E659" s="32">
        <f>IFERROR(IF(C659=1,$E$5,ROUNDUP(LOG(_xlfn.XLOOKUP(C659,中转!$U$10:$U$19,中转!$V$10:$V$19)*1.1^(_xlfn.XLOOKUP(B659,中转!$O$10:$O$129,中转!$P$10:$P$129,0)*_xlfn.XLOOKUP(C659,中转!$U$10:$U$19,中转!$W$10:$W$19)),2),4)),1020.5643)</f>
        <v>816.64679999999998</v>
      </c>
      <c r="F659" s="32">
        <f>ROUNDUP(LOG(_xlfn.XLOOKUP(C659,中转!$U$10:$U$19,中转!$V$10:$V$19)*1.1^(_xlfn.XLOOKUP(B659,中转!$O$10:$O$129,中转!$P$10:$P$129,0)*_xlfn.XLOOKUP(C659,中转!$U$10:$U$19,中转!$W$10:$W$19)),2),4)</f>
        <v>816.64679999999998</v>
      </c>
      <c r="G659" s="33">
        <v>655</v>
      </c>
      <c r="H659" s="32">
        <f>MIN(INT(_xlfn.XLOOKUP(B659,中转!$O$10:$O$129,中转!$Q$10:$Q$129)*MAX(C659/MIN(_xlfn.XLOOKUP(B659,中转!$O$10:$O$129,中转!$N$10:$N$129),7),_xlfn.XLOOKUP(C659,中转!$A$8:$A$17,中转!$B$8:$B$17))),250)</f>
        <v>225</v>
      </c>
    </row>
    <row r="660" spans="1:8" x14ac:dyDescent="0.15">
      <c r="A660" s="32">
        <v>656</v>
      </c>
      <c r="B660" s="32">
        <f t="shared" si="31"/>
        <v>66</v>
      </c>
      <c r="C660" s="32">
        <f t="shared" si="32"/>
        <v>6</v>
      </c>
      <c r="D660" s="32">
        <f t="shared" si="30"/>
        <v>0</v>
      </c>
      <c r="E660" s="32">
        <f>IFERROR(IF(C660=1,$E$5,ROUNDUP(LOG(_xlfn.XLOOKUP(C660,中转!$U$10:$U$19,中转!$V$10:$V$19)*1.1^(_xlfn.XLOOKUP(B660,中转!$O$10:$O$129,中转!$P$10:$P$129,0)*_xlfn.XLOOKUP(C660,中转!$U$10:$U$19,中转!$W$10:$W$19)),2),4)),1020.5643)</f>
        <v>822.55919999999992</v>
      </c>
      <c r="F660" s="32">
        <f>ROUNDUP(LOG(_xlfn.XLOOKUP(C660,中转!$U$10:$U$19,中转!$V$10:$V$19)*1.1^(_xlfn.XLOOKUP(B660,中转!$O$10:$O$129,中转!$P$10:$P$129,0)*_xlfn.XLOOKUP(C660,中转!$U$10:$U$19,中转!$W$10:$W$19)),2),4)</f>
        <v>822.55920000000003</v>
      </c>
      <c r="G660" s="32">
        <v>656</v>
      </c>
      <c r="H660" s="32">
        <f>MIN(INT(_xlfn.XLOOKUP(B660,中转!$O$10:$O$129,中转!$Q$10:$Q$129)*MAX(C660/MIN(_xlfn.XLOOKUP(B660,中转!$O$10:$O$129,中转!$N$10:$N$129),7),_xlfn.XLOOKUP(C660,中转!$A$8:$A$17,中转!$B$8:$B$17))),250)</f>
        <v>237</v>
      </c>
    </row>
    <row r="661" spans="1:8" x14ac:dyDescent="0.15">
      <c r="A661" s="32">
        <v>657</v>
      </c>
      <c r="B661" s="32">
        <f t="shared" si="31"/>
        <v>66</v>
      </c>
      <c r="C661" s="32">
        <f t="shared" si="32"/>
        <v>7</v>
      </c>
      <c r="D661" s="32">
        <f t="shared" si="30"/>
        <v>0</v>
      </c>
      <c r="E661" s="32">
        <f>IFERROR(IF(C661=1,$E$5,ROUNDUP(LOG(_xlfn.XLOOKUP(C661,中转!$U$10:$U$19,中转!$V$10:$V$19)*1.1^(_xlfn.XLOOKUP(B661,中转!$O$10:$O$129,中转!$P$10:$P$129,0)*_xlfn.XLOOKUP(C661,中转!$U$10:$U$19,中转!$W$10:$W$19)),2),4)),1020.5643)</f>
        <v>830.9511</v>
      </c>
      <c r="F661" s="32">
        <f>ROUNDUP(LOG(_xlfn.XLOOKUP(C661,中转!$U$10:$U$19,中转!$V$10:$V$19)*1.1^(_xlfn.XLOOKUP(B661,中转!$O$10:$O$129,中转!$P$10:$P$129,0)*_xlfn.XLOOKUP(C661,中转!$U$10:$U$19,中转!$W$10:$W$19)),2),4)</f>
        <v>830.9511</v>
      </c>
      <c r="G661" s="33">
        <v>657</v>
      </c>
      <c r="H661" s="32">
        <f>MIN(INT(_xlfn.XLOOKUP(B661,中转!$O$10:$O$129,中转!$Q$10:$Q$129)*MAX(C661/MIN(_xlfn.XLOOKUP(B661,中转!$O$10:$O$129,中转!$N$10:$N$129),7),_xlfn.XLOOKUP(C661,中转!$A$8:$A$17,中转!$B$8:$B$17))),250)</f>
        <v>250</v>
      </c>
    </row>
    <row r="662" spans="1:8" x14ac:dyDescent="0.15">
      <c r="A662" s="32">
        <v>658</v>
      </c>
      <c r="B662" s="32">
        <f t="shared" si="31"/>
        <v>66</v>
      </c>
      <c r="C662" s="32">
        <f t="shared" si="32"/>
        <v>8</v>
      </c>
      <c r="D662" s="32">
        <f t="shared" si="30"/>
        <v>0</v>
      </c>
      <c r="E662" s="32">
        <f>IFERROR(IF(C662=1,$E$5,ROUNDUP(LOG(_xlfn.XLOOKUP(C662,中转!$U$10:$U$19,中转!$V$10:$V$19)*1.1^(_xlfn.XLOOKUP(B662,中转!$O$10:$O$129,中转!$P$10:$P$129,0)*_xlfn.XLOOKUP(C662,中转!$U$10:$U$19,中转!$W$10:$W$19)),2),4)),1020.5643)</f>
        <v>837.27239999999995</v>
      </c>
      <c r="F662" s="32">
        <f>ROUNDUP(LOG(_xlfn.XLOOKUP(C662,中转!$U$10:$U$19,中转!$V$10:$V$19)*1.1^(_xlfn.XLOOKUP(B662,中转!$O$10:$O$129,中转!$P$10:$P$129,0)*_xlfn.XLOOKUP(C662,中转!$U$10:$U$19,中转!$W$10:$W$19)),2),4)</f>
        <v>837.27239999999995</v>
      </c>
      <c r="G662" s="32">
        <v>658</v>
      </c>
      <c r="H662" s="32">
        <f>MIN(INT(_xlfn.XLOOKUP(B662,中转!$O$10:$O$129,中转!$Q$10:$Q$129)*MAX(C662/MIN(_xlfn.XLOOKUP(B662,中转!$O$10:$O$129,中转!$N$10:$N$129),7),_xlfn.XLOOKUP(C662,中转!$A$8:$A$17,中转!$B$8:$B$17))),250)</f>
        <v>250</v>
      </c>
    </row>
    <row r="663" spans="1:8" x14ac:dyDescent="0.15">
      <c r="A663" s="32">
        <v>659</v>
      </c>
      <c r="B663" s="32">
        <f t="shared" si="31"/>
        <v>66</v>
      </c>
      <c r="C663" s="32">
        <f t="shared" si="32"/>
        <v>9</v>
      </c>
      <c r="D663" s="32">
        <f t="shared" si="30"/>
        <v>0</v>
      </c>
      <c r="E663" s="32">
        <f>IFERROR(IF(C663=1,$E$5,ROUNDUP(LOG(_xlfn.XLOOKUP(C663,中转!$U$10:$U$19,中转!$V$10:$V$19)*1.1^(_xlfn.XLOOKUP(B663,中转!$O$10:$O$129,中转!$P$10:$P$129,0)*_xlfn.XLOOKUP(C663,中转!$U$10:$U$19,中转!$W$10:$W$19)),2),4)),1020.5643)</f>
        <v>843.59770000000003</v>
      </c>
      <c r="F663" s="32">
        <f>ROUNDUP(LOG(_xlfn.XLOOKUP(C663,中转!$U$10:$U$19,中转!$V$10:$V$19)*1.1^(_xlfn.XLOOKUP(B663,中转!$O$10:$O$129,中转!$P$10:$P$129,0)*_xlfn.XLOOKUP(C663,中转!$U$10:$U$19,中转!$W$10:$W$19)),2),4)</f>
        <v>843.59770000000003</v>
      </c>
      <c r="G663" s="33">
        <v>659</v>
      </c>
      <c r="H663" s="32">
        <f>MIN(INT(_xlfn.XLOOKUP(B663,中转!$O$10:$O$129,中转!$Q$10:$Q$129)*MAX(C663/MIN(_xlfn.XLOOKUP(B663,中转!$O$10:$O$129,中转!$N$10:$N$129),7),_xlfn.XLOOKUP(C663,中转!$A$8:$A$17,中转!$B$8:$B$17))),250)</f>
        <v>250</v>
      </c>
    </row>
    <row r="664" spans="1:8" x14ac:dyDescent="0.15">
      <c r="A664" s="32">
        <v>660</v>
      </c>
      <c r="B664" s="32">
        <f t="shared" si="31"/>
        <v>66</v>
      </c>
      <c r="C664" s="32">
        <f t="shared" si="32"/>
        <v>10</v>
      </c>
      <c r="D664" s="32">
        <f t="shared" si="30"/>
        <v>0</v>
      </c>
      <c r="E664" s="32">
        <f>IFERROR(IF(C664=1,$E$5,ROUNDUP(LOG(_xlfn.XLOOKUP(C664,中转!$U$10:$U$19,中转!$V$10:$V$19)*1.1^(_xlfn.XLOOKUP(B664,中转!$O$10:$O$129,中转!$P$10:$P$129,0)*_xlfn.XLOOKUP(C664,中转!$U$10:$U$19,中转!$W$10:$W$19)),2),4)),1020.5643)</f>
        <v>849.91539999999998</v>
      </c>
      <c r="F664" s="32">
        <f>ROUNDUP(LOG(_xlfn.XLOOKUP(C664,中转!$U$10:$U$19,中转!$V$10:$V$19)*1.1^(_xlfn.XLOOKUP(B664,中转!$O$10:$O$129,中转!$P$10:$P$129,0)*_xlfn.XLOOKUP(C664,中转!$U$10:$U$19,中转!$W$10:$W$19)),2),4)</f>
        <v>849.91539999999998</v>
      </c>
      <c r="G664" s="32">
        <v>660</v>
      </c>
      <c r="H664" s="32">
        <f>MIN(INT(_xlfn.XLOOKUP(B664,中转!$O$10:$O$129,中转!$Q$10:$Q$129)*MAX(C664/MIN(_xlfn.XLOOKUP(B664,中转!$O$10:$O$129,中转!$N$10:$N$129),7),_xlfn.XLOOKUP(C664,中转!$A$8:$A$17,中转!$B$8:$B$17))),250)</f>
        <v>250</v>
      </c>
    </row>
    <row r="665" spans="1:8" x14ac:dyDescent="0.15">
      <c r="A665" s="26">
        <v>661</v>
      </c>
      <c r="B665" s="26">
        <f t="shared" si="31"/>
        <v>67</v>
      </c>
      <c r="C665" s="26">
        <f t="shared" si="32"/>
        <v>1</v>
      </c>
      <c r="D665" s="26">
        <f t="shared" si="30"/>
        <v>0</v>
      </c>
      <c r="E665" s="26">
        <f>IFERROR(IF(C665=1,$E$5,ROUNDUP(LOG(_xlfn.XLOOKUP(C665,中转!$U$10:$U$19,中转!$V$10:$V$19)*1.1^(_xlfn.XLOOKUP(B665,中转!$O$10:$O$129,中转!$P$10:$P$129,0)*_xlfn.XLOOKUP(C665,中转!$U$10:$U$19,中转!$W$10:$W$19)),2),4)),1020.5643)</f>
        <v>4.3220000000000001</v>
      </c>
      <c r="F665" s="26">
        <f>ROUNDUP(LOG(_xlfn.XLOOKUP(C665,中转!$U$10:$U$19,中转!$V$10:$V$19)*1.1^(_xlfn.XLOOKUP(B665,中转!$O$10:$O$129,中转!$P$10:$P$129,0)*_xlfn.XLOOKUP(C665,中转!$U$10:$U$19,中转!$W$10:$W$19)),2),4)</f>
        <v>650.16039999999998</v>
      </c>
      <c r="G665" s="27">
        <v>661</v>
      </c>
      <c r="H665" s="26">
        <f>MIN(INT(_xlfn.XLOOKUP(B665,中转!$O$10:$O$129,中转!$Q$10:$Q$129)*MAX(C665/MIN(_xlfn.XLOOKUP(B665,中转!$O$10:$O$129,中转!$N$10:$N$129),7),_xlfn.XLOOKUP(C665,中转!$A$8:$A$17,中转!$B$8:$B$17))),250)</f>
        <v>175</v>
      </c>
    </row>
    <row r="666" spans="1:8" x14ac:dyDescent="0.15">
      <c r="A666" s="26">
        <v>662</v>
      </c>
      <c r="B666" s="26">
        <f t="shared" si="31"/>
        <v>67</v>
      </c>
      <c r="C666" s="26">
        <f t="shared" si="32"/>
        <v>2</v>
      </c>
      <c r="D666" s="26">
        <f t="shared" si="30"/>
        <v>0</v>
      </c>
      <c r="E666" s="26">
        <f>IFERROR(IF(C666=1,$E$5,ROUNDUP(LOG(_xlfn.XLOOKUP(C666,中转!$U$10:$U$19,中转!$V$10:$V$19)*1.1^(_xlfn.XLOOKUP(B666,中转!$O$10:$O$129,中转!$P$10:$P$129,0)*_xlfn.XLOOKUP(C666,中转!$U$10:$U$19,中转!$W$10:$W$19)),2),4)),1020.5643)</f>
        <v>691.64319999999998</v>
      </c>
      <c r="F666" s="26">
        <f>ROUNDUP(LOG(_xlfn.XLOOKUP(C666,中转!$U$10:$U$19,中转!$V$10:$V$19)*1.1^(_xlfn.XLOOKUP(B666,中转!$O$10:$O$129,中转!$P$10:$P$129,0)*_xlfn.XLOOKUP(C666,中转!$U$10:$U$19,中转!$W$10:$W$19)),2),4)</f>
        <v>691.64319999999998</v>
      </c>
      <c r="G666" s="26">
        <v>662</v>
      </c>
      <c r="H666" s="26">
        <f>MIN(INT(_xlfn.XLOOKUP(B666,中转!$O$10:$O$129,中转!$Q$10:$Q$129)*MAX(C666/MIN(_xlfn.XLOOKUP(B666,中转!$O$10:$O$129,中转!$N$10:$N$129),7),_xlfn.XLOOKUP(C666,中转!$A$8:$A$17,中转!$B$8:$B$17))),250)</f>
        <v>187</v>
      </c>
    </row>
    <row r="667" spans="1:8" x14ac:dyDescent="0.15">
      <c r="A667" s="26">
        <v>663</v>
      </c>
      <c r="B667" s="26">
        <f t="shared" si="31"/>
        <v>67</v>
      </c>
      <c r="C667" s="26">
        <f t="shared" si="32"/>
        <v>3</v>
      </c>
      <c r="D667" s="26">
        <f t="shared" si="30"/>
        <v>0</v>
      </c>
      <c r="E667" s="26">
        <f>IFERROR(IF(C667=1,$E$5,ROUNDUP(LOG(_xlfn.XLOOKUP(C667,中转!$U$10:$U$19,中转!$V$10:$V$19)*1.1^(_xlfn.XLOOKUP(B667,中转!$O$10:$O$129,中转!$P$10:$P$129,0)*_xlfn.XLOOKUP(C667,中转!$U$10:$U$19,中转!$W$10:$W$19)),2),4)),1020.5643)</f>
        <v>738.76990000000001</v>
      </c>
      <c r="F667" s="26">
        <f>ROUNDUP(LOG(_xlfn.XLOOKUP(C667,中转!$U$10:$U$19,中转!$V$10:$V$19)*1.1^(_xlfn.XLOOKUP(B667,中转!$O$10:$O$129,中转!$P$10:$P$129,0)*_xlfn.XLOOKUP(C667,中转!$U$10:$U$19,中转!$W$10:$W$19)),2),4)</f>
        <v>738.76990000000001</v>
      </c>
      <c r="G667" s="27">
        <v>663</v>
      </c>
      <c r="H667" s="26">
        <f>MIN(INT(_xlfn.XLOOKUP(B667,中转!$O$10:$O$129,中转!$Q$10:$Q$129)*MAX(C667/MIN(_xlfn.XLOOKUP(B667,中转!$O$10:$O$129,中转!$N$10:$N$129),7),_xlfn.XLOOKUP(C667,中转!$A$8:$A$17,中转!$B$8:$B$17))),250)</f>
        <v>200</v>
      </c>
    </row>
    <row r="668" spans="1:8" x14ac:dyDescent="0.15">
      <c r="A668" s="26">
        <v>664</v>
      </c>
      <c r="B668" s="26">
        <f t="shared" si="31"/>
        <v>67</v>
      </c>
      <c r="C668" s="26">
        <f t="shared" si="32"/>
        <v>4</v>
      </c>
      <c r="D668" s="26">
        <f t="shared" si="30"/>
        <v>0</v>
      </c>
      <c r="E668" s="26">
        <f>IFERROR(IF(C668=1,$E$5,ROUNDUP(LOG(_xlfn.XLOOKUP(C668,中转!$U$10:$U$19,中转!$V$10:$V$19)*1.1^(_xlfn.XLOOKUP(B668,中转!$O$10:$O$129,中转!$P$10:$P$129,0)*_xlfn.XLOOKUP(C668,中转!$U$10:$U$19,中转!$W$10:$W$19)),2),4)),1020.5643)</f>
        <v>782.89659999999992</v>
      </c>
      <c r="F668" s="26">
        <f>ROUNDUP(LOG(_xlfn.XLOOKUP(C668,中转!$U$10:$U$19,中转!$V$10:$V$19)*1.1^(_xlfn.XLOOKUP(B668,中转!$O$10:$O$129,中转!$P$10:$P$129,0)*_xlfn.XLOOKUP(C668,中转!$U$10:$U$19,中转!$W$10:$W$19)),2),4)</f>
        <v>782.89660000000003</v>
      </c>
      <c r="G668" s="26">
        <v>664</v>
      </c>
      <c r="H668" s="26">
        <f>MIN(INT(_xlfn.XLOOKUP(B668,中转!$O$10:$O$129,中转!$Q$10:$Q$129)*MAX(C668/MIN(_xlfn.XLOOKUP(B668,中转!$O$10:$O$129,中转!$N$10:$N$129),7),_xlfn.XLOOKUP(C668,中转!$A$8:$A$17,中转!$B$8:$B$17))),250)</f>
        <v>212</v>
      </c>
    </row>
    <row r="669" spans="1:8" x14ac:dyDescent="0.15">
      <c r="A669" s="26">
        <v>665</v>
      </c>
      <c r="B669" s="26">
        <f t="shared" si="31"/>
        <v>67</v>
      </c>
      <c r="C669" s="26">
        <f t="shared" si="32"/>
        <v>5</v>
      </c>
      <c r="D669" s="26">
        <f t="shared" si="30"/>
        <v>0</v>
      </c>
      <c r="E669" s="26">
        <f>IFERROR(IF(C669=1,$E$5,ROUNDUP(LOG(_xlfn.XLOOKUP(C669,中转!$U$10:$U$19,中转!$V$10:$V$19)*1.1^(_xlfn.XLOOKUP(B669,中转!$O$10:$O$129,中转!$P$10:$P$129,0)*_xlfn.XLOOKUP(C669,中转!$U$10:$U$19,中转!$W$10:$W$19)),2),4)),1020.5643)</f>
        <v>829.02210000000002</v>
      </c>
      <c r="F669" s="26">
        <f>ROUNDUP(LOG(_xlfn.XLOOKUP(C669,中转!$U$10:$U$19,中转!$V$10:$V$19)*1.1^(_xlfn.XLOOKUP(B669,中转!$O$10:$O$129,中转!$P$10:$P$129,0)*_xlfn.XLOOKUP(C669,中转!$U$10:$U$19,中转!$W$10:$W$19)),2),4)</f>
        <v>829.02210000000002</v>
      </c>
      <c r="G669" s="27">
        <v>665</v>
      </c>
      <c r="H669" s="26">
        <f>MIN(INT(_xlfn.XLOOKUP(B669,中转!$O$10:$O$129,中转!$Q$10:$Q$129)*MAX(C669/MIN(_xlfn.XLOOKUP(B669,中转!$O$10:$O$129,中转!$N$10:$N$129),7),_xlfn.XLOOKUP(C669,中转!$A$8:$A$17,中转!$B$8:$B$17))),250)</f>
        <v>225</v>
      </c>
    </row>
    <row r="670" spans="1:8" x14ac:dyDescent="0.15">
      <c r="A670" s="26">
        <v>666</v>
      </c>
      <c r="B670" s="26">
        <f t="shared" si="31"/>
        <v>67</v>
      </c>
      <c r="C670" s="26">
        <f t="shared" si="32"/>
        <v>6</v>
      </c>
      <c r="D670" s="26">
        <f t="shared" si="30"/>
        <v>0</v>
      </c>
      <c r="E670" s="26">
        <f>IFERROR(IF(C670=1,$E$5,ROUNDUP(LOG(_xlfn.XLOOKUP(C670,中转!$U$10:$U$19,中转!$V$10:$V$19)*1.1^(_xlfn.XLOOKUP(B670,中转!$O$10:$O$129,中转!$P$10:$P$129,0)*_xlfn.XLOOKUP(C670,中转!$U$10:$U$19,中转!$W$10:$W$19)),2),4)),1020.5643)</f>
        <v>834.93459999999993</v>
      </c>
      <c r="F670" s="26">
        <f>ROUNDUP(LOG(_xlfn.XLOOKUP(C670,中转!$U$10:$U$19,中转!$V$10:$V$19)*1.1^(_xlfn.XLOOKUP(B670,中转!$O$10:$O$129,中转!$P$10:$P$129,0)*_xlfn.XLOOKUP(C670,中转!$U$10:$U$19,中转!$W$10:$W$19)),2),4)</f>
        <v>834.93460000000005</v>
      </c>
      <c r="G670" s="26">
        <v>666</v>
      </c>
      <c r="H670" s="26">
        <f>MIN(INT(_xlfn.XLOOKUP(B670,中转!$O$10:$O$129,中转!$Q$10:$Q$129)*MAX(C670/MIN(_xlfn.XLOOKUP(B670,中转!$O$10:$O$129,中转!$N$10:$N$129),7),_xlfn.XLOOKUP(C670,中转!$A$8:$A$17,中转!$B$8:$B$17))),250)</f>
        <v>237</v>
      </c>
    </row>
    <row r="671" spans="1:8" x14ac:dyDescent="0.15">
      <c r="A671" s="26">
        <v>667</v>
      </c>
      <c r="B671" s="26">
        <f t="shared" si="31"/>
        <v>67</v>
      </c>
      <c r="C671" s="26">
        <f t="shared" si="32"/>
        <v>7</v>
      </c>
      <c r="D671" s="26">
        <f t="shared" si="30"/>
        <v>0</v>
      </c>
      <c r="E671" s="26">
        <f>IFERROR(IF(C671=1,$E$5,ROUNDUP(LOG(_xlfn.XLOOKUP(C671,中转!$U$10:$U$19,中转!$V$10:$V$19)*1.1^(_xlfn.XLOOKUP(B671,中转!$O$10:$O$129,中转!$P$10:$P$129,0)*_xlfn.XLOOKUP(C671,中转!$U$10:$U$19,中转!$W$10:$W$19)),2),4)),1020.5643)</f>
        <v>843.32639999999992</v>
      </c>
      <c r="F671" s="26">
        <f>ROUNDUP(LOG(_xlfn.XLOOKUP(C671,中转!$U$10:$U$19,中转!$V$10:$V$19)*1.1^(_xlfn.XLOOKUP(B671,中转!$O$10:$O$129,中转!$P$10:$P$129,0)*_xlfn.XLOOKUP(C671,中转!$U$10:$U$19,中转!$W$10:$W$19)),2),4)</f>
        <v>843.32640000000004</v>
      </c>
      <c r="G671" s="27">
        <v>667</v>
      </c>
      <c r="H671" s="26">
        <f>MIN(INT(_xlfn.XLOOKUP(B671,中转!$O$10:$O$129,中转!$Q$10:$Q$129)*MAX(C671/MIN(_xlfn.XLOOKUP(B671,中转!$O$10:$O$129,中转!$N$10:$N$129),7),_xlfn.XLOOKUP(C671,中转!$A$8:$A$17,中转!$B$8:$B$17))),250)</f>
        <v>250</v>
      </c>
    </row>
    <row r="672" spans="1:8" x14ac:dyDescent="0.15">
      <c r="A672" s="26">
        <v>668</v>
      </c>
      <c r="B672" s="26">
        <f t="shared" si="31"/>
        <v>67</v>
      </c>
      <c r="C672" s="26">
        <f t="shared" si="32"/>
        <v>8</v>
      </c>
      <c r="D672" s="26">
        <f t="shared" si="30"/>
        <v>0</v>
      </c>
      <c r="E672" s="26">
        <f>IFERROR(IF(C672=1,$E$5,ROUNDUP(LOG(_xlfn.XLOOKUP(C672,中转!$U$10:$U$19,中转!$V$10:$V$19)*1.1^(_xlfn.XLOOKUP(B672,中转!$O$10:$O$129,中转!$P$10:$P$129,0)*_xlfn.XLOOKUP(C672,中转!$U$10:$U$19,中转!$W$10:$W$19)),2),4)),1020.5643)</f>
        <v>849.64769999999999</v>
      </c>
      <c r="F672" s="26">
        <f>ROUNDUP(LOG(_xlfn.XLOOKUP(C672,中转!$U$10:$U$19,中转!$V$10:$V$19)*1.1^(_xlfn.XLOOKUP(B672,中转!$O$10:$O$129,中转!$P$10:$P$129,0)*_xlfn.XLOOKUP(C672,中转!$U$10:$U$19,中转!$W$10:$W$19)),2),4)</f>
        <v>849.64769999999999</v>
      </c>
      <c r="G672" s="26">
        <v>668</v>
      </c>
      <c r="H672" s="26">
        <f>MIN(INT(_xlfn.XLOOKUP(B672,中转!$O$10:$O$129,中转!$Q$10:$Q$129)*MAX(C672/MIN(_xlfn.XLOOKUP(B672,中转!$O$10:$O$129,中转!$N$10:$N$129),7),_xlfn.XLOOKUP(C672,中转!$A$8:$A$17,中转!$B$8:$B$17))),250)</f>
        <v>250</v>
      </c>
    </row>
    <row r="673" spans="1:8" x14ac:dyDescent="0.15">
      <c r="A673" s="26">
        <v>669</v>
      </c>
      <c r="B673" s="26">
        <f t="shared" si="31"/>
        <v>67</v>
      </c>
      <c r="C673" s="26">
        <f t="shared" si="32"/>
        <v>9</v>
      </c>
      <c r="D673" s="26">
        <f t="shared" si="30"/>
        <v>0</v>
      </c>
      <c r="E673" s="26">
        <f>IFERROR(IF(C673=1,$E$5,ROUNDUP(LOG(_xlfn.XLOOKUP(C673,中转!$U$10:$U$19,中转!$V$10:$V$19)*1.1^(_xlfn.XLOOKUP(B673,中转!$O$10:$O$129,中转!$P$10:$P$129,0)*_xlfn.XLOOKUP(C673,中转!$U$10:$U$19,中转!$W$10:$W$19)),2),4)),1020.5643)</f>
        <v>855.97299999999996</v>
      </c>
      <c r="F673" s="26">
        <f>ROUNDUP(LOG(_xlfn.XLOOKUP(C673,中转!$U$10:$U$19,中转!$V$10:$V$19)*1.1^(_xlfn.XLOOKUP(B673,中转!$O$10:$O$129,中转!$P$10:$P$129,0)*_xlfn.XLOOKUP(C673,中转!$U$10:$U$19,中转!$W$10:$W$19)),2),4)</f>
        <v>855.97299999999996</v>
      </c>
      <c r="G673" s="27">
        <v>669</v>
      </c>
      <c r="H673" s="26">
        <f>MIN(INT(_xlfn.XLOOKUP(B673,中转!$O$10:$O$129,中转!$Q$10:$Q$129)*MAX(C673/MIN(_xlfn.XLOOKUP(B673,中转!$O$10:$O$129,中转!$N$10:$N$129),7),_xlfn.XLOOKUP(C673,中转!$A$8:$A$17,中转!$B$8:$B$17))),250)</f>
        <v>250</v>
      </c>
    </row>
    <row r="674" spans="1:8" x14ac:dyDescent="0.15">
      <c r="A674" s="26">
        <v>670</v>
      </c>
      <c r="B674" s="26">
        <f t="shared" si="31"/>
        <v>67</v>
      </c>
      <c r="C674" s="26">
        <f t="shared" si="32"/>
        <v>10</v>
      </c>
      <c r="D674" s="26">
        <f t="shared" si="30"/>
        <v>0</v>
      </c>
      <c r="E674" s="26">
        <f>IFERROR(IF(C674=1,$E$5,ROUNDUP(LOG(_xlfn.XLOOKUP(C674,中转!$U$10:$U$19,中转!$V$10:$V$19)*1.1^(_xlfn.XLOOKUP(B674,中转!$O$10:$O$129,中转!$P$10:$P$129,0)*_xlfn.XLOOKUP(C674,中转!$U$10:$U$19,中转!$W$10:$W$19)),2),4)),1020.5643)</f>
        <v>862.29070000000002</v>
      </c>
      <c r="F674" s="26">
        <f>ROUNDUP(LOG(_xlfn.XLOOKUP(C674,中转!$U$10:$U$19,中转!$V$10:$V$19)*1.1^(_xlfn.XLOOKUP(B674,中转!$O$10:$O$129,中转!$P$10:$P$129,0)*_xlfn.XLOOKUP(C674,中转!$U$10:$U$19,中转!$W$10:$W$19)),2),4)</f>
        <v>862.29070000000002</v>
      </c>
      <c r="G674" s="26">
        <v>670</v>
      </c>
      <c r="H674" s="26">
        <f>MIN(INT(_xlfn.XLOOKUP(B674,中转!$O$10:$O$129,中转!$Q$10:$Q$129)*MAX(C674/MIN(_xlfn.XLOOKUP(B674,中转!$O$10:$O$129,中转!$N$10:$N$129),7),_xlfn.XLOOKUP(C674,中转!$A$8:$A$17,中转!$B$8:$B$17))),250)</f>
        <v>250</v>
      </c>
    </row>
    <row r="675" spans="1:8" x14ac:dyDescent="0.15">
      <c r="A675" s="32">
        <v>671</v>
      </c>
      <c r="B675" s="32">
        <f t="shared" si="31"/>
        <v>68</v>
      </c>
      <c r="C675" s="32">
        <f t="shared" si="32"/>
        <v>1</v>
      </c>
      <c r="D675" s="32">
        <f t="shared" si="30"/>
        <v>0</v>
      </c>
      <c r="E675" s="32">
        <f>IFERROR(IF(C675=1,$E$5,ROUNDUP(LOG(_xlfn.XLOOKUP(C675,中转!$U$10:$U$19,中转!$V$10:$V$19)*1.1^(_xlfn.XLOOKUP(B675,中转!$O$10:$O$129,中转!$P$10:$P$129,0)*_xlfn.XLOOKUP(C675,中转!$U$10:$U$19,中转!$W$10:$W$19)),2),4)),1020.5643)</f>
        <v>4.3220000000000001</v>
      </c>
      <c r="F675" s="32">
        <f>ROUNDUP(LOG(_xlfn.XLOOKUP(C675,中转!$U$10:$U$19,中转!$V$10:$V$19)*1.1^(_xlfn.XLOOKUP(B675,中转!$O$10:$O$129,中转!$P$10:$P$129,0)*_xlfn.XLOOKUP(C675,中转!$U$10:$U$19,中转!$W$10:$W$19)),2),4)</f>
        <v>660.0607</v>
      </c>
      <c r="G675" s="33">
        <v>671</v>
      </c>
      <c r="H675" s="32">
        <f>MIN(INT(_xlfn.XLOOKUP(B675,中转!$O$10:$O$129,中转!$Q$10:$Q$129)*MAX(C675/MIN(_xlfn.XLOOKUP(B675,中转!$O$10:$O$129,中转!$N$10:$N$129),7),_xlfn.XLOOKUP(C675,中转!$A$8:$A$17,中转!$B$8:$B$17))),250)</f>
        <v>175</v>
      </c>
    </row>
    <row r="676" spans="1:8" x14ac:dyDescent="0.15">
      <c r="A676" s="32">
        <v>672</v>
      </c>
      <c r="B676" s="32">
        <f t="shared" si="31"/>
        <v>68</v>
      </c>
      <c r="C676" s="32">
        <f t="shared" si="32"/>
        <v>2</v>
      </c>
      <c r="D676" s="32">
        <f t="shared" ref="D676:D739" si="33">D666</f>
        <v>0</v>
      </c>
      <c r="E676" s="32">
        <f>IFERROR(IF(C676=1,$E$5,ROUNDUP(LOG(_xlfn.XLOOKUP(C676,中转!$U$10:$U$19,中转!$V$10:$V$19)*1.1^(_xlfn.XLOOKUP(B676,中转!$O$10:$O$129,中转!$P$10:$P$129,0)*_xlfn.XLOOKUP(C676,中转!$U$10:$U$19,中转!$W$10:$W$19)),2),4)),1020.5643)</f>
        <v>702.16219999999998</v>
      </c>
      <c r="F676" s="32">
        <f>ROUNDUP(LOG(_xlfn.XLOOKUP(C676,中转!$U$10:$U$19,中转!$V$10:$V$19)*1.1^(_xlfn.XLOOKUP(B676,中转!$O$10:$O$129,中转!$P$10:$P$129,0)*_xlfn.XLOOKUP(C676,中转!$U$10:$U$19,中转!$W$10:$W$19)),2),4)</f>
        <v>702.16219999999998</v>
      </c>
      <c r="G676" s="32">
        <v>672</v>
      </c>
      <c r="H676" s="32">
        <f>MIN(INT(_xlfn.XLOOKUP(B676,中转!$O$10:$O$129,中转!$Q$10:$Q$129)*MAX(C676/MIN(_xlfn.XLOOKUP(B676,中转!$O$10:$O$129,中转!$N$10:$N$129),7),_xlfn.XLOOKUP(C676,中转!$A$8:$A$17,中转!$B$8:$B$17))),250)</f>
        <v>187</v>
      </c>
    </row>
    <row r="677" spans="1:8" x14ac:dyDescent="0.15">
      <c r="A677" s="32">
        <v>673</v>
      </c>
      <c r="B677" s="32">
        <f t="shared" si="31"/>
        <v>68</v>
      </c>
      <c r="C677" s="32">
        <f t="shared" si="32"/>
        <v>3</v>
      </c>
      <c r="D677" s="32">
        <f t="shared" si="33"/>
        <v>0</v>
      </c>
      <c r="E677" s="32">
        <f>IFERROR(IF(C677=1,$E$5,ROUNDUP(LOG(_xlfn.XLOOKUP(C677,中转!$U$10:$U$19,中转!$V$10:$V$19)*1.1^(_xlfn.XLOOKUP(B677,中转!$O$10:$O$129,中转!$P$10:$P$129,0)*_xlfn.XLOOKUP(C677,中转!$U$10:$U$19,中转!$W$10:$W$19)),2),4)),1020.5643)</f>
        <v>749.90769999999998</v>
      </c>
      <c r="F677" s="32">
        <f>ROUNDUP(LOG(_xlfn.XLOOKUP(C677,中转!$U$10:$U$19,中转!$V$10:$V$19)*1.1^(_xlfn.XLOOKUP(B677,中转!$O$10:$O$129,中转!$P$10:$P$129,0)*_xlfn.XLOOKUP(C677,中转!$U$10:$U$19,中转!$W$10:$W$19)),2),4)</f>
        <v>749.90769999999998</v>
      </c>
      <c r="G677" s="33">
        <v>673</v>
      </c>
      <c r="H677" s="32">
        <f>MIN(INT(_xlfn.XLOOKUP(B677,中转!$O$10:$O$129,中转!$Q$10:$Q$129)*MAX(C677/MIN(_xlfn.XLOOKUP(B677,中转!$O$10:$O$129,中转!$N$10:$N$129),7),_xlfn.XLOOKUP(C677,中转!$A$8:$A$17,中转!$B$8:$B$17))),250)</f>
        <v>200</v>
      </c>
    </row>
    <row r="678" spans="1:8" x14ac:dyDescent="0.15">
      <c r="A678" s="32">
        <v>674</v>
      </c>
      <c r="B678" s="32">
        <f t="shared" si="31"/>
        <v>68</v>
      </c>
      <c r="C678" s="32">
        <f t="shared" si="32"/>
        <v>4</v>
      </c>
      <c r="D678" s="32">
        <f t="shared" si="33"/>
        <v>0</v>
      </c>
      <c r="E678" s="32">
        <f>IFERROR(IF(C678=1,$E$5,ROUNDUP(LOG(_xlfn.XLOOKUP(C678,中转!$U$10:$U$19,中转!$V$10:$V$19)*1.1^(_xlfn.XLOOKUP(B678,中转!$O$10:$O$129,中转!$P$10:$P$129,0)*_xlfn.XLOOKUP(C678,中转!$U$10:$U$19,中转!$W$10:$W$19)),2),4)),1020.5643)</f>
        <v>794.65309999999999</v>
      </c>
      <c r="F678" s="32">
        <f>ROUNDUP(LOG(_xlfn.XLOOKUP(C678,中转!$U$10:$U$19,中转!$V$10:$V$19)*1.1^(_xlfn.XLOOKUP(B678,中转!$O$10:$O$129,中转!$P$10:$P$129,0)*_xlfn.XLOOKUP(C678,中转!$U$10:$U$19,中转!$W$10:$W$19)),2),4)</f>
        <v>794.65309999999999</v>
      </c>
      <c r="G678" s="32">
        <v>674</v>
      </c>
      <c r="H678" s="32">
        <f>MIN(INT(_xlfn.XLOOKUP(B678,中转!$O$10:$O$129,中转!$Q$10:$Q$129)*MAX(C678/MIN(_xlfn.XLOOKUP(B678,中转!$O$10:$O$129,中转!$N$10:$N$129),7),_xlfn.XLOOKUP(C678,中转!$A$8:$A$17,中转!$B$8:$B$17))),250)</f>
        <v>212</v>
      </c>
    </row>
    <row r="679" spans="1:8" x14ac:dyDescent="0.15">
      <c r="A679" s="32">
        <v>675</v>
      </c>
      <c r="B679" s="32">
        <f t="shared" si="31"/>
        <v>68</v>
      </c>
      <c r="C679" s="32">
        <f t="shared" si="32"/>
        <v>5</v>
      </c>
      <c r="D679" s="32">
        <f t="shared" si="33"/>
        <v>0</v>
      </c>
      <c r="E679" s="32">
        <f>IFERROR(IF(C679=1,$E$5,ROUNDUP(LOG(_xlfn.XLOOKUP(C679,中转!$U$10:$U$19,中转!$V$10:$V$19)*1.1^(_xlfn.XLOOKUP(B679,中转!$O$10:$O$129,中转!$P$10:$P$129,0)*_xlfn.XLOOKUP(C679,中转!$U$10:$U$19,中转!$W$10:$W$19)),2),4)),1020.5643)</f>
        <v>841.39739999999995</v>
      </c>
      <c r="F679" s="32">
        <f>ROUNDUP(LOG(_xlfn.XLOOKUP(C679,中转!$U$10:$U$19,中转!$V$10:$V$19)*1.1^(_xlfn.XLOOKUP(B679,中转!$O$10:$O$129,中转!$P$10:$P$129,0)*_xlfn.XLOOKUP(C679,中转!$U$10:$U$19,中转!$W$10:$W$19)),2),4)</f>
        <v>841.39739999999995</v>
      </c>
      <c r="G679" s="33">
        <v>675</v>
      </c>
      <c r="H679" s="32">
        <f>MIN(INT(_xlfn.XLOOKUP(B679,中转!$O$10:$O$129,中转!$Q$10:$Q$129)*MAX(C679/MIN(_xlfn.XLOOKUP(B679,中转!$O$10:$O$129,中转!$N$10:$N$129),7),_xlfn.XLOOKUP(C679,中转!$A$8:$A$17,中转!$B$8:$B$17))),250)</f>
        <v>225</v>
      </c>
    </row>
    <row r="680" spans="1:8" x14ac:dyDescent="0.15">
      <c r="A680" s="32">
        <v>676</v>
      </c>
      <c r="B680" s="32">
        <f t="shared" si="31"/>
        <v>68</v>
      </c>
      <c r="C680" s="32">
        <f t="shared" si="32"/>
        <v>6</v>
      </c>
      <c r="D680" s="32">
        <f t="shared" si="33"/>
        <v>0</v>
      </c>
      <c r="E680" s="32">
        <f>IFERROR(IF(C680=1,$E$5,ROUNDUP(LOG(_xlfn.XLOOKUP(C680,中转!$U$10:$U$19,中转!$V$10:$V$19)*1.1^(_xlfn.XLOOKUP(B680,中转!$O$10:$O$129,中转!$P$10:$P$129,0)*_xlfn.XLOOKUP(C680,中转!$U$10:$U$19,中转!$W$10:$W$19)),2),4)),1020.5643)</f>
        <v>847.30989999999997</v>
      </c>
      <c r="F680" s="32">
        <f>ROUNDUP(LOG(_xlfn.XLOOKUP(C680,中转!$U$10:$U$19,中转!$V$10:$V$19)*1.1^(_xlfn.XLOOKUP(B680,中转!$O$10:$O$129,中转!$P$10:$P$129,0)*_xlfn.XLOOKUP(C680,中转!$U$10:$U$19,中转!$W$10:$W$19)),2),4)</f>
        <v>847.30989999999997</v>
      </c>
      <c r="G680" s="32">
        <v>676</v>
      </c>
      <c r="H680" s="32">
        <f>MIN(INT(_xlfn.XLOOKUP(B680,中转!$O$10:$O$129,中转!$Q$10:$Q$129)*MAX(C680/MIN(_xlfn.XLOOKUP(B680,中转!$O$10:$O$129,中转!$N$10:$N$129),7),_xlfn.XLOOKUP(C680,中转!$A$8:$A$17,中转!$B$8:$B$17))),250)</f>
        <v>237</v>
      </c>
    </row>
    <row r="681" spans="1:8" x14ac:dyDescent="0.15">
      <c r="A681" s="32">
        <v>677</v>
      </c>
      <c r="B681" s="32">
        <f t="shared" si="31"/>
        <v>68</v>
      </c>
      <c r="C681" s="32">
        <f t="shared" si="32"/>
        <v>7</v>
      </c>
      <c r="D681" s="32">
        <f t="shared" si="33"/>
        <v>0</v>
      </c>
      <c r="E681" s="32">
        <f>IFERROR(IF(C681=1,$E$5,ROUNDUP(LOG(_xlfn.XLOOKUP(C681,中转!$U$10:$U$19,中转!$V$10:$V$19)*1.1^(_xlfn.XLOOKUP(B681,中转!$O$10:$O$129,中转!$P$10:$P$129,0)*_xlfn.XLOOKUP(C681,中转!$U$10:$U$19,中转!$W$10:$W$19)),2),4)),1020.5643)</f>
        <v>855.70179999999993</v>
      </c>
      <c r="F681" s="32">
        <f>ROUNDUP(LOG(_xlfn.XLOOKUP(C681,中转!$U$10:$U$19,中转!$V$10:$V$19)*1.1^(_xlfn.XLOOKUP(B681,中转!$O$10:$O$129,中转!$P$10:$P$129,0)*_xlfn.XLOOKUP(C681,中转!$U$10:$U$19,中转!$W$10:$W$19)),2),4)</f>
        <v>855.70180000000005</v>
      </c>
      <c r="G681" s="33">
        <v>677</v>
      </c>
      <c r="H681" s="32">
        <f>MIN(INT(_xlfn.XLOOKUP(B681,中转!$O$10:$O$129,中转!$Q$10:$Q$129)*MAX(C681/MIN(_xlfn.XLOOKUP(B681,中转!$O$10:$O$129,中转!$N$10:$N$129),7),_xlfn.XLOOKUP(C681,中转!$A$8:$A$17,中转!$B$8:$B$17))),250)</f>
        <v>250</v>
      </c>
    </row>
    <row r="682" spans="1:8" x14ac:dyDescent="0.15">
      <c r="A682" s="32">
        <v>678</v>
      </c>
      <c r="B682" s="32">
        <f t="shared" si="31"/>
        <v>68</v>
      </c>
      <c r="C682" s="32">
        <f t="shared" si="32"/>
        <v>8</v>
      </c>
      <c r="D682" s="32">
        <f t="shared" si="33"/>
        <v>0</v>
      </c>
      <c r="E682" s="32">
        <f>IFERROR(IF(C682=1,$E$5,ROUNDUP(LOG(_xlfn.XLOOKUP(C682,中转!$U$10:$U$19,中转!$V$10:$V$19)*1.1^(_xlfn.XLOOKUP(B682,中转!$O$10:$O$129,中转!$P$10:$P$129,0)*_xlfn.XLOOKUP(C682,中转!$U$10:$U$19,中转!$W$10:$W$19)),2),4)),1020.5643)</f>
        <v>862.02300000000002</v>
      </c>
      <c r="F682" s="32">
        <f>ROUNDUP(LOG(_xlfn.XLOOKUP(C682,中转!$U$10:$U$19,中转!$V$10:$V$19)*1.1^(_xlfn.XLOOKUP(B682,中转!$O$10:$O$129,中转!$P$10:$P$129,0)*_xlfn.XLOOKUP(C682,中转!$U$10:$U$19,中转!$W$10:$W$19)),2),4)</f>
        <v>862.02300000000002</v>
      </c>
      <c r="G682" s="32">
        <v>678</v>
      </c>
      <c r="H682" s="32">
        <f>MIN(INT(_xlfn.XLOOKUP(B682,中转!$O$10:$O$129,中转!$Q$10:$Q$129)*MAX(C682/MIN(_xlfn.XLOOKUP(B682,中转!$O$10:$O$129,中转!$N$10:$N$129),7),_xlfn.XLOOKUP(C682,中转!$A$8:$A$17,中转!$B$8:$B$17))),250)</f>
        <v>250</v>
      </c>
    </row>
    <row r="683" spans="1:8" x14ac:dyDescent="0.15">
      <c r="A683" s="32">
        <v>679</v>
      </c>
      <c r="B683" s="32">
        <f t="shared" si="31"/>
        <v>68</v>
      </c>
      <c r="C683" s="32">
        <f t="shared" si="32"/>
        <v>9</v>
      </c>
      <c r="D683" s="32">
        <f t="shared" si="33"/>
        <v>0</v>
      </c>
      <c r="E683" s="32">
        <f>IFERROR(IF(C683=1,$E$5,ROUNDUP(LOG(_xlfn.XLOOKUP(C683,中转!$U$10:$U$19,中转!$V$10:$V$19)*1.1^(_xlfn.XLOOKUP(B683,中转!$O$10:$O$129,中转!$P$10:$P$129,0)*_xlfn.XLOOKUP(C683,中转!$U$10:$U$19,中转!$W$10:$W$19)),2),4)),1020.5643)</f>
        <v>868.34839999999997</v>
      </c>
      <c r="F683" s="32">
        <f>ROUNDUP(LOG(_xlfn.XLOOKUP(C683,中转!$U$10:$U$19,中转!$V$10:$V$19)*1.1^(_xlfn.XLOOKUP(B683,中转!$O$10:$O$129,中转!$P$10:$P$129,0)*_xlfn.XLOOKUP(C683,中转!$U$10:$U$19,中转!$W$10:$W$19)),2),4)</f>
        <v>868.34839999999997</v>
      </c>
      <c r="G683" s="33">
        <v>679</v>
      </c>
      <c r="H683" s="32">
        <f>MIN(INT(_xlfn.XLOOKUP(B683,中转!$O$10:$O$129,中转!$Q$10:$Q$129)*MAX(C683/MIN(_xlfn.XLOOKUP(B683,中转!$O$10:$O$129,中转!$N$10:$N$129),7),_xlfn.XLOOKUP(C683,中转!$A$8:$A$17,中转!$B$8:$B$17))),250)</f>
        <v>250</v>
      </c>
    </row>
    <row r="684" spans="1:8" x14ac:dyDescent="0.15">
      <c r="A684" s="32">
        <v>680</v>
      </c>
      <c r="B684" s="32">
        <f t="shared" si="31"/>
        <v>68</v>
      </c>
      <c r="C684" s="32">
        <f t="shared" si="32"/>
        <v>10</v>
      </c>
      <c r="D684" s="32">
        <f t="shared" si="33"/>
        <v>0</v>
      </c>
      <c r="E684" s="32">
        <f>IFERROR(IF(C684=1,$E$5,ROUNDUP(LOG(_xlfn.XLOOKUP(C684,中转!$U$10:$U$19,中转!$V$10:$V$19)*1.1^(_xlfn.XLOOKUP(B684,中转!$O$10:$O$129,中转!$P$10:$P$129,0)*_xlfn.XLOOKUP(C684,中转!$U$10:$U$19,中转!$W$10:$W$19)),2),4)),1020.5643)</f>
        <v>874.66599999999994</v>
      </c>
      <c r="F684" s="32">
        <f>ROUNDUP(LOG(_xlfn.XLOOKUP(C684,中转!$U$10:$U$19,中转!$V$10:$V$19)*1.1^(_xlfn.XLOOKUP(B684,中转!$O$10:$O$129,中转!$P$10:$P$129,0)*_xlfn.XLOOKUP(C684,中转!$U$10:$U$19,中转!$W$10:$W$19)),2),4)</f>
        <v>874.66600000000005</v>
      </c>
      <c r="G684" s="32">
        <v>680</v>
      </c>
      <c r="H684" s="32">
        <f>MIN(INT(_xlfn.XLOOKUP(B684,中转!$O$10:$O$129,中转!$Q$10:$Q$129)*MAX(C684/MIN(_xlfn.XLOOKUP(B684,中转!$O$10:$O$129,中转!$N$10:$N$129),7),_xlfn.XLOOKUP(C684,中转!$A$8:$A$17,中转!$B$8:$B$17))),250)</f>
        <v>250</v>
      </c>
    </row>
    <row r="685" spans="1:8" x14ac:dyDescent="0.15">
      <c r="A685" s="26">
        <v>681</v>
      </c>
      <c r="B685" s="26">
        <f t="shared" si="31"/>
        <v>69</v>
      </c>
      <c r="C685" s="26">
        <f t="shared" si="32"/>
        <v>1</v>
      </c>
      <c r="D685" s="26">
        <f t="shared" si="33"/>
        <v>0</v>
      </c>
      <c r="E685" s="26">
        <f>IFERROR(IF(C685=1,$E$5,ROUNDUP(LOG(_xlfn.XLOOKUP(C685,中转!$U$10:$U$19,中转!$V$10:$V$19)*1.1^(_xlfn.XLOOKUP(B685,中转!$O$10:$O$129,中转!$P$10:$P$129,0)*_xlfn.XLOOKUP(C685,中转!$U$10:$U$19,中转!$W$10:$W$19)),2),4)),1020.5643)</f>
        <v>4.3220000000000001</v>
      </c>
      <c r="F685" s="26">
        <f>ROUNDUP(LOG(_xlfn.XLOOKUP(C685,中转!$U$10:$U$19,中转!$V$10:$V$19)*1.1^(_xlfn.XLOOKUP(B685,中转!$O$10:$O$129,中转!$P$10:$P$129,0)*_xlfn.XLOOKUP(C685,中转!$U$10:$U$19,中转!$W$10:$W$19)),2),4)</f>
        <v>669.96090000000004</v>
      </c>
      <c r="G685" s="27">
        <v>681</v>
      </c>
      <c r="H685" s="26">
        <f>MIN(INT(_xlfn.XLOOKUP(B685,中转!$O$10:$O$129,中转!$Q$10:$Q$129)*MAX(C685/MIN(_xlfn.XLOOKUP(B685,中转!$O$10:$O$129,中转!$N$10:$N$129),7),_xlfn.XLOOKUP(C685,中转!$A$8:$A$17,中转!$B$8:$B$17))),250)</f>
        <v>175</v>
      </c>
    </row>
    <row r="686" spans="1:8" x14ac:dyDescent="0.15">
      <c r="A686" s="26">
        <v>682</v>
      </c>
      <c r="B686" s="26">
        <f t="shared" si="31"/>
        <v>69</v>
      </c>
      <c r="C686" s="26">
        <f t="shared" si="32"/>
        <v>2</v>
      </c>
      <c r="D686" s="26">
        <f t="shared" si="33"/>
        <v>0</v>
      </c>
      <c r="E686" s="26">
        <f>IFERROR(IF(C686=1,$E$5,ROUNDUP(LOG(_xlfn.XLOOKUP(C686,中转!$U$10:$U$19,中转!$V$10:$V$19)*1.1^(_xlfn.XLOOKUP(B686,中转!$O$10:$O$129,中转!$P$10:$P$129,0)*_xlfn.XLOOKUP(C686,中转!$U$10:$U$19,中转!$W$10:$W$19)),2),4)),1020.5643)</f>
        <v>712.68129999999996</v>
      </c>
      <c r="F686" s="26">
        <f>ROUNDUP(LOG(_xlfn.XLOOKUP(C686,中转!$U$10:$U$19,中转!$V$10:$V$19)*1.1^(_xlfn.XLOOKUP(B686,中转!$O$10:$O$129,中转!$P$10:$P$129,0)*_xlfn.XLOOKUP(C686,中转!$U$10:$U$19,中转!$W$10:$W$19)),2),4)</f>
        <v>712.68129999999996</v>
      </c>
      <c r="G686" s="26">
        <v>682</v>
      </c>
      <c r="H686" s="26">
        <f>MIN(INT(_xlfn.XLOOKUP(B686,中转!$O$10:$O$129,中转!$Q$10:$Q$129)*MAX(C686/MIN(_xlfn.XLOOKUP(B686,中转!$O$10:$O$129,中转!$N$10:$N$129),7),_xlfn.XLOOKUP(C686,中转!$A$8:$A$17,中转!$B$8:$B$17))),250)</f>
        <v>187</v>
      </c>
    </row>
    <row r="687" spans="1:8" x14ac:dyDescent="0.15">
      <c r="A687" s="26">
        <v>683</v>
      </c>
      <c r="B687" s="26">
        <f t="shared" si="31"/>
        <v>69</v>
      </c>
      <c r="C687" s="26">
        <f t="shared" si="32"/>
        <v>3</v>
      </c>
      <c r="D687" s="26">
        <f t="shared" si="33"/>
        <v>0</v>
      </c>
      <c r="E687" s="26">
        <f>IFERROR(IF(C687=1,$E$5,ROUNDUP(LOG(_xlfn.XLOOKUP(C687,中转!$U$10:$U$19,中转!$V$10:$V$19)*1.1^(_xlfn.XLOOKUP(B687,中转!$O$10:$O$129,中转!$P$10:$P$129,0)*_xlfn.XLOOKUP(C687,中转!$U$10:$U$19,中转!$W$10:$W$19)),2),4)),1020.5643)</f>
        <v>761.04549999999995</v>
      </c>
      <c r="F687" s="26">
        <f>ROUNDUP(LOG(_xlfn.XLOOKUP(C687,中转!$U$10:$U$19,中转!$V$10:$V$19)*1.1^(_xlfn.XLOOKUP(B687,中转!$O$10:$O$129,中转!$P$10:$P$129,0)*_xlfn.XLOOKUP(C687,中转!$U$10:$U$19,中转!$W$10:$W$19)),2),4)</f>
        <v>761.04549999999995</v>
      </c>
      <c r="G687" s="27">
        <v>683</v>
      </c>
      <c r="H687" s="26">
        <f>MIN(INT(_xlfn.XLOOKUP(B687,中转!$O$10:$O$129,中转!$Q$10:$Q$129)*MAX(C687/MIN(_xlfn.XLOOKUP(B687,中转!$O$10:$O$129,中转!$N$10:$N$129),7),_xlfn.XLOOKUP(C687,中转!$A$8:$A$17,中转!$B$8:$B$17))),250)</f>
        <v>200</v>
      </c>
    </row>
    <row r="688" spans="1:8" x14ac:dyDescent="0.15">
      <c r="A688" s="26">
        <v>684</v>
      </c>
      <c r="B688" s="26">
        <f t="shared" si="31"/>
        <v>69</v>
      </c>
      <c r="C688" s="26">
        <f t="shared" si="32"/>
        <v>4</v>
      </c>
      <c r="D688" s="26">
        <f t="shared" si="33"/>
        <v>0</v>
      </c>
      <c r="E688" s="26">
        <f>IFERROR(IF(C688=1,$E$5,ROUNDUP(LOG(_xlfn.XLOOKUP(C688,中转!$U$10:$U$19,中转!$V$10:$V$19)*1.1^(_xlfn.XLOOKUP(B688,中转!$O$10:$O$129,中转!$P$10:$P$129,0)*_xlfn.XLOOKUP(C688,中转!$U$10:$U$19,中转!$W$10:$W$19)),2),4)),1020.5643)</f>
        <v>806.40969999999993</v>
      </c>
      <c r="F688" s="26">
        <f>ROUNDUP(LOG(_xlfn.XLOOKUP(C688,中转!$U$10:$U$19,中转!$V$10:$V$19)*1.1^(_xlfn.XLOOKUP(B688,中转!$O$10:$O$129,中转!$P$10:$P$129,0)*_xlfn.XLOOKUP(C688,中转!$U$10:$U$19,中转!$W$10:$W$19)),2),4)</f>
        <v>806.40970000000004</v>
      </c>
      <c r="G688" s="26">
        <v>684</v>
      </c>
      <c r="H688" s="26">
        <f>MIN(INT(_xlfn.XLOOKUP(B688,中转!$O$10:$O$129,中转!$Q$10:$Q$129)*MAX(C688/MIN(_xlfn.XLOOKUP(B688,中转!$O$10:$O$129,中转!$N$10:$N$129),7),_xlfn.XLOOKUP(C688,中转!$A$8:$A$17,中转!$B$8:$B$17))),250)</f>
        <v>212</v>
      </c>
    </row>
    <row r="689" spans="1:8" x14ac:dyDescent="0.15">
      <c r="A689" s="26">
        <v>685</v>
      </c>
      <c r="B689" s="26">
        <f t="shared" si="31"/>
        <v>69</v>
      </c>
      <c r="C689" s="26">
        <f t="shared" si="32"/>
        <v>5</v>
      </c>
      <c r="D689" s="26">
        <f t="shared" si="33"/>
        <v>0</v>
      </c>
      <c r="E689" s="26">
        <f>IFERROR(IF(C689=1,$E$5,ROUNDUP(LOG(_xlfn.XLOOKUP(C689,中转!$U$10:$U$19,中转!$V$10:$V$19)*1.1^(_xlfn.XLOOKUP(B689,中转!$O$10:$O$129,中转!$P$10:$P$129,0)*_xlfn.XLOOKUP(C689,中转!$U$10:$U$19,中转!$W$10:$W$19)),2),4)),1020.5643)</f>
        <v>853.77269999999999</v>
      </c>
      <c r="F689" s="26">
        <f>ROUNDUP(LOG(_xlfn.XLOOKUP(C689,中转!$U$10:$U$19,中转!$V$10:$V$19)*1.1^(_xlfn.XLOOKUP(B689,中转!$O$10:$O$129,中转!$P$10:$P$129,0)*_xlfn.XLOOKUP(C689,中转!$U$10:$U$19,中转!$W$10:$W$19)),2),4)</f>
        <v>853.77269999999999</v>
      </c>
      <c r="G689" s="27">
        <v>685</v>
      </c>
      <c r="H689" s="26">
        <f>MIN(INT(_xlfn.XLOOKUP(B689,中转!$O$10:$O$129,中转!$Q$10:$Q$129)*MAX(C689/MIN(_xlfn.XLOOKUP(B689,中转!$O$10:$O$129,中转!$N$10:$N$129),7),_xlfn.XLOOKUP(C689,中转!$A$8:$A$17,中转!$B$8:$B$17))),250)</f>
        <v>225</v>
      </c>
    </row>
    <row r="690" spans="1:8" x14ac:dyDescent="0.15">
      <c r="A690" s="26">
        <v>686</v>
      </c>
      <c r="B690" s="26">
        <f t="shared" si="31"/>
        <v>69</v>
      </c>
      <c r="C690" s="26">
        <f t="shared" si="32"/>
        <v>6</v>
      </c>
      <c r="D690" s="26">
        <f t="shared" si="33"/>
        <v>0</v>
      </c>
      <c r="E690" s="26">
        <f>IFERROR(IF(C690=1,$E$5,ROUNDUP(LOG(_xlfn.XLOOKUP(C690,中转!$U$10:$U$19,中转!$V$10:$V$19)*1.1^(_xlfn.XLOOKUP(B690,中转!$O$10:$O$129,中转!$P$10:$P$129,0)*_xlfn.XLOOKUP(C690,中转!$U$10:$U$19,中转!$W$10:$W$19)),2),4)),1020.5643)</f>
        <v>859.68520000000001</v>
      </c>
      <c r="F690" s="26">
        <f>ROUNDUP(LOG(_xlfn.XLOOKUP(C690,中转!$U$10:$U$19,中转!$V$10:$V$19)*1.1^(_xlfn.XLOOKUP(B690,中转!$O$10:$O$129,中转!$P$10:$P$129,0)*_xlfn.XLOOKUP(C690,中转!$U$10:$U$19,中转!$W$10:$W$19)),2),4)</f>
        <v>859.68520000000001</v>
      </c>
      <c r="G690" s="26">
        <v>686</v>
      </c>
      <c r="H690" s="26">
        <f>MIN(INT(_xlfn.XLOOKUP(B690,中转!$O$10:$O$129,中转!$Q$10:$Q$129)*MAX(C690/MIN(_xlfn.XLOOKUP(B690,中转!$O$10:$O$129,中转!$N$10:$N$129),7),_xlfn.XLOOKUP(C690,中转!$A$8:$A$17,中转!$B$8:$B$17))),250)</f>
        <v>237</v>
      </c>
    </row>
    <row r="691" spans="1:8" x14ac:dyDescent="0.15">
      <c r="A691" s="26">
        <v>687</v>
      </c>
      <c r="B691" s="26">
        <f t="shared" si="31"/>
        <v>69</v>
      </c>
      <c r="C691" s="26">
        <f t="shared" si="32"/>
        <v>7</v>
      </c>
      <c r="D691" s="26">
        <f t="shared" si="33"/>
        <v>0</v>
      </c>
      <c r="E691" s="26">
        <f>IFERROR(IF(C691=1,$E$5,ROUNDUP(LOG(_xlfn.XLOOKUP(C691,中转!$U$10:$U$19,中转!$V$10:$V$19)*1.1^(_xlfn.XLOOKUP(B691,中转!$O$10:$O$129,中转!$P$10:$P$129,0)*_xlfn.XLOOKUP(C691,中转!$U$10:$U$19,中转!$W$10:$W$19)),2),4)),1020.5643)</f>
        <v>868.07709999999997</v>
      </c>
      <c r="F691" s="26">
        <f>ROUNDUP(LOG(_xlfn.XLOOKUP(C691,中转!$U$10:$U$19,中转!$V$10:$V$19)*1.1^(_xlfn.XLOOKUP(B691,中转!$O$10:$O$129,中转!$P$10:$P$129,0)*_xlfn.XLOOKUP(C691,中转!$U$10:$U$19,中转!$W$10:$W$19)),2),4)</f>
        <v>868.07709999999997</v>
      </c>
      <c r="G691" s="27">
        <v>687</v>
      </c>
      <c r="H691" s="26">
        <f>MIN(INT(_xlfn.XLOOKUP(B691,中转!$O$10:$O$129,中转!$Q$10:$Q$129)*MAX(C691/MIN(_xlfn.XLOOKUP(B691,中转!$O$10:$O$129,中转!$N$10:$N$129),7),_xlfn.XLOOKUP(C691,中转!$A$8:$A$17,中转!$B$8:$B$17))),250)</f>
        <v>250</v>
      </c>
    </row>
    <row r="692" spans="1:8" x14ac:dyDescent="0.15">
      <c r="A692" s="26">
        <v>688</v>
      </c>
      <c r="B692" s="26">
        <f t="shared" ref="B692:B755" si="34">B682+1</f>
        <v>69</v>
      </c>
      <c r="C692" s="26">
        <f t="shared" ref="C692:C755" si="35">C682</f>
        <v>8</v>
      </c>
      <c r="D692" s="26">
        <f t="shared" si="33"/>
        <v>0</v>
      </c>
      <c r="E692" s="26">
        <f>IFERROR(IF(C692=1,$E$5,ROUNDUP(LOG(_xlfn.XLOOKUP(C692,中转!$U$10:$U$19,中转!$V$10:$V$19)*1.1^(_xlfn.XLOOKUP(B692,中转!$O$10:$O$129,中转!$P$10:$P$129,0)*_xlfn.XLOOKUP(C692,中转!$U$10:$U$19,中转!$W$10:$W$19)),2),4)),1020.5643)</f>
        <v>874.39829999999995</v>
      </c>
      <c r="F692" s="26">
        <f>ROUNDUP(LOG(_xlfn.XLOOKUP(C692,中转!$U$10:$U$19,中转!$V$10:$V$19)*1.1^(_xlfn.XLOOKUP(B692,中转!$O$10:$O$129,中转!$P$10:$P$129,0)*_xlfn.XLOOKUP(C692,中转!$U$10:$U$19,中转!$W$10:$W$19)),2),4)</f>
        <v>874.39829999999995</v>
      </c>
      <c r="G692" s="26">
        <v>688</v>
      </c>
      <c r="H692" s="26">
        <f>MIN(INT(_xlfn.XLOOKUP(B692,中转!$O$10:$O$129,中转!$Q$10:$Q$129)*MAX(C692/MIN(_xlfn.XLOOKUP(B692,中转!$O$10:$O$129,中转!$N$10:$N$129),7),_xlfn.XLOOKUP(C692,中转!$A$8:$A$17,中转!$B$8:$B$17))),250)</f>
        <v>250</v>
      </c>
    </row>
    <row r="693" spans="1:8" x14ac:dyDescent="0.15">
      <c r="A693" s="26">
        <v>689</v>
      </c>
      <c r="B693" s="26">
        <f t="shared" si="34"/>
        <v>69</v>
      </c>
      <c r="C693" s="26">
        <f t="shared" si="35"/>
        <v>9</v>
      </c>
      <c r="D693" s="26">
        <f t="shared" si="33"/>
        <v>0</v>
      </c>
      <c r="E693" s="26">
        <f>IFERROR(IF(C693=1,$E$5,ROUNDUP(LOG(_xlfn.XLOOKUP(C693,中转!$U$10:$U$19,中转!$V$10:$V$19)*1.1^(_xlfn.XLOOKUP(B693,中转!$O$10:$O$129,中转!$P$10:$P$129,0)*_xlfn.XLOOKUP(C693,中转!$U$10:$U$19,中转!$W$10:$W$19)),2),4)),1020.5643)</f>
        <v>880.72370000000001</v>
      </c>
      <c r="F693" s="26">
        <f>ROUNDUP(LOG(_xlfn.XLOOKUP(C693,中转!$U$10:$U$19,中转!$V$10:$V$19)*1.1^(_xlfn.XLOOKUP(B693,中转!$O$10:$O$129,中转!$P$10:$P$129,0)*_xlfn.XLOOKUP(C693,中转!$U$10:$U$19,中转!$W$10:$W$19)),2),4)</f>
        <v>880.72370000000001</v>
      </c>
      <c r="G693" s="27">
        <v>689</v>
      </c>
      <c r="H693" s="26">
        <f>MIN(INT(_xlfn.XLOOKUP(B693,中转!$O$10:$O$129,中转!$Q$10:$Q$129)*MAX(C693/MIN(_xlfn.XLOOKUP(B693,中转!$O$10:$O$129,中转!$N$10:$N$129),7),_xlfn.XLOOKUP(C693,中转!$A$8:$A$17,中转!$B$8:$B$17))),250)</f>
        <v>250</v>
      </c>
    </row>
    <row r="694" spans="1:8" x14ac:dyDescent="0.15">
      <c r="A694" s="26">
        <v>690</v>
      </c>
      <c r="B694" s="26">
        <f t="shared" si="34"/>
        <v>69</v>
      </c>
      <c r="C694" s="26">
        <f t="shared" si="35"/>
        <v>10</v>
      </c>
      <c r="D694" s="26">
        <f t="shared" si="33"/>
        <v>0</v>
      </c>
      <c r="E694" s="26">
        <f>IFERROR(IF(C694=1,$E$5,ROUNDUP(LOG(_xlfn.XLOOKUP(C694,中转!$U$10:$U$19,中转!$V$10:$V$19)*1.1^(_xlfn.XLOOKUP(B694,中转!$O$10:$O$129,中转!$P$10:$P$129,0)*_xlfn.XLOOKUP(C694,中转!$U$10:$U$19,中转!$W$10:$W$19)),2),4)),1020.5643)</f>
        <v>887.04129999999998</v>
      </c>
      <c r="F694" s="26">
        <f>ROUNDUP(LOG(_xlfn.XLOOKUP(C694,中转!$U$10:$U$19,中转!$V$10:$V$19)*1.1^(_xlfn.XLOOKUP(B694,中转!$O$10:$O$129,中转!$P$10:$P$129,0)*_xlfn.XLOOKUP(C694,中转!$U$10:$U$19,中转!$W$10:$W$19)),2),4)</f>
        <v>887.04129999999998</v>
      </c>
      <c r="G694" s="26">
        <v>690</v>
      </c>
      <c r="H694" s="26">
        <f>MIN(INT(_xlfn.XLOOKUP(B694,中转!$O$10:$O$129,中转!$Q$10:$Q$129)*MAX(C694/MIN(_xlfn.XLOOKUP(B694,中转!$O$10:$O$129,中转!$N$10:$N$129),7),_xlfn.XLOOKUP(C694,中转!$A$8:$A$17,中转!$B$8:$B$17))),250)</f>
        <v>250</v>
      </c>
    </row>
    <row r="695" spans="1:8" x14ac:dyDescent="0.15">
      <c r="A695" s="32">
        <v>691</v>
      </c>
      <c r="B695" s="32">
        <f t="shared" si="34"/>
        <v>70</v>
      </c>
      <c r="C695" s="32">
        <f t="shared" si="35"/>
        <v>1</v>
      </c>
      <c r="D695" s="32">
        <f t="shared" si="33"/>
        <v>0</v>
      </c>
      <c r="E695" s="32">
        <f>IFERROR(IF(C695=1,$E$5,ROUNDUP(LOG(_xlfn.XLOOKUP(C695,中转!$U$10:$U$19,中转!$V$10:$V$19)*1.1^(_xlfn.XLOOKUP(B695,中转!$O$10:$O$129,中转!$P$10:$P$129,0)*_xlfn.XLOOKUP(C695,中转!$U$10:$U$19,中转!$W$10:$W$19)),2),4)),1020.5643)</f>
        <v>4.3220000000000001</v>
      </c>
      <c r="F695" s="32">
        <f>ROUNDUP(LOG(_xlfn.XLOOKUP(C695,中转!$U$10:$U$19,中转!$V$10:$V$19)*1.1^(_xlfn.XLOOKUP(B695,中转!$O$10:$O$129,中转!$P$10:$P$129,0)*_xlfn.XLOOKUP(C695,中转!$U$10:$U$19,中转!$W$10:$W$19)),2),4)</f>
        <v>679.86120000000005</v>
      </c>
      <c r="G695" s="33">
        <v>691</v>
      </c>
      <c r="H695" s="32">
        <f>MIN(INT(_xlfn.XLOOKUP(B695,中转!$O$10:$O$129,中转!$Q$10:$Q$129)*MAX(C695/MIN(_xlfn.XLOOKUP(B695,中转!$O$10:$O$129,中转!$N$10:$N$129),7),_xlfn.XLOOKUP(C695,中转!$A$8:$A$17,中转!$B$8:$B$17))),250)</f>
        <v>175</v>
      </c>
    </row>
    <row r="696" spans="1:8" x14ac:dyDescent="0.15">
      <c r="A696" s="32">
        <v>692</v>
      </c>
      <c r="B696" s="32">
        <f t="shared" si="34"/>
        <v>70</v>
      </c>
      <c r="C696" s="32">
        <f t="shared" si="35"/>
        <v>2</v>
      </c>
      <c r="D696" s="32">
        <f t="shared" si="33"/>
        <v>0</v>
      </c>
      <c r="E696" s="32">
        <f>IFERROR(IF(C696=1,$E$5,ROUNDUP(LOG(_xlfn.XLOOKUP(C696,中转!$U$10:$U$19,中转!$V$10:$V$19)*1.1^(_xlfn.XLOOKUP(B696,中转!$O$10:$O$129,中转!$P$10:$P$129,0)*_xlfn.XLOOKUP(C696,中转!$U$10:$U$19,中转!$W$10:$W$19)),2),4)),1020.5643)</f>
        <v>723.20029999999997</v>
      </c>
      <c r="F696" s="32">
        <f>ROUNDUP(LOG(_xlfn.XLOOKUP(C696,中转!$U$10:$U$19,中转!$V$10:$V$19)*1.1^(_xlfn.XLOOKUP(B696,中转!$O$10:$O$129,中转!$P$10:$P$129,0)*_xlfn.XLOOKUP(C696,中转!$U$10:$U$19,中转!$W$10:$W$19)),2),4)</f>
        <v>723.20029999999997</v>
      </c>
      <c r="G696" s="32">
        <v>692</v>
      </c>
      <c r="H696" s="32">
        <f>MIN(INT(_xlfn.XLOOKUP(B696,中转!$O$10:$O$129,中转!$Q$10:$Q$129)*MAX(C696/MIN(_xlfn.XLOOKUP(B696,中转!$O$10:$O$129,中转!$N$10:$N$129),7),_xlfn.XLOOKUP(C696,中转!$A$8:$A$17,中转!$B$8:$B$17))),250)</f>
        <v>187</v>
      </c>
    </row>
    <row r="697" spans="1:8" x14ac:dyDescent="0.15">
      <c r="A697" s="32">
        <v>693</v>
      </c>
      <c r="B697" s="32">
        <f t="shared" si="34"/>
        <v>70</v>
      </c>
      <c r="C697" s="32">
        <f t="shared" si="35"/>
        <v>3</v>
      </c>
      <c r="D697" s="32">
        <f t="shared" si="33"/>
        <v>0</v>
      </c>
      <c r="E697" s="32">
        <f>IFERROR(IF(C697=1,$E$5,ROUNDUP(LOG(_xlfn.XLOOKUP(C697,中转!$U$10:$U$19,中转!$V$10:$V$19)*1.1^(_xlfn.XLOOKUP(B697,中转!$O$10:$O$129,中转!$P$10:$P$129,0)*_xlfn.XLOOKUP(C697,中转!$U$10:$U$19,中转!$W$10:$W$19)),2),4)),1020.5643)</f>
        <v>772.18319999999994</v>
      </c>
      <c r="F697" s="32">
        <f>ROUNDUP(LOG(_xlfn.XLOOKUP(C697,中转!$U$10:$U$19,中转!$V$10:$V$19)*1.1^(_xlfn.XLOOKUP(B697,中转!$O$10:$O$129,中转!$P$10:$P$129,0)*_xlfn.XLOOKUP(C697,中转!$U$10:$U$19,中转!$W$10:$W$19)),2),4)</f>
        <v>772.18320000000006</v>
      </c>
      <c r="G697" s="33">
        <v>693</v>
      </c>
      <c r="H697" s="32">
        <f>MIN(INT(_xlfn.XLOOKUP(B697,中转!$O$10:$O$129,中转!$Q$10:$Q$129)*MAX(C697/MIN(_xlfn.XLOOKUP(B697,中转!$O$10:$O$129,中转!$N$10:$N$129),7),_xlfn.XLOOKUP(C697,中转!$A$8:$A$17,中转!$B$8:$B$17))),250)</f>
        <v>200</v>
      </c>
    </row>
    <row r="698" spans="1:8" x14ac:dyDescent="0.15">
      <c r="A698" s="32">
        <v>694</v>
      </c>
      <c r="B698" s="32">
        <f t="shared" si="34"/>
        <v>70</v>
      </c>
      <c r="C698" s="32">
        <f t="shared" si="35"/>
        <v>4</v>
      </c>
      <c r="D698" s="32">
        <f t="shared" si="33"/>
        <v>0</v>
      </c>
      <c r="E698" s="32">
        <f>IFERROR(IF(C698=1,$E$5,ROUNDUP(LOG(_xlfn.XLOOKUP(C698,中转!$U$10:$U$19,中转!$V$10:$V$19)*1.1^(_xlfn.XLOOKUP(B698,中转!$O$10:$O$129,中转!$P$10:$P$129,0)*_xlfn.XLOOKUP(C698,中转!$U$10:$U$19,中转!$W$10:$W$19)),2),4)),1020.5643)</f>
        <v>818.1662</v>
      </c>
      <c r="F698" s="32">
        <f>ROUNDUP(LOG(_xlfn.XLOOKUP(C698,中转!$U$10:$U$19,中转!$V$10:$V$19)*1.1^(_xlfn.XLOOKUP(B698,中转!$O$10:$O$129,中转!$P$10:$P$129,0)*_xlfn.XLOOKUP(C698,中转!$U$10:$U$19,中转!$W$10:$W$19)),2),4)</f>
        <v>818.1662</v>
      </c>
      <c r="G698" s="32">
        <v>694</v>
      </c>
      <c r="H698" s="32">
        <f>MIN(INT(_xlfn.XLOOKUP(B698,中转!$O$10:$O$129,中转!$Q$10:$Q$129)*MAX(C698/MIN(_xlfn.XLOOKUP(B698,中转!$O$10:$O$129,中转!$N$10:$N$129),7),_xlfn.XLOOKUP(C698,中转!$A$8:$A$17,中转!$B$8:$B$17))),250)</f>
        <v>212</v>
      </c>
    </row>
    <row r="699" spans="1:8" x14ac:dyDescent="0.15">
      <c r="A699" s="32">
        <v>695</v>
      </c>
      <c r="B699" s="32">
        <f t="shared" si="34"/>
        <v>70</v>
      </c>
      <c r="C699" s="32">
        <f t="shared" si="35"/>
        <v>5</v>
      </c>
      <c r="D699" s="32">
        <f t="shared" si="33"/>
        <v>0</v>
      </c>
      <c r="E699" s="32">
        <f>IFERROR(IF(C699=1,$E$5,ROUNDUP(LOG(_xlfn.XLOOKUP(C699,中转!$U$10:$U$19,中转!$V$10:$V$19)*1.1^(_xlfn.XLOOKUP(B699,中转!$O$10:$O$129,中转!$P$10:$P$129,0)*_xlfn.XLOOKUP(C699,中转!$U$10:$U$19,中转!$W$10:$W$19)),2),4)),1020.5643)</f>
        <v>866.1481</v>
      </c>
      <c r="F699" s="32">
        <f>ROUNDUP(LOG(_xlfn.XLOOKUP(C699,中转!$U$10:$U$19,中转!$V$10:$V$19)*1.1^(_xlfn.XLOOKUP(B699,中转!$O$10:$O$129,中转!$P$10:$P$129,0)*_xlfn.XLOOKUP(C699,中转!$U$10:$U$19,中转!$W$10:$W$19)),2),4)</f>
        <v>866.1481</v>
      </c>
      <c r="G699" s="33">
        <v>695</v>
      </c>
      <c r="H699" s="32">
        <f>MIN(INT(_xlfn.XLOOKUP(B699,中转!$O$10:$O$129,中转!$Q$10:$Q$129)*MAX(C699/MIN(_xlfn.XLOOKUP(B699,中转!$O$10:$O$129,中转!$N$10:$N$129),7),_xlfn.XLOOKUP(C699,中转!$A$8:$A$17,中转!$B$8:$B$17))),250)</f>
        <v>225</v>
      </c>
    </row>
    <row r="700" spans="1:8" x14ac:dyDescent="0.15">
      <c r="A700" s="32">
        <v>696</v>
      </c>
      <c r="B700" s="32">
        <f t="shared" si="34"/>
        <v>70</v>
      </c>
      <c r="C700" s="32">
        <f t="shared" si="35"/>
        <v>6</v>
      </c>
      <c r="D700" s="32">
        <f t="shared" si="33"/>
        <v>0</v>
      </c>
      <c r="E700" s="32">
        <f>IFERROR(IF(C700=1,$E$5,ROUNDUP(LOG(_xlfn.XLOOKUP(C700,中转!$U$10:$U$19,中转!$V$10:$V$19)*1.1^(_xlfn.XLOOKUP(B700,中转!$O$10:$O$129,中转!$P$10:$P$129,0)*_xlfn.XLOOKUP(C700,中转!$U$10:$U$19,中转!$W$10:$W$19)),2),4)),1020.5643)</f>
        <v>872.06049999999993</v>
      </c>
      <c r="F700" s="32">
        <f>ROUNDUP(LOG(_xlfn.XLOOKUP(C700,中转!$U$10:$U$19,中转!$V$10:$V$19)*1.1^(_xlfn.XLOOKUP(B700,中转!$O$10:$O$129,中转!$P$10:$P$129,0)*_xlfn.XLOOKUP(C700,中转!$U$10:$U$19,中转!$W$10:$W$19)),2),4)</f>
        <v>872.06050000000005</v>
      </c>
      <c r="G700" s="32">
        <v>696</v>
      </c>
      <c r="H700" s="32">
        <f>MIN(INT(_xlfn.XLOOKUP(B700,中转!$O$10:$O$129,中转!$Q$10:$Q$129)*MAX(C700/MIN(_xlfn.XLOOKUP(B700,中转!$O$10:$O$129,中转!$N$10:$N$129),7),_xlfn.XLOOKUP(C700,中转!$A$8:$A$17,中转!$B$8:$B$17))),250)</f>
        <v>237</v>
      </c>
    </row>
    <row r="701" spans="1:8" x14ac:dyDescent="0.15">
      <c r="A701" s="32">
        <v>697</v>
      </c>
      <c r="B701" s="32">
        <f t="shared" si="34"/>
        <v>70</v>
      </c>
      <c r="C701" s="32">
        <f t="shared" si="35"/>
        <v>7</v>
      </c>
      <c r="D701" s="32">
        <f t="shared" si="33"/>
        <v>0</v>
      </c>
      <c r="E701" s="32">
        <f>IFERROR(IF(C701=1,$E$5,ROUNDUP(LOG(_xlfn.XLOOKUP(C701,中转!$U$10:$U$19,中转!$V$10:$V$19)*1.1^(_xlfn.XLOOKUP(B701,中转!$O$10:$O$129,中转!$P$10:$P$129,0)*_xlfn.XLOOKUP(C701,中转!$U$10:$U$19,中转!$W$10:$W$19)),2),4)),1020.5643)</f>
        <v>880.45240000000001</v>
      </c>
      <c r="F701" s="32">
        <f>ROUNDUP(LOG(_xlfn.XLOOKUP(C701,中转!$U$10:$U$19,中转!$V$10:$V$19)*1.1^(_xlfn.XLOOKUP(B701,中转!$O$10:$O$129,中转!$P$10:$P$129,0)*_xlfn.XLOOKUP(C701,中转!$U$10:$U$19,中转!$W$10:$W$19)),2),4)</f>
        <v>880.45240000000001</v>
      </c>
      <c r="G701" s="33">
        <v>697</v>
      </c>
      <c r="H701" s="32">
        <f>MIN(INT(_xlfn.XLOOKUP(B701,中转!$O$10:$O$129,中转!$Q$10:$Q$129)*MAX(C701/MIN(_xlfn.XLOOKUP(B701,中转!$O$10:$O$129,中转!$N$10:$N$129),7),_xlfn.XLOOKUP(C701,中转!$A$8:$A$17,中转!$B$8:$B$17))),250)</f>
        <v>250</v>
      </c>
    </row>
    <row r="702" spans="1:8" x14ac:dyDescent="0.15">
      <c r="A702" s="32">
        <v>698</v>
      </c>
      <c r="B702" s="32">
        <f t="shared" si="34"/>
        <v>70</v>
      </c>
      <c r="C702" s="32">
        <f t="shared" si="35"/>
        <v>8</v>
      </c>
      <c r="D702" s="32">
        <f t="shared" si="33"/>
        <v>0</v>
      </c>
      <c r="E702" s="32">
        <f>IFERROR(IF(C702=1,$E$5,ROUNDUP(LOG(_xlfn.XLOOKUP(C702,中转!$U$10:$U$19,中转!$V$10:$V$19)*1.1^(_xlfn.XLOOKUP(B702,中转!$O$10:$O$129,中转!$P$10:$P$129,0)*_xlfn.XLOOKUP(C702,中转!$U$10:$U$19,中转!$W$10:$W$19)),2),4)),1020.5643)</f>
        <v>886.77359999999999</v>
      </c>
      <c r="F702" s="32">
        <f>ROUNDUP(LOG(_xlfn.XLOOKUP(C702,中转!$U$10:$U$19,中转!$V$10:$V$19)*1.1^(_xlfn.XLOOKUP(B702,中转!$O$10:$O$129,中转!$P$10:$P$129,0)*_xlfn.XLOOKUP(C702,中转!$U$10:$U$19,中转!$W$10:$W$19)),2),4)</f>
        <v>886.77359999999999</v>
      </c>
      <c r="G702" s="32">
        <v>698</v>
      </c>
      <c r="H702" s="32">
        <f>MIN(INT(_xlfn.XLOOKUP(B702,中转!$O$10:$O$129,中转!$Q$10:$Q$129)*MAX(C702/MIN(_xlfn.XLOOKUP(B702,中转!$O$10:$O$129,中转!$N$10:$N$129),7),_xlfn.XLOOKUP(C702,中转!$A$8:$A$17,中转!$B$8:$B$17))),250)</f>
        <v>250</v>
      </c>
    </row>
    <row r="703" spans="1:8" x14ac:dyDescent="0.15">
      <c r="A703" s="32">
        <v>699</v>
      </c>
      <c r="B703" s="32">
        <f t="shared" si="34"/>
        <v>70</v>
      </c>
      <c r="C703" s="32">
        <f t="shared" si="35"/>
        <v>9</v>
      </c>
      <c r="D703" s="32">
        <f t="shared" si="33"/>
        <v>0</v>
      </c>
      <c r="E703" s="32">
        <f>IFERROR(IF(C703=1,$E$5,ROUNDUP(LOG(_xlfn.XLOOKUP(C703,中转!$U$10:$U$19,中转!$V$10:$V$19)*1.1^(_xlfn.XLOOKUP(B703,中转!$O$10:$O$129,中转!$P$10:$P$129,0)*_xlfn.XLOOKUP(C703,中转!$U$10:$U$19,中转!$W$10:$W$19)),2),4)),1020.5643)</f>
        <v>893.09899999999993</v>
      </c>
      <c r="F703" s="32">
        <f>ROUNDUP(LOG(_xlfn.XLOOKUP(C703,中转!$U$10:$U$19,中转!$V$10:$V$19)*1.1^(_xlfn.XLOOKUP(B703,中转!$O$10:$O$129,中转!$P$10:$P$129,0)*_xlfn.XLOOKUP(C703,中转!$U$10:$U$19,中转!$W$10:$W$19)),2),4)</f>
        <v>893.09900000000005</v>
      </c>
      <c r="G703" s="33">
        <v>699</v>
      </c>
      <c r="H703" s="32">
        <f>MIN(INT(_xlfn.XLOOKUP(B703,中转!$O$10:$O$129,中转!$Q$10:$Q$129)*MAX(C703/MIN(_xlfn.XLOOKUP(B703,中转!$O$10:$O$129,中转!$N$10:$N$129),7),_xlfn.XLOOKUP(C703,中转!$A$8:$A$17,中转!$B$8:$B$17))),250)</f>
        <v>250</v>
      </c>
    </row>
    <row r="704" spans="1:8" x14ac:dyDescent="0.15">
      <c r="A704" s="32">
        <v>700</v>
      </c>
      <c r="B704" s="32">
        <f t="shared" si="34"/>
        <v>70</v>
      </c>
      <c r="C704" s="32">
        <f t="shared" si="35"/>
        <v>10</v>
      </c>
      <c r="D704" s="32">
        <f t="shared" si="33"/>
        <v>0</v>
      </c>
      <c r="E704" s="32">
        <f>IFERROR(IF(C704=1,$E$5,ROUNDUP(LOG(_xlfn.XLOOKUP(C704,中转!$U$10:$U$19,中转!$V$10:$V$19)*1.1^(_xlfn.XLOOKUP(B704,中转!$O$10:$O$129,中转!$P$10:$P$129,0)*_xlfn.XLOOKUP(C704,中转!$U$10:$U$19,中转!$W$10:$W$19)),2),4)),1020.5643)</f>
        <v>899.41660000000002</v>
      </c>
      <c r="F704" s="32">
        <f>ROUNDUP(LOG(_xlfn.XLOOKUP(C704,中转!$U$10:$U$19,中转!$V$10:$V$19)*1.1^(_xlfn.XLOOKUP(B704,中转!$O$10:$O$129,中转!$P$10:$P$129,0)*_xlfn.XLOOKUP(C704,中转!$U$10:$U$19,中转!$W$10:$W$19)),2),4)</f>
        <v>899.41660000000002</v>
      </c>
      <c r="G704" s="32">
        <v>700</v>
      </c>
      <c r="H704" s="32">
        <f>MIN(INT(_xlfn.XLOOKUP(B704,中转!$O$10:$O$129,中转!$Q$10:$Q$129)*MAX(C704/MIN(_xlfn.XLOOKUP(B704,中转!$O$10:$O$129,中转!$N$10:$N$129),7),_xlfn.XLOOKUP(C704,中转!$A$8:$A$17,中转!$B$8:$B$17))),250)</f>
        <v>250</v>
      </c>
    </row>
    <row r="705" spans="1:8" x14ac:dyDescent="0.15">
      <c r="A705" s="26">
        <v>701</v>
      </c>
      <c r="B705" s="26">
        <f t="shared" si="34"/>
        <v>71</v>
      </c>
      <c r="C705" s="26">
        <f t="shared" si="35"/>
        <v>1</v>
      </c>
      <c r="D705" s="26">
        <f t="shared" si="33"/>
        <v>0</v>
      </c>
      <c r="E705" s="26">
        <f>IFERROR(IF(C705=1,$E$5,ROUNDUP(LOG(_xlfn.XLOOKUP(C705,中转!$U$10:$U$19,中转!$V$10:$V$19)*1.1^(_xlfn.XLOOKUP(B705,中转!$O$10:$O$129,中转!$P$10:$P$129,0)*_xlfn.XLOOKUP(C705,中转!$U$10:$U$19,中转!$W$10:$W$19)),2),4)),1020.5643)</f>
        <v>4.3220000000000001</v>
      </c>
      <c r="F705" s="26">
        <f>ROUNDUP(LOG(_xlfn.XLOOKUP(C705,中转!$U$10:$U$19,中转!$V$10:$V$19)*1.1^(_xlfn.XLOOKUP(B705,中转!$O$10:$O$129,中转!$P$10:$P$129,0)*_xlfn.XLOOKUP(C705,中转!$U$10:$U$19,中转!$W$10:$W$19)),2),4)</f>
        <v>689.76139999999998</v>
      </c>
      <c r="G705" s="27">
        <v>701</v>
      </c>
      <c r="H705" s="26">
        <f>MIN(INT(_xlfn.XLOOKUP(B705,中转!$O$10:$O$129,中转!$Q$10:$Q$129)*MAX(C705/MIN(_xlfn.XLOOKUP(B705,中转!$O$10:$O$129,中转!$N$10:$N$129),7),_xlfn.XLOOKUP(C705,中转!$A$8:$A$17,中转!$B$8:$B$17))),250)</f>
        <v>175</v>
      </c>
    </row>
    <row r="706" spans="1:8" x14ac:dyDescent="0.15">
      <c r="A706" s="26">
        <v>702</v>
      </c>
      <c r="B706" s="26">
        <f t="shared" si="34"/>
        <v>71</v>
      </c>
      <c r="C706" s="26">
        <f t="shared" si="35"/>
        <v>2</v>
      </c>
      <c r="D706" s="26">
        <f t="shared" si="33"/>
        <v>0</v>
      </c>
      <c r="E706" s="26">
        <f>IFERROR(IF(C706=1,$E$5,ROUNDUP(LOG(_xlfn.XLOOKUP(C706,中转!$U$10:$U$19,中转!$V$10:$V$19)*1.1^(_xlfn.XLOOKUP(B706,中转!$O$10:$O$129,中转!$P$10:$P$129,0)*_xlfn.XLOOKUP(C706,中转!$U$10:$U$19,中转!$W$10:$W$19)),2),4)),1020.5643)</f>
        <v>733.71929999999998</v>
      </c>
      <c r="F706" s="26">
        <f>ROUNDUP(LOG(_xlfn.XLOOKUP(C706,中转!$U$10:$U$19,中转!$V$10:$V$19)*1.1^(_xlfn.XLOOKUP(B706,中转!$O$10:$O$129,中转!$P$10:$P$129,0)*_xlfn.XLOOKUP(C706,中转!$U$10:$U$19,中转!$W$10:$W$19)),2),4)</f>
        <v>733.71929999999998</v>
      </c>
      <c r="G706" s="26">
        <v>702</v>
      </c>
      <c r="H706" s="26">
        <f>MIN(INT(_xlfn.XLOOKUP(B706,中转!$O$10:$O$129,中转!$Q$10:$Q$129)*MAX(C706/MIN(_xlfn.XLOOKUP(B706,中转!$O$10:$O$129,中转!$N$10:$N$129),7),_xlfn.XLOOKUP(C706,中转!$A$8:$A$17,中转!$B$8:$B$17))),250)</f>
        <v>187</v>
      </c>
    </row>
    <row r="707" spans="1:8" x14ac:dyDescent="0.15">
      <c r="A707" s="26">
        <v>703</v>
      </c>
      <c r="B707" s="26">
        <f t="shared" si="34"/>
        <v>71</v>
      </c>
      <c r="C707" s="26">
        <f t="shared" si="35"/>
        <v>3</v>
      </c>
      <c r="D707" s="26">
        <f t="shared" si="33"/>
        <v>0</v>
      </c>
      <c r="E707" s="26">
        <f>IFERROR(IF(C707=1,$E$5,ROUNDUP(LOG(_xlfn.XLOOKUP(C707,中转!$U$10:$U$19,中转!$V$10:$V$19)*1.1^(_xlfn.XLOOKUP(B707,中转!$O$10:$O$129,中转!$P$10:$P$129,0)*_xlfn.XLOOKUP(C707,中转!$U$10:$U$19,中转!$W$10:$W$19)),2),4)),1020.5643)</f>
        <v>783.32100000000003</v>
      </c>
      <c r="F707" s="26">
        <f>ROUNDUP(LOG(_xlfn.XLOOKUP(C707,中转!$U$10:$U$19,中转!$V$10:$V$19)*1.1^(_xlfn.XLOOKUP(B707,中转!$O$10:$O$129,中转!$P$10:$P$129,0)*_xlfn.XLOOKUP(C707,中转!$U$10:$U$19,中转!$W$10:$W$19)),2),4)</f>
        <v>783.32100000000003</v>
      </c>
      <c r="G707" s="27">
        <v>703</v>
      </c>
      <c r="H707" s="26">
        <f>MIN(INT(_xlfn.XLOOKUP(B707,中转!$O$10:$O$129,中转!$Q$10:$Q$129)*MAX(C707/MIN(_xlfn.XLOOKUP(B707,中转!$O$10:$O$129,中转!$N$10:$N$129),7),_xlfn.XLOOKUP(C707,中转!$A$8:$A$17,中转!$B$8:$B$17))),250)</f>
        <v>200</v>
      </c>
    </row>
    <row r="708" spans="1:8" x14ac:dyDescent="0.15">
      <c r="A708" s="26">
        <v>704</v>
      </c>
      <c r="B708" s="26">
        <f t="shared" si="34"/>
        <v>71</v>
      </c>
      <c r="C708" s="26">
        <f t="shared" si="35"/>
        <v>4</v>
      </c>
      <c r="D708" s="26">
        <f t="shared" si="33"/>
        <v>0</v>
      </c>
      <c r="E708" s="26">
        <f>IFERROR(IF(C708=1,$E$5,ROUNDUP(LOG(_xlfn.XLOOKUP(C708,中转!$U$10:$U$19,中转!$V$10:$V$19)*1.1^(_xlfn.XLOOKUP(B708,中转!$O$10:$O$129,中转!$P$10:$P$129,0)*_xlfn.XLOOKUP(C708,中转!$U$10:$U$19,中转!$W$10:$W$19)),2),4)),1020.5643)</f>
        <v>829.92279999999994</v>
      </c>
      <c r="F708" s="26">
        <f>ROUNDUP(LOG(_xlfn.XLOOKUP(C708,中转!$U$10:$U$19,中转!$V$10:$V$19)*1.1^(_xlfn.XLOOKUP(B708,中转!$O$10:$O$129,中转!$P$10:$P$129,0)*_xlfn.XLOOKUP(C708,中转!$U$10:$U$19,中转!$W$10:$W$19)),2),4)</f>
        <v>829.92280000000005</v>
      </c>
      <c r="G708" s="26">
        <v>704</v>
      </c>
      <c r="H708" s="26">
        <f>MIN(INT(_xlfn.XLOOKUP(B708,中转!$O$10:$O$129,中转!$Q$10:$Q$129)*MAX(C708/MIN(_xlfn.XLOOKUP(B708,中转!$O$10:$O$129,中转!$N$10:$N$129),7),_xlfn.XLOOKUP(C708,中转!$A$8:$A$17,中转!$B$8:$B$17))),250)</f>
        <v>212</v>
      </c>
    </row>
    <row r="709" spans="1:8" x14ac:dyDescent="0.15">
      <c r="A709" s="26">
        <v>705</v>
      </c>
      <c r="B709" s="26">
        <f t="shared" si="34"/>
        <v>71</v>
      </c>
      <c r="C709" s="26">
        <f t="shared" si="35"/>
        <v>5</v>
      </c>
      <c r="D709" s="26">
        <f t="shared" si="33"/>
        <v>0</v>
      </c>
      <c r="E709" s="26">
        <f>IFERROR(IF(C709=1,$E$5,ROUNDUP(LOG(_xlfn.XLOOKUP(C709,中转!$U$10:$U$19,中转!$V$10:$V$19)*1.1^(_xlfn.XLOOKUP(B709,中转!$O$10:$O$129,中转!$P$10:$P$129,0)*_xlfn.XLOOKUP(C709,中转!$U$10:$U$19,中转!$W$10:$W$19)),2),4)),1020.5643)</f>
        <v>878.52339999999992</v>
      </c>
      <c r="F709" s="26">
        <f>ROUNDUP(LOG(_xlfn.XLOOKUP(C709,中转!$U$10:$U$19,中转!$V$10:$V$19)*1.1^(_xlfn.XLOOKUP(B709,中转!$O$10:$O$129,中转!$P$10:$P$129,0)*_xlfn.XLOOKUP(C709,中转!$U$10:$U$19,中转!$W$10:$W$19)),2),4)</f>
        <v>878.52339999999992</v>
      </c>
      <c r="G709" s="27">
        <v>705</v>
      </c>
      <c r="H709" s="26">
        <f>MIN(INT(_xlfn.XLOOKUP(B709,中转!$O$10:$O$129,中转!$Q$10:$Q$129)*MAX(C709/MIN(_xlfn.XLOOKUP(B709,中转!$O$10:$O$129,中转!$N$10:$N$129),7),_xlfn.XLOOKUP(C709,中转!$A$8:$A$17,中转!$B$8:$B$17))),250)</f>
        <v>225</v>
      </c>
    </row>
    <row r="710" spans="1:8" x14ac:dyDescent="0.15">
      <c r="A710" s="26">
        <v>706</v>
      </c>
      <c r="B710" s="26">
        <f t="shared" si="34"/>
        <v>71</v>
      </c>
      <c r="C710" s="26">
        <f t="shared" si="35"/>
        <v>6</v>
      </c>
      <c r="D710" s="26">
        <f t="shared" si="33"/>
        <v>0</v>
      </c>
      <c r="E710" s="26">
        <f>IFERROR(IF(C710=1,$E$5,ROUNDUP(LOG(_xlfn.XLOOKUP(C710,中转!$U$10:$U$19,中转!$V$10:$V$19)*1.1^(_xlfn.XLOOKUP(B710,中转!$O$10:$O$129,中转!$P$10:$P$129,0)*_xlfn.XLOOKUP(C710,中转!$U$10:$U$19,中转!$W$10:$W$19)),2),4)),1020.5643)</f>
        <v>884.43579999999997</v>
      </c>
      <c r="F710" s="26">
        <f>ROUNDUP(LOG(_xlfn.XLOOKUP(C710,中转!$U$10:$U$19,中转!$V$10:$V$19)*1.1^(_xlfn.XLOOKUP(B710,中转!$O$10:$O$129,中转!$P$10:$P$129,0)*_xlfn.XLOOKUP(C710,中转!$U$10:$U$19,中转!$W$10:$W$19)),2),4)</f>
        <v>884.43579999999997</v>
      </c>
      <c r="G710" s="26">
        <v>706</v>
      </c>
      <c r="H710" s="26">
        <f>MIN(INT(_xlfn.XLOOKUP(B710,中转!$O$10:$O$129,中转!$Q$10:$Q$129)*MAX(C710/MIN(_xlfn.XLOOKUP(B710,中转!$O$10:$O$129,中转!$N$10:$N$129),7),_xlfn.XLOOKUP(C710,中转!$A$8:$A$17,中转!$B$8:$B$17))),250)</f>
        <v>237</v>
      </c>
    </row>
    <row r="711" spans="1:8" x14ac:dyDescent="0.15">
      <c r="A711" s="26">
        <v>707</v>
      </c>
      <c r="B711" s="26">
        <f t="shared" si="34"/>
        <v>71</v>
      </c>
      <c r="C711" s="26">
        <f t="shared" si="35"/>
        <v>7</v>
      </c>
      <c r="D711" s="26">
        <f t="shared" si="33"/>
        <v>0</v>
      </c>
      <c r="E711" s="26">
        <f>IFERROR(IF(C711=1,$E$5,ROUNDUP(LOG(_xlfn.XLOOKUP(C711,中转!$U$10:$U$19,中转!$V$10:$V$19)*1.1^(_xlfn.XLOOKUP(B711,中转!$O$10:$O$129,中转!$P$10:$P$129,0)*_xlfn.XLOOKUP(C711,中转!$U$10:$U$19,中转!$W$10:$W$19)),2),4)),1020.5643)</f>
        <v>892.82769999999994</v>
      </c>
      <c r="F711" s="26">
        <f>ROUNDUP(LOG(_xlfn.XLOOKUP(C711,中转!$U$10:$U$19,中转!$V$10:$V$19)*1.1^(_xlfn.XLOOKUP(B711,中转!$O$10:$O$129,中转!$P$10:$P$129,0)*_xlfn.XLOOKUP(C711,中转!$U$10:$U$19,中转!$W$10:$W$19)),2),4)</f>
        <v>892.82770000000005</v>
      </c>
      <c r="G711" s="27">
        <v>707</v>
      </c>
      <c r="H711" s="26">
        <f>MIN(INT(_xlfn.XLOOKUP(B711,中转!$O$10:$O$129,中转!$Q$10:$Q$129)*MAX(C711/MIN(_xlfn.XLOOKUP(B711,中转!$O$10:$O$129,中转!$N$10:$N$129),7),_xlfn.XLOOKUP(C711,中转!$A$8:$A$17,中转!$B$8:$B$17))),250)</f>
        <v>250</v>
      </c>
    </row>
    <row r="712" spans="1:8" x14ac:dyDescent="0.15">
      <c r="A712" s="26">
        <v>708</v>
      </c>
      <c r="B712" s="26">
        <f t="shared" si="34"/>
        <v>71</v>
      </c>
      <c r="C712" s="26">
        <f t="shared" si="35"/>
        <v>8</v>
      </c>
      <c r="D712" s="26">
        <f t="shared" si="33"/>
        <v>0</v>
      </c>
      <c r="E712" s="26">
        <f>IFERROR(IF(C712=1,$E$5,ROUNDUP(LOG(_xlfn.XLOOKUP(C712,中转!$U$10:$U$19,中转!$V$10:$V$19)*1.1^(_xlfn.XLOOKUP(B712,中转!$O$10:$O$129,中转!$P$10:$P$129,0)*_xlfn.XLOOKUP(C712,中转!$U$10:$U$19,中转!$W$10:$W$19)),2),4)),1020.5643)</f>
        <v>899.14890000000003</v>
      </c>
      <c r="F712" s="26">
        <f>ROUNDUP(LOG(_xlfn.XLOOKUP(C712,中转!$U$10:$U$19,中转!$V$10:$V$19)*1.1^(_xlfn.XLOOKUP(B712,中转!$O$10:$O$129,中转!$P$10:$P$129,0)*_xlfn.XLOOKUP(C712,中转!$U$10:$U$19,中转!$W$10:$W$19)),2),4)</f>
        <v>899.14890000000003</v>
      </c>
      <c r="G712" s="26">
        <v>708</v>
      </c>
      <c r="H712" s="26">
        <f>MIN(INT(_xlfn.XLOOKUP(B712,中转!$O$10:$O$129,中转!$Q$10:$Q$129)*MAX(C712/MIN(_xlfn.XLOOKUP(B712,中转!$O$10:$O$129,中转!$N$10:$N$129),7),_xlfn.XLOOKUP(C712,中转!$A$8:$A$17,中转!$B$8:$B$17))),250)</f>
        <v>250</v>
      </c>
    </row>
    <row r="713" spans="1:8" x14ac:dyDescent="0.15">
      <c r="A713" s="26">
        <v>709</v>
      </c>
      <c r="B713" s="26">
        <f t="shared" si="34"/>
        <v>71</v>
      </c>
      <c r="C713" s="26">
        <f t="shared" si="35"/>
        <v>9</v>
      </c>
      <c r="D713" s="26">
        <f t="shared" si="33"/>
        <v>0</v>
      </c>
      <c r="E713" s="26">
        <f>IFERROR(IF(C713=1,$E$5,ROUNDUP(LOG(_xlfn.XLOOKUP(C713,中转!$U$10:$U$19,中转!$V$10:$V$19)*1.1^(_xlfn.XLOOKUP(B713,中转!$O$10:$O$129,中转!$P$10:$P$129,0)*_xlfn.XLOOKUP(C713,中转!$U$10:$U$19,中转!$W$10:$W$19)),2),4)),1020.5643)</f>
        <v>905.47429999999997</v>
      </c>
      <c r="F713" s="26">
        <f>ROUNDUP(LOG(_xlfn.XLOOKUP(C713,中转!$U$10:$U$19,中转!$V$10:$V$19)*1.1^(_xlfn.XLOOKUP(B713,中转!$O$10:$O$129,中转!$P$10:$P$129,0)*_xlfn.XLOOKUP(C713,中转!$U$10:$U$19,中转!$W$10:$W$19)),2),4)</f>
        <v>905.47429999999997</v>
      </c>
      <c r="G713" s="27">
        <v>709</v>
      </c>
      <c r="H713" s="26">
        <f>MIN(INT(_xlfn.XLOOKUP(B713,中转!$O$10:$O$129,中转!$Q$10:$Q$129)*MAX(C713/MIN(_xlfn.XLOOKUP(B713,中转!$O$10:$O$129,中转!$N$10:$N$129),7),_xlfn.XLOOKUP(C713,中转!$A$8:$A$17,中转!$B$8:$B$17))),250)</f>
        <v>250</v>
      </c>
    </row>
    <row r="714" spans="1:8" x14ac:dyDescent="0.15">
      <c r="A714" s="26">
        <v>710</v>
      </c>
      <c r="B714" s="26">
        <f t="shared" si="34"/>
        <v>71</v>
      </c>
      <c r="C714" s="26">
        <f t="shared" si="35"/>
        <v>10</v>
      </c>
      <c r="D714" s="26">
        <f t="shared" si="33"/>
        <v>0</v>
      </c>
      <c r="E714" s="26">
        <f>IFERROR(IF(C714=1,$E$5,ROUNDUP(LOG(_xlfn.XLOOKUP(C714,中转!$U$10:$U$19,中转!$V$10:$V$19)*1.1^(_xlfn.XLOOKUP(B714,中转!$O$10:$O$129,中转!$P$10:$P$129,0)*_xlfn.XLOOKUP(C714,中转!$U$10:$U$19,中转!$W$10:$W$19)),2),4)),1020.5643)</f>
        <v>911.79189999999994</v>
      </c>
      <c r="F714" s="26">
        <f>ROUNDUP(LOG(_xlfn.XLOOKUP(C714,中转!$U$10:$U$19,中转!$V$10:$V$19)*1.1^(_xlfn.XLOOKUP(B714,中转!$O$10:$O$129,中转!$P$10:$P$129,0)*_xlfn.XLOOKUP(C714,中转!$U$10:$U$19,中转!$W$10:$W$19)),2),4)</f>
        <v>911.79190000000006</v>
      </c>
      <c r="G714" s="26">
        <v>710</v>
      </c>
      <c r="H714" s="26">
        <f>MIN(INT(_xlfn.XLOOKUP(B714,中转!$O$10:$O$129,中转!$Q$10:$Q$129)*MAX(C714/MIN(_xlfn.XLOOKUP(B714,中转!$O$10:$O$129,中转!$N$10:$N$129),7),_xlfn.XLOOKUP(C714,中转!$A$8:$A$17,中转!$B$8:$B$17))),250)</f>
        <v>250</v>
      </c>
    </row>
    <row r="715" spans="1:8" x14ac:dyDescent="0.15">
      <c r="A715" s="32">
        <v>711</v>
      </c>
      <c r="B715" s="32">
        <f t="shared" si="34"/>
        <v>72</v>
      </c>
      <c r="C715" s="32">
        <f t="shared" si="35"/>
        <v>1</v>
      </c>
      <c r="D715" s="32">
        <f t="shared" si="33"/>
        <v>0</v>
      </c>
      <c r="E715" s="32">
        <f>IFERROR(IF(C715=1,$E$5,ROUNDUP(LOG(_xlfn.XLOOKUP(C715,中转!$U$10:$U$19,中转!$V$10:$V$19)*1.1^(_xlfn.XLOOKUP(B715,中转!$O$10:$O$129,中转!$P$10:$P$129,0)*_xlfn.XLOOKUP(C715,中转!$U$10:$U$19,中转!$W$10:$W$19)),2),4)),1020.5643)</f>
        <v>4.3220000000000001</v>
      </c>
      <c r="F715" s="32">
        <f>ROUNDUP(LOG(_xlfn.XLOOKUP(C715,中转!$U$10:$U$19,中转!$V$10:$V$19)*1.1^(_xlfn.XLOOKUP(B715,中转!$O$10:$O$129,中转!$P$10:$P$129,0)*_xlfn.XLOOKUP(C715,中转!$U$10:$U$19,中转!$W$10:$W$19)),2),4)</f>
        <v>699.6617</v>
      </c>
      <c r="G715" s="33">
        <v>711</v>
      </c>
      <c r="H715" s="32">
        <f>MIN(INT(_xlfn.XLOOKUP(B715,中转!$O$10:$O$129,中转!$Q$10:$Q$129)*MAX(C715/MIN(_xlfn.XLOOKUP(B715,中转!$O$10:$O$129,中转!$N$10:$N$129),7),_xlfn.XLOOKUP(C715,中转!$A$8:$A$17,中转!$B$8:$B$17))),250)</f>
        <v>175</v>
      </c>
    </row>
    <row r="716" spans="1:8" x14ac:dyDescent="0.15">
      <c r="A716" s="32">
        <v>712</v>
      </c>
      <c r="B716" s="32">
        <f t="shared" si="34"/>
        <v>72</v>
      </c>
      <c r="C716" s="32">
        <f t="shared" si="35"/>
        <v>2</v>
      </c>
      <c r="D716" s="32">
        <f t="shared" si="33"/>
        <v>0</v>
      </c>
      <c r="E716" s="32">
        <f>IFERROR(IF(C716=1,$E$5,ROUNDUP(LOG(_xlfn.XLOOKUP(C716,中转!$U$10:$U$19,中转!$V$10:$V$19)*1.1^(_xlfn.XLOOKUP(B716,中转!$O$10:$O$129,中转!$P$10:$P$129,0)*_xlfn.XLOOKUP(C716,中转!$U$10:$U$19,中转!$W$10:$W$19)),2),4)),1020.5643)</f>
        <v>744.23829999999998</v>
      </c>
      <c r="F716" s="32">
        <f>ROUNDUP(LOG(_xlfn.XLOOKUP(C716,中转!$U$10:$U$19,中转!$V$10:$V$19)*1.1^(_xlfn.XLOOKUP(B716,中转!$O$10:$O$129,中转!$P$10:$P$129,0)*_xlfn.XLOOKUP(C716,中转!$U$10:$U$19,中转!$W$10:$W$19)),2),4)</f>
        <v>744.23829999999998</v>
      </c>
      <c r="G716" s="32">
        <v>712</v>
      </c>
      <c r="H716" s="32">
        <f>MIN(INT(_xlfn.XLOOKUP(B716,中转!$O$10:$O$129,中转!$Q$10:$Q$129)*MAX(C716/MIN(_xlfn.XLOOKUP(B716,中转!$O$10:$O$129,中转!$N$10:$N$129),7),_xlfn.XLOOKUP(C716,中转!$A$8:$A$17,中转!$B$8:$B$17))),250)</f>
        <v>187</v>
      </c>
    </row>
    <row r="717" spans="1:8" x14ac:dyDescent="0.15">
      <c r="A717" s="32">
        <v>713</v>
      </c>
      <c r="B717" s="32">
        <f t="shared" si="34"/>
        <v>72</v>
      </c>
      <c r="C717" s="32">
        <f t="shared" si="35"/>
        <v>3</v>
      </c>
      <c r="D717" s="32">
        <f t="shared" si="33"/>
        <v>0</v>
      </c>
      <c r="E717" s="32">
        <f>IFERROR(IF(C717=1,$E$5,ROUNDUP(LOG(_xlfn.XLOOKUP(C717,中转!$U$10:$U$19,中转!$V$10:$V$19)*1.1^(_xlfn.XLOOKUP(B717,中转!$O$10:$O$129,中转!$P$10:$P$129,0)*_xlfn.XLOOKUP(C717,中转!$U$10:$U$19,中转!$W$10:$W$19)),2),4)),1020.5643)</f>
        <v>794.4588</v>
      </c>
      <c r="F717" s="32">
        <f>ROUNDUP(LOG(_xlfn.XLOOKUP(C717,中转!$U$10:$U$19,中转!$V$10:$V$19)*1.1^(_xlfn.XLOOKUP(B717,中转!$O$10:$O$129,中转!$P$10:$P$129,0)*_xlfn.XLOOKUP(C717,中转!$U$10:$U$19,中转!$W$10:$W$19)),2),4)</f>
        <v>794.4588</v>
      </c>
      <c r="G717" s="33">
        <v>713</v>
      </c>
      <c r="H717" s="32">
        <f>MIN(INT(_xlfn.XLOOKUP(B717,中转!$O$10:$O$129,中转!$Q$10:$Q$129)*MAX(C717/MIN(_xlfn.XLOOKUP(B717,中转!$O$10:$O$129,中转!$N$10:$N$129),7),_xlfn.XLOOKUP(C717,中转!$A$8:$A$17,中转!$B$8:$B$17))),250)</f>
        <v>200</v>
      </c>
    </row>
    <row r="718" spans="1:8" x14ac:dyDescent="0.15">
      <c r="A718" s="32">
        <v>714</v>
      </c>
      <c r="B718" s="32">
        <f t="shared" si="34"/>
        <v>72</v>
      </c>
      <c r="C718" s="32">
        <f t="shared" si="35"/>
        <v>4</v>
      </c>
      <c r="D718" s="32">
        <f t="shared" si="33"/>
        <v>0</v>
      </c>
      <c r="E718" s="32">
        <f>IFERROR(IF(C718=1,$E$5,ROUNDUP(LOG(_xlfn.XLOOKUP(C718,中转!$U$10:$U$19,中转!$V$10:$V$19)*1.1^(_xlfn.XLOOKUP(B718,中转!$O$10:$O$129,中转!$P$10:$P$129,0)*_xlfn.XLOOKUP(C718,中转!$U$10:$U$19,中转!$W$10:$W$19)),2),4)),1020.5643)</f>
        <v>841.67930000000001</v>
      </c>
      <c r="F718" s="32">
        <f>ROUNDUP(LOG(_xlfn.XLOOKUP(C718,中转!$U$10:$U$19,中转!$V$10:$V$19)*1.1^(_xlfn.XLOOKUP(B718,中转!$O$10:$O$129,中转!$P$10:$P$129,0)*_xlfn.XLOOKUP(C718,中转!$U$10:$U$19,中转!$W$10:$W$19)),2),4)</f>
        <v>841.67930000000001</v>
      </c>
      <c r="G718" s="32">
        <v>714</v>
      </c>
      <c r="H718" s="32">
        <f>MIN(INT(_xlfn.XLOOKUP(B718,中转!$O$10:$O$129,中转!$Q$10:$Q$129)*MAX(C718/MIN(_xlfn.XLOOKUP(B718,中转!$O$10:$O$129,中转!$N$10:$N$129),7),_xlfn.XLOOKUP(C718,中转!$A$8:$A$17,中转!$B$8:$B$17))),250)</f>
        <v>212</v>
      </c>
    </row>
    <row r="719" spans="1:8" x14ac:dyDescent="0.15">
      <c r="A719" s="32">
        <v>715</v>
      </c>
      <c r="B719" s="32">
        <f t="shared" si="34"/>
        <v>72</v>
      </c>
      <c r="C719" s="32">
        <f t="shared" si="35"/>
        <v>5</v>
      </c>
      <c r="D719" s="32">
        <f t="shared" si="33"/>
        <v>0</v>
      </c>
      <c r="E719" s="32">
        <f>IFERROR(IF(C719=1,$E$5,ROUNDUP(LOG(_xlfn.XLOOKUP(C719,中转!$U$10:$U$19,中转!$V$10:$V$19)*1.1^(_xlfn.XLOOKUP(B719,中转!$O$10:$O$129,中转!$P$10:$P$129,0)*_xlfn.XLOOKUP(C719,中转!$U$10:$U$19,中转!$W$10:$W$19)),2),4)),1020.5643)</f>
        <v>890.89869999999996</v>
      </c>
      <c r="F719" s="32">
        <f>ROUNDUP(LOG(_xlfn.XLOOKUP(C719,中转!$U$10:$U$19,中转!$V$10:$V$19)*1.1^(_xlfn.XLOOKUP(B719,中转!$O$10:$O$129,中转!$P$10:$P$129,0)*_xlfn.XLOOKUP(C719,中转!$U$10:$U$19,中转!$W$10:$W$19)),2),4)</f>
        <v>890.89869999999996</v>
      </c>
      <c r="G719" s="33">
        <v>715</v>
      </c>
      <c r="H719" s="32">
        <f>MIN(INT(_xlfn.XLOOKUP(B719,中转!$O$10:$O$129,中转!$Q$10:$Q$129)*MAX(C719/MIN(_xlfn.XLOOKUP(B719,中转!$O$10:$O$129,中转!$N$10:$N$129),7),_xlfn.XLOOKUP(C719,中转!$A$8:$A$17,中转!$B$8:$B$17))),250)</f>
        <v>225</v>
      </c>
    </row>
    <row r="720" spans="1:8" x14ac:dyDescent="0.15">
      <c r="A720" s="32">
        <v>716</v>
      </c>
      <c r="B720" s="32">
        <f t="shared" si="34"/>
        <v>72</v>
      </c>
      <c r="C720" s="32">
        <f t="shared" si="35"/>
        <v>6</v>
      </c>
      <c r="D720" s="32">
        <f t="shared" si="33"/>
        <v>0</v>
      </c>
      <c r="E720" s="32">
        <f>IFERROR(IF(C720=1,$E$5,ROUNDUP(LOG(_xlfn.XLOOKUP(C720,中转!$U$10:$U$19,中转!$V$10:$V$19)*1.1^(_xlfn.XLOOKUP(B720,中转!$O$10:$O$129,中转!$P$10:$P$129,0)*_xlfn.XLOOKUP(C720,中转!$U$10:$U$19,中转!$W$10:$W$19)),2),4)),1020.5643)</f>
        <v>896.81110000000001</v>
      </c>
      <c r="F720" s="32">
        <f>ROUNDUP(LOG(_xlfn.XLOOKUP(C720,中转!$U$10:$U$19,中转!$V$10:$V$19)*1.1^(_xlfn.XLOOKUP(B720,中转!$O$10:$O$129,中转!$P$10:$P$129,0)*_xlfn.XLOOKUP(C720,中转!$U$10:$U$19,中转!$W$10:$W$19)),2),4)</f>
        <v>896.81110000000001</v>
      </c>
      <c r="G720" s="32">
        <v>716</v>
      </c>
      <c r="H720" s="32">
        <f>MIN(INT(_xlfn.XLOOKUP(B720,中转!$O$10:$O$129,中转!$Q$10:$Q$129)*MAX(C720/MIN(_xlfn.XLOOKUP(B720,中转!$O$10:$O$129,中转!$N$10:$N$129),7),_xlfn.XLOOKUP(C720,中转!$A$8:$A$17,中转!$B$8:$B$17))),250)</f>
        <v>237</v>
      </c>
    </row>
    <row r="721" spans="1:8" x14ac:dyDescent="0.15">
      <c r="A721" s="32">
        <v>717</v>
      </c>
      <c r="B721" s="32">
        <f t="shared" si="34"/>
        <v>72</v>
      </c>
      <c r="C721" s="32">
        <f t="shared" si="35"/>
        <v>7</v>
      </c>
      <c r="D721" s="32">
        <f t="shared" si="33"/>
        <v>0</v>
      </c>
      <c r="E721" s="32">
        <f>IFERROR(IF(C721=1,$E$5,ROUNDUP(LOG(_xlfn.XLOOKUP(C721,中转!$U$10:$U$19,中转!$V$10:$V$19)*1.1^(_xlfn.XLOOKUP(B721,中转!$O$10:$O$129,中转!$P$10:$P$129,0)*_xlfn.XLOOKUP(C721,中转!$U$10:$U$19,中转!$W$10:$W$19)),2),4)),1020.5643)</f>
        <v>905.20299999999997</v>
      </c>
      <c r="F721" s="32">
        <f>ROUNDUP(LOG(_xlfn.XLOOKUP(C721,中转!$U$10:$U$19,中转!$V$10:$V$19)*1.1^(_xlfn.XLOOKUP(B721,中转!$O$10:$O$129,中转!$P$10:$P$129,0)*_xlfn.XLOOKUP(C721,中转!$U$10:$U$19,中转!$W$10:$W$19)),2),4)</f>
        <v>905.20299999999997</v>
      </c>
      <c r="G721" s="33">
        <v>717</v>
      </c>
      <c r="H721" s="32">
        <f>MIN(INT(_xlfn.XLOOKUP(B721,中转!$O$10:$O$129,中转!$Q$10:$Q$129)*MAX(C721/MIN(_xlfn.XLOOKUP(B721,中转!$O$10:$O$129,中转!$N$10:$N$129),7),_xlfn.XLOOKUP(C721,中转!$A$8:$A$17,中转!$B$8:$B$17))),250)</f>
        <v>250</v>
      </c>
    </row>
    <row r="722" spans="1:8" x14ac:dyDescent="0.15">
      <c r="A722" s="32">
        <v>718</v>
      </c>
      <c r="B722" s="32">
        <f t="shared" si="34"/>
        <v>72</v>
      </c>
      <c r="C722" s="32">
        <f t="shared" si="35"/>
        <v>8</v>
      </c>
      <c r="D722" s="32">
        <f t="shared" si="33"/>
        <v>0</v>
      </c>
      <c r="E722" s="32">
        <f>IFERROR(IF(C722=1,$E$5,ROUNDUP(LOG(_xlfn.XLOOKUP(C722,中转!$U$10:$U$19,中转!$V$10:$V$19)*1.1^(_xlfn.XLOOKUP(B722,中转!$O$10:$O$129,中转!$P$10:$P$129,0)*_xlfn.XLOOKUP(C722,中转!$U$10:$U$19,中转!$W$10:$W$19)),2),4)),1020.5643)</f>
        <v>911.52429999999993</v>
      </c>
      <c r="F722" s="32">
        <f>ROUNDUP(LOG(_xlfn.XLOOKUP(C722,中转!$U$10:$U$19,中转!$V$10:$V$19)*1.1^(_xlfn.XLOOKUP(B722,中转!$O$10:$O$129,中转!$P$10:$P$129,0)*_xlfn.XLOOKUP(C722,中转!$U$10:$U$19,中转!$W$10:$W$19)),2),4)</f>
        <v>911.52430000000004</v>
      </c>
      <c r="G722" s="32">
        <v>718</v>
      </c>
      <c r="H722" s="32">
        <f>MIN(INT(_xlfn.XLOOKUP(B722,中转!$O$10:$O$129,中转!$Q$10:$Q$129)*MAX(C722/MIN(_xlfn.XLOOKUP(B722,中转!$O$10:$O$129,中转!$N$10:$N$129),7),_xlfn.XLOOKUP(C722,中转!$A$8:$A$17,中转!$B$8:$B$17))),250)</f>
        <v>250</v>
      </c>
    </row>
    <row r="723" spans="1:8" x14ac:dyDescent="0.15">
      <c r="A723" s="32">
        <v>719</v>
      </c>
      <c r="B723" s="32">
        <f t="shared" si="34"/>
        <v>72</v>
      </c>
      <c r="C723" s="32">
        <f t="shared" si="35"/>
        <v>9</v>
      </c>
      <c r="D723" s="32">
        <f t="shared" si="33"/>
        <v>0</v>
      </c>
      <c r="E723" s="32">
        <f>IFERROR(IF(C723=1,$E$5,ROUNDUP(LOG(_xlfn.XLOOKUP(C723,中转!$U$10:$U$19,中转!$V$10:$V$19)*1.1^(_xlfn.XLOOKUP(B723,中转!$O$10:$O$129,中转!$P$10:$P$129,0)*_xlfn.XLOOKUP(C723,中转!$U$10:$U$19,中转!$W$10:$W$19)),2),4)),1020.5643)</f>
        <v>917.84960000000001</v>
      </c>
      <c r="F723" s="32">
        <f>ROUNDUP(LOG(_xlfn.XLOOKUP(C723,中转!$U$10:$U$19,中转!$V$10:$V$19)*1.1^(_xlfn.XLOOKUP(B723,中转!$O$10:$O$129,中转!$P$10:$P$129,0)*_xlfn.XLOOKUP(C723,中转!$U$10:$U$19,中转!$W$10:$W$19)),2),4)</f>
        <v>917.84960000000001</v>
      </c>
      <c r="G723" s="33">
        <v>719</v>
      </c>
      <c r="H723" s="32">
        <f>MIN(INT(_xlfn.XLOOKUP(B723,中转!$O$10:$O$129,中转!$Q$10:$Q$129)*MAX(C723/MIN(_xlfn.XLOOKUP(B723,中转!$O$10:$O$129,中转!$N$10:$N$129),7),_xlfn.XLOOKUP(C723,中转!$A$8:$A$17,中转!$B$8:$B$17))),250)</f>
        <v>250</v>
      </c>
    </row>
    <row r="724" spans="1:8" x14ac:dyDescent="0.15">
      <c r="A724" s="32">
        <v>720</v>
      </c>
      <c r="B724" s="32">
        <f t="shared" si="34"/>
        <v>72</v>
      </c>
      <c r="C724" s="32">
        <f t="shared" si="35"/>
        <v>10</v>
      </c>
      <c r="D724" s="32">
        <f t="shared" si="33"/>
        <v>0</v>
      </c>
      <c r="E724" s="32">
        <f>IFERROR(IF(C724=1,$E$5,ROUNDUP(LOG(_xlfn.XLOOKUP(C724,中转!$U$10:$U$19,中转!$V$10:$V$19)*1.1^(_xlfn.XLOOKUP(B724,中转!$O$10:$O$129,中转!$P$10:$P$129,0)*_xlfn.XLOOKUP(C724,中转!$U$10:$U$19,中转!$W$10:$W$19)),2),4)),1020.5643)</f>
        <v>924.16729999999995</v>
      </c>
      <c r="F724" s="32">
        <f>ROUNDUP(LOG(_xlfn.XLOOKUP(C724,中转!$U$10:$U$19,中转!$V$10:$V$19)*1.1^(_xlfn.XLOOKUP(B724,中转!$O$10:$O$129,中转!$P$10:$P$129,0)*_xlfn.XLOOKUP(C724,中转!$U$10:$U$19,中转!$W$10:$W$19)),2),4)</f>
        <v>924.16729999999995</v>
      </c>
      <c r="G724" s="32">
        <v>720</v>
      </c>
      <c r="H724" s="32">
        <f>MIN(INT(_xlfn.XLOOKUP(B724,中转!$O$10:$O$129,中转!$Q$10:$Q$129)*MAX(C724/MIN(_xlfn.XLOOKUP(B724,中转!$O$10:$O$129,中转!$N$10:$N$129),7),_xlfn.XLOOKUP(C724,中转!$A$8:$A$17,中转!$B$8:$B$17))),250)</f>
        <v>250</v>
      </c>
    </row>
    <row r="725" spans="1:8" x14ac:dyDescent="0.15">
      <c r="A725" s="26">
        <v>721</v>
      </c>
      <c r="B725" s="26">
        <f t="shared" si="34"/>
        <v>73</v>
      </c>
      <c r="C725" s="26">
        <f t="shared" si="35"/>
        <v>1</v>
      </c>
      <c r="D725" s="26">
        <f t="shared" si="33"/>
        <v>0</v>
      </c>
      <c r="E725" s="26">
        <f>IFERROR(IF(C725=1,$E$5,ROUNDUP(LOG(_xlfn.XLOOKUP(C725,中转!$U$10:$U$19,中转!$V$10:$V$19)*1.1^(_xlfn.XLOOKUP(B725,中转!$O$10:$O$129,中转!$P$10:$P$129,0)*_xlfn.XLOOKUP(C725,中转!$U$10:$U$19,中转!$W$10:$W$19)),2),4)),1020.5643)</f>
        <v>4.3220000000000001</v>
      </c>
      <c r="F725" s="26">
        <f>ROUNDUP(LOG(_xlfn.XLOOKUP(C725,中转!$U$10:$U$19,中转!$V$10:$V$19)*1.1^(_xlfn.XLOOKUP(B725,中转!$O$10:$O$129,中转!$P$10:$P$129,0)*_xlfn.XLOOKUP(C725,中转!$U$10:$U$19,中转!$W$10:$W$19)),2),4)</f>
        <v>709.56190000000004</v>
      </c>
      <c r="G725" s="27">
        <v>721</v>
      </c>
      <c r="H725" s="26">
        <f>MIN(INT(_xlfn.XLOOKUP(B725,中转!$O$10:$O$129,中转!$Q$10:$Q$129)*MAX(C725/MIN(_xlfn.XLOOKUP(B725,中转!$O$10:$O$129,中转!$N$10:$N$129),7),_xlfn.XLOOKUP(C725,中转!$A$8:$A$17,中转!$B$8:$B$17))),250)</f>
        <v>175</v>
      </c>
    </row>
    <row r="726" spans="1:8" x14ac:dyDescent="0.15">
      <c r="A726" s="26">
        <v>722</v>
      </c>
      <c r="B726" s="26">
        <f t="shared" si="34"/>
        <v>73</v>
      </c>
      <c r="C726" s="26">
        <f t="shared" si="35"/>
        <v>2</v>
      </c>
      <c r="D726" s="26">
        <f t="shared" si="33"/>
        <v>0</v>
      </c>
      <c r="E726" s="26">
        <f>IFERROR(IF(C726=1,$E$5,ROUNDUP(LOG(_xlfn.XLOOKUP(C726,中转!$U$10:$U$19,中转!$V$10:$V$19)*1.1^(_xlfn.XLOOKUP(B726,中转!$O$10:$O$129,中转!$P$10:$P$129,0)*_xlfn.XLOOKUP(C726,中转!$U$10:$U$19,中转!$W$10:$W$19)),2),4)),1020.5643)</f>
        <v>754.75729999999999</v>
      </c>
      <c r="F726" s="26">
        <f>ROUNDUP(LOG(_xlfn.XLOOKUP(C726,中转!$U$10:$U$19,中转!$V$10:$V$19)*1.1^(_xlfn.XLOOKUP(B726,中转!$O$10:$O$129,中转!$P$10:$P$129,0)*_xlfn.XLOOKUP(C726,中转!$U$10:$U$19,中转!$W$10:$W$19)),2),4)</f>
        <v>754.75729999999999</v>
      </c>
      <c r="G726" s="26">
        <v>722</v>
      </c>
      <c r="H726" s="26">
        <f>MIN(INT(_xlfn.XLOOKUP(B726,中转!$O$10:$O$129,中转!$Q$10:$Q$129)*MAX(C726/MIN(_xlfn.XLOOKUP(B726,中转!$O$10:$O$129,中转!$N$10:$N$129),7),_xlfn.XLOOKUP(C726,中转!$A$8:$A$17,中转!$B$8:$B$17))),250)</f>
        <v>187</v>
      </c>
    </row>
    <row r="727" spans="1:8" x14ac:dyDescent="0.15">
      <c r="A727" s="26">
        <v>723</v>
      </c>
      <c r="B727" s="26">
        <f t="shared" si="34"/>
        <v>73</v>
      </c>
      <c r="C727" s="26">
        <f t="shared" si="35"/>
        <v>3</v>
      </c>
      <c r="D727" s="26">
        <f t="shared" si="33"/>
        <v>0</v>
      </c>
      <c r="E727" s="26">
        <f>IFERROR(IF(C727=1,$E$5,ROUNDUP(LOG(_xlfn.XLOOKUP(C727,中转!$U$10:$U$19,中转!$V$10:$V$19)*1.1^(_xlfn.XLOOKUP(B727,中转!$O$10:$O$129,中转!$P$10:$P$129,0)*_xlfn.XLOOKUP(C727,中转!$U$10:$U$19,中转!$W$10:$W$19)),2),4)),1020.5643)</f>
        <v>805.59659999999997</v>
      </c>
      <c r="F727" s="26">
        <f>ROUNDUP(LOG(_xlfn.XLOOKUP(C727,中转!$U$10:$U$19,中转!$V$10:$V$19)*1.1^(_xlfn.XLOOKUP(B727,中转!$O$10:$O$129,中转!$P$10:$P$129,0)*_xlfn.XLOOKUP(C727,中转!$U$10:$U$19,中转!$W$10:$W$19)),2),4)</f>
        <v>805.59659999999997</v>
      </c>
      <c r="G727" s="27">
        <v>723</v>
      </c>
      <c r="H727" s="26">
        <f>MIN(INT(_xlfn.XLOOKUP(B727,中转!$O$10:$O$129,中转!$Q$10:$Q$129)*MAX(C727/MIN(_xlfn.XLOOKUP(B727,中转!$O$10:$O$129,中转!$N$10:$N$129),7),_xlfn.XLOOKUP(C727,中转!$A$8:$A$17,中转!$B$8:$B$17))),250)</f>
        <v>200</v>
      </c>
    </row>
    <row r="728" spans="1:8" x14ac:dyDescent="0.15">
      <c r="A728" s="26">
        <v>724</v>
      </c>
      <c r="B728" s="26">
        <f t="shared" si="34"/>
        <v>73</v>
      </c>
      <c r="C728" s="26">
        <f t="shared" si="35"/>
        <v>4</v>
      </c>
      <c r="D728" s="26">
        <f t="shared" si="33"/>
        <v>0</v>
      </c>
      <c r="E728" s="26">
        <f>IFERROR(IF(C728=1,$E$5,ROUNDUP(LOG(_xlfn.XLOOKUP(C728,中转!$U$10:$U$19,中转!$V$10:$V$19)*1.1^(_xlfn.XLOOKUP(B728,中转!$O$10:$O$129,中转!$P$10:$P$129,0)*_xlfn.XLOOKUP(C728,中转!$U$10:$U$19,中转!$W$10:$W$19)),2),4)),1020.5643)</f>
        <v>853.43589999999995</v>
      </c>
      <c r="F728" s="26">
        <f>ROUNDUP(LOG(_xlfn.XLOOKUP(C728,中转!$U$10:$U$19,中转!$V$10:$V$19)*1.1^(_xlfn.XLOOKUP(B728,中转!$O$10:$O$129,中转!$P$10:$P$129,0)*_xlfn.XLOOKUP(C728,中转!$U$10:$U$19,中转!$W$10:$W$19)),2),4)</f>
        <v>853.43589999999995</v>
      </c>
      <c r="G728" s="26">
        <v>724</v>
      </c>
      <c r="H728" s="26">
        <f>MIN(INT(_xlfn.XLOOKUP(B728,中转!$O$10:$O$129,中转!$Q$10:$Q$129)*MAX(C728/MIN(_xlfn.XLOOKUP(B728,中转!$O$10:$O$129,中转!$N$10:$N$129),7),_xlfn.XLOOKUP(C728,中转!$A$8:$A$17,中转!$B$8:$B$17))),250)</f>
        <v>212</v>
      </c>
    </row>
    <row r="729" spans="1:8" x14ac:dyDescent="0.15">
      <c r="A729" s="26">
        <v>725</v>
      </c>
      <c r="B729" s="26">
        <f t="shared" si="34"/>
        <v>73</v>
      </c>
      <c r="C729" s="26">
        <f t="shared" si="35"/>
        <v>5</v>
      </c>
      <c r="D729" s="26">
        <f t="shared" si="33"/>
        <v>0</v>
      </c>
      <c r="E729" s="26">
        <f>IFERROR(IF(C729=1,$E$5,ROUNDUP(LOG(_xlfn.XLOOKUP(C729,中转!$U$10:$U$19,中转!$V$10:$V$19)*1.1^(_xlfn.XLOOKUP(B729,中转!$O$10:$O$129,中转!$P$10:$P$129,0)*_xlfn.XLOOKUP(C729,中转!$U$10:$U$19,中转!$W$10:$W$19)),2),4)),1020.5643)</f>
        <v>903.274</v>
      </c>
      <c r="F729" s="26">
        <f>ROUNDUP(LOG(_xlfn.XLOOKUP(C729,中转!$U$10:$U$19,中转!$V$10:$V$19)*1.1^(_xlfn.XLOOKUP(B729,中转!$O$10:$O$129,中转!$P$10:$P$129,0)*_xlfn.XLOOKUP(C729,中转!$U$10:$U$19,中转!$W$10:$W$19)),2),4)</f>
        <v>903.274</v>
      </c>
      <c r="G729" s="27">
        <v>725</v>
      </c>
      <c r="H729" s="26">
        <f>MIN(INT(_xlfn.XLOOKUP(B729,中转!$O$10:$O$129,中转!$Q$10:$Q$129)*MAX(C729/MIN(_xlfn.XLOOKUP(B729,中转!$O$10:$O$129,中转!$N$10:$N$129),7),_xlfn.XLOOKUP(C729,中转!$A$8:$A$17,中转!$B$8:$B$17))),250)</f>
        <v>225</v>
      </c>
    </row>
    <row r="730" spans="1:8" x14ac:dyDescent="0.15">
      <c r="A730" s="26">
        <v>726</v>
      </c>
      <c r="B730" s="26">
        <f t="shared" si="34"/>
        <v>73</v>
      </c>
      <c r="C730" s="26">
        <f t="shared" si="35"/>
        <v>6</v>
      </c>
      <c r="D730" s="26">
        <f t="shared" si="33"/>
        <v>0</v>
      </c>
      <c r="E730" s="26">
        <f>IFERROR(IF(C730=1,$E$5,ROUNDUP(LOG(_xlfn.XLOOKUP(C730,中转!$U$10:$U$19,中转!$V$10:$V$19)*1.1^(_xlfn.XLOOKUP(B730,中转!$O$10:$O$129,中转!$P$10:$P$129,0)*_xlfn.XLOOKUP(C730,中转!$U$10:$U$19,中转!$W$10:$W$19)),2),4)),1020.5643)</f>
        <v>909.18650000000002</v>
      </c>
      <c r="F730" s="26">
        <f>ROUNDUP(LOG(_xlfn.XLOOKUP(C730,中转!$U$10:$U$19,中转!$V$10:$V$19)*1.1^(_xlfn.XLOOKUP(B730,中转!$O$10:$O$129,中转!$P$10:$P$129,0)*_xlfn.XLOOKUP(C730,中转!$U$10:$U$19,中转!$W$10:$W$19)),2),4)</f>
        <v>909.18650000000002</v>
      </c>
      <c r="G730" s="26">
        <v>726</v>
      </c>
      <c r="H730" s="26">
        <f>MIN(INT(_xlfn.XLOOKUP(B730,中转!$O$10:$O$129,中转!$Q$10:$Q$129)*MAX(C730/MIN(_xlfn.XLOOKUP(B730,中转!$O$10:$O$129,中转!$N$10:$N$129),7),_xlfn.XLOOKUP(C730,中转!$A$8:$A$17,中转!$B$8:$B$17))),250)</f>
        <v>237</v>
      </c>
    </row>
    <row r="731" spans="1:8" x14ac:dyDescent="0.15">
      <c r="A731" s="26">
        <v>727</v>
      </c>
      <c r="B731" s="26">
        <f t="shared" si="34"/>
        <v>73</v>
      </c>
      <c r="C731" s="26">
        <f t="shared" si="35"/>
        <v>7</v>
      </c>
      <c r="D731" s="26">
        <f t="shared" si="33"/>
        <v>0</v>
      </c>
      <c r="E731" s="26">
        <f>IFERROR(IF(C731=1,$E$5,ROUNDUP(LOG(_xlfn.XLOOKUP(C731,中转!$U$10:$U$19,中转!$V$10:$V$19)*1.1^(_xlfn.XLOOKUP(B731,中转!$O$10:$O$129,中转!$P$10:$P$129,0)*_xlfn.XLOOKUP(C731,中转!$U$10:$U$19,中转!$W$10:$W$19)),2),4)),1020.5643)</f>
        <v>917.57830000000001</v>
      </c>
      <c r="F731" s="26">
        <f>ROUNDUP(LOG(_xlfn.XLOOKUP(C731,中转!$U$10:$U$19,中转!$V$10:$V$19)*1.1^(_xlfn.XLOOKUP(B731,中转!$O$10:$O$129,中转!$P$10:$P$129,0)*_xlfn.XLOOKUP(C731,中转!$U$10:$U$19,中转!$W$10:$W$19)),2),4)</f>
        <v>917.57830000000001</v>
      </c>
      <c r="G731" s="27">
        <v>727</v>
      </c>
      <c r="H731" s="26">
        <f>MIN(INT(_xlfn.XLOOKUP(B731,中转!$O$10:$O$129,中转!$Q$10:$Q$129)*MAX(C731/MIN(_xlfn.XLOOKUP(B731,中转!$O$10:$O$129,中转!$N$10:$N$129),7),_xlfn.XLOOKUP(C731,中转!$A$8:$A$17,中转!$B$8:$B$17))),250)</f>
        <v>250</v>
      </c>
    </row>
    <row r="732" spans="1:8" x14ac:dyDescent="0.15">
      <c r="A732" s="26">
        <v>728</v>
      </c>
      <c r="B732" s="26">
        <f t="shared" si="34"/>
        <v>73</v>
      </c>
      <c r="C732" s="26">
        <f t="shared" si="35"/>
        <v>8</v>
      </c>
      <c r="D732" s="26">
        <f t="shared" si="33"/>
        <v>0</v>
      </c>
      <c r="E732" s="26">
        <f>IFERROR(IF(C732=1,$E$5,ROUNDUP(LOG(_xlfn.XLOOKUP(C732,中转!$U$10:$U$19,中转!$V$10:$V$19)*1.1^(_xlfn.XLOOKUP(B732,中转!$O$10:$O$129,中转!$P$10:$P$129,0)*_xlfn.XLOOKUP(C732,中转!$U$10:$U$19,中转!$W$10:$W$19)),2),4)),1020.5643)</f>
        <v>923.89959999999996</v>
      </c>
      <c r="F732" s="26">
        <f>ROUNDUP(LOG(_xlfn.XLOOKUP(C732,中转!$U$10:$U$19,中转!$V$10:$V$19)*1.1^(_xlfn.XLOOKUP(B732,中转!$O$10:$O$129,中转!$P$10:$P$129,0)*_xlfn.XLOOKUP(C732,中转!$U$10:$U$19,中转!$W$10:$W$19)),2),4)</f>
        <v>923.89959999999996</v>
      </c>
      <c r="G732" s="26">
        <v>728</v>
      </c>
      <c r="H732" s="26">
        <f>MIN(INT(_xlfn.XLOOKUP(B732,中转!$O$10:$O$129,中转!$Q$10:$Q$129)*MAX(C732/MIN(_xlfn.XLOOKUP(B732,中转!$O$10:$O$129,中转!$N$10:$N$129),7),_xlfn.XLOOKUP(C732,中转!$A$8:$A$17,中转!$B$8:$B$17))),250)</f>
        <v>250</v>
      </c>
    </row>
    <row r="733" spans="1:8" x14ac:dyDescent="0.15">
      <c r="A733" s="26">
        <v>729</v>
      </c>
      <c r="B733" s="26">
        <f t="shared" si="34"/>
        <v>73</v>
      </c>
      <c r="C733" s="26">
        <f t="shared" si="35"/>
        <v>9</v>
      </c>
      <c r="D733" s="26">
        <f t="shared" si="33"/>
        <v>0</v>
      </c>
      <c r="E733" s="26">
        <f>IFERROR(IF(C733=1,$E$5,ROUNDUP(LOG(_xlfn.XLOOKUP(C733,中转!$U$10:$U$19,中转!$V$10:$V$19)*1.1^(_xlfn.XLOOKUP(B733,中转!$O$10:$O$129,中转!$P$10:$P$129,0)*_xlfn.XLOOKUP(C733,中转!$U$10:$U$19,中转!$W$10:$W$19)),2),4)),1020.5643)</f>
        <v>930.22489999999993</v>
      </c>
      <c r="F733" s="26">
        <f>ROUNDUP(LOG(_xlfn.XLOOKUP(C733,中转!$U$10:$U$19,中转!$V$10:$V$19)*1.1^(_xlfn.XLOOKUP(B733,中转!$O$10:$O$129,中转!$P$10:$P$129,0)*_xlfn.XLOOKUP(C733,中转!$U$10:$U$19,中转!$W$10:$W$19)),2),4)</f>
        <v>930.22490000000005</v>
      </c>
      <c r="G733" s="27">
        <v>729</v>
      </c>
      <c r="H733" s="26">
        <f>MIN(INT(_xlfn.XLOOKUP(B733,中转!$O$10:$O$129,中转!$Q$10:$Q$129)*MAX(C733/MIN(_xlfn.XLOOKUP(B733,中转!$O$10:$O$129,中转!$N$10:$N$129),7),_xlfn.XLOOKUP(C733,中转!$A$8:$A$17,中转!$B$8:$B$17))),250)</f>
        <v>250</v>
      </c>
    </row>
    <row r="734" spans="1:8" x14ac:dyDescent="0.15">
      <c r="A734" s="26">
        <v>730</v>
      </c>
      <c r="B734" s="26">
        <f t="shared" si="34"/>
        <v>73</v>
      </c>
      <c r="C734" s="26">
        <f t="shared" si="35"/>
        <v>10</v>
      </c>
      <c r="D734" s="26">
        <f t="shared" si="33"/>
        <v>0</v>
      </c>
      <c r="E734" s="26">
        <f>IFERROR(IF(C734=1,$E$5,ROUNDUP(LOG(_xlfn.XLOOKUP(C734,中转!$U$10:$U$19,中转!$V$10:$V$19)*1.1^(_xlfn.XLOOKUP(B734,中转!$O$10:$O$129,中转!$P$10:$P$129,0)*_xlfn.XLOOKUP(C734,中转!$U$10:$U$19,中转!$W$10:$W$19)),2),4)),1020.5643)</f>
        <v>936.54259999999999</v>
      </c>
      <c r="F734" s="26">
        <f>ROUNDUP(LOG(_xlfn.XLOOKUP(C734,中转!$U$10:$U$19,中转!$V$10:$V$19)*1.1^(_xlfn.XLOOKUP(B734,中转!$O$10:$O$129,中转!$P$10:$P$129,0)*_xlfn.XLOOKUP(C734,中转!$U$10:$U$19,中转!$W$10:$W$19)),2),4)</f>
        <v>936.54259999999999</v>
      </c>
      <c r="G734" s="26">
        <v>730</v>
      </c>
      <c r="H734" s="26">
        <f>MIN(INT(_xlfn.XLOOKUP(B734,中转!$O$10:$O$129,中转!$Q$10:$Q$129)*MAX(C734/MIN(_xlfn.XLOOKUP(B734,中转!$O$10:$O$129,中转!$N$10:$N$129),7),_xlfn.XLOOKUP(C734,中转!$A$8:$A$17,中转!$B$8:$B$17))),250)</f>
        <v>250</v>
      </c>
    </row>
    <row r="735" spans="1:8" x14ac:dyDescent="0.15">
      <c r="A735" s="32">
        <v>731</v>
      </c>
      <c r="B735" s="32">
        <f t="shared" si="34"/>
        <v>74</v>
      </c>
      <c r="C735" s="32">
        <f t="shared" si="35"/>
        <v>1</v>
      </c>
      <c r="D735" s="32">
        <f t="shared" si="33"/>
        <v>0</v>
      </c>
      <c r="E735" s="32">
        <f>IFERROR(IF(C735=1,$E$5,ROUNDUP(LOG(_xlfn.XLOOKUP(C735,中转!$U$10:$U$19,中转!$V$10:$V$19)*1.1^(_xlfn.XLOOKUP(B735,中转!$O$10:$O$129,中转!$P$10:$P$129,0)*_xlfn.XLOOKUP(C735,中转!$U$10:$U$19,中转!$W$10:$W$19)),2),4)),1020.5643)</f>
        <v>4.3220000000000001</v>
      </c>
      <c r="F735" s="32">
        <f>ROUNDUP(LOG(_xlfn.XLOOKUP(C735,中转!$U$10:$U$19,中转!$V$10:$V$19)*1.1^(_xlfn.XLOOKUP(B735,中转!$O$10:$O$129,中转!$P$10:$P$129,0)*_xlfn.XLOOKUP(C735,中转!$U$10:$U$19,中转!$W$10:$W$19)),2),4)</f>
        <v>719.46220000000005</v>
      </c>
      <c r="G735" s="33">
        <v>731</v>
      </c>
      <c r="H735" s="32">
        <f>MIN(INT(_xlfn.XLOOKUP(B735,中转!$O$10:$O$129,中转!$Q$10:$Q$129)*MAX(C735/MIN(_xlfn.XLOOKUP(B735,中转!$O$10:$O$129,中转!$N$10:$N$129),7),_xlfn.XLOOKUP(C735,中转!$A$8:$A$17,中转!$B$8:$B$17))),250)</f>
        <v>175</v>
      </c>
    </row>
    <row r="736" spans="1:8" x14ac:dyDescent="0.15">
      <c r="A736" s="32">
        <v>732</v>
      </c>
      <c r="B736" s="32">
        <f t="shared" si="34"/>
        <v>74</v>
      </c>
      <c r="C736" s="32">
        <f t="shared" si="35"/>
        <v>2</v>
      </c>
      <c r="D736" s="32">
        <f t="shared" si="33"/>
        <v>0</v>
      </c>
      <c r="E736" s="32">
        <f>IFERROR(IF(C736=1,$E$5,ROUNDUP(LOG(_xlfn.XLOOKUP(C736,中转!$U$10:$U$19,中转!$V$10:$V$19)*1.1^(_xlfn.XLOOKUP(B736,中转!$O$10:$O$129,中转!$P$10:$P$129,0)*_xlfn.XLOOKUP(C736,中转!$U$10:$U$19,中转!$W$10:$W$19)),2),4)),1020.5643)</f>
        <v>765.27629999999999</v>
      </c>
      <c r="F736" s="32">
        <f>ROUNDUP(LOG(_xlfn.XLOOKUP(C736,中转!$U$10:$U$19,中转!$V$10:$V$19)*1.1^(_xlfn.XLOOKUP(B736,中转!$O$10:$O$129,中转!$P$10:$P$129,0)*_xlfn.XLOOKUP(C736,中转!$U$10:$U$19,中转!$W$10:$W$19)),2),4)</f>
        <v>765.27629999999999</v>
      </c>
      <c r="G736" s="32">
        <v>732</v>
      </c>
      <c r="H736" s="32">
        <f>MIN(INT(_xlfn.XLOOKUP(B736,中转!$O$10:$O$129,中转!$Q$10:$Q$129)*MAX(C736/MIN(_xlfn.XLOOKUP(B736,中转!$O$10:$O$129,中转!$N$10:$N$129),7),_xlfn.XLOOKUP(C736,中转!$A$8:$A$17,中转!$B$8:$B$17))),250)</f>
        <v>187</v>
      </c>
    </row>
    <row r="737" spans="1:8" x14ac:dyDescent="0.15">
      <c r="A737" s="32">
        <v>733</v>
      </c>
      <c r="B737" s="32">
        <f t="shared" si="34"/>
        <v>74</v>
      </c>
      <c r="C737" s="32">
        <f t="shared" si="35"/>
        <v>3</v>
      </c>
      <c r="D737" s="32">
        <f t="shared" si="33"/>
        <v>0</v>
      </c>
      <c r="E737" s="32">
        <f>IFERROR(IF(C737=1,$E$5,ROUNDUP(LOG(_xlfn.XLOOKUP(C737,中转!$U$10:$U$19,中转!$V$10:$V$19)*1.1^(_xlfn.XLOOKUP(B737,中转!$O$10:$O$129,中转!$P$10:$P$129,0)*_xlfn.XLOOKUP(C737,中转!$U$10:$U$19,中转!$W$10:$W$19)),2),4)),1020.5643)</f>
        <v>816.73439999999994</v>
      </c>
      <c r="F737" s="32">
        <f>ROUNDUP(LOG(_xlfn.XLOOKUP(C737,中转!$U$10:$U$19,中转!$V$10:$V$19)*1.1^(_xlfn.XLOOKUP(B737,中转!$O$10:$O$129,中转!$P$10:$P$129,0)*_xlfn.XLOOKUP(C737,中转!$U$10:$U$19,中转!$W$10:$W$19)),2),4)</f>
        <v>816.73440000000005</v>
      </c>
      <c r="G737" s="33">
        <v>733</v>
      </c>
      <c r="H737" s="32">
        <f>MIN(INT(_xlfn.XLOOKUP(B737,中转!$O$10:$O$129,中转!$Q$10:$Q$129)*MAX(C737/MIN(_xlfn.XLOOKUP(B737,中转!$O$10:$O$129,中转!$N$10:$N$129),7),_xlfn.XLOOKUP(C737,中转!$A$8:$A$17,中转!$B$8:$B$17))),250)</f>
        <v>200</v>
      </c>
    </row>
    <row r="738" spans="1:8" x14ac:dyDescent="0.15">
      <c r="A738" s="32">
        <v>734</v>
      </c>
      <c r="B738" s="32">
        <f t="shared" si="34"/>
        <v>74</v>
      </c>
      <c r="C738" s="32">
        <f t="shared" si="35"/>
        <v>4</v>
      </c>
      <c r="D738" s="32">
        <f t="shared" si="33"/>
        <v>0</v>
      </c>
      <c r="E738" s="32">
        <f>IFERROR(IF(C738=1,$E$5,ROUNDUP(LOG(_xlfn.XLOOKUP(C738,中转!$U$10:$U$19,中转!$V$10:$V$19)*1.1^(_xlfn.XLOOKUP(B738,中转!$O$10:$O$129,中转!$P$10:$P$129,0)*_xlfn.XLOOKUP(C738,中转!$U$10:$U$19,中转!$W$10:$W$19)),2),4)),1020.5643)</f>
        <v>865.19240000000002</v>
      </c>
      <c r="F738" s="32">
        <f>ROUNDUP(LOG(_xlfn.XLOOKUP(C738,中转!$U$10:$U$19,中转!$V$10:$V$19)*1.1^(_xlfn.XLOOKUP(B738,中转!$O$10:$O$129,中转!$P$10:$P$129,0)*_xlfn.XLOOKUP(C738,中转!$U$10:$U$19,中转!$W$10:$W$19)),2),4)</f>
        <v>865.19240000000002</v>
      </c>
      <c r="G738" s="32">
        <v>734</v>
      </c>
      <c r="H738" s="32">
        <f>MIN(INT(_xlfn.XLOOKUP(B738,中转!$O$10:$O$129,中转!$Q$10:$Q$129)*MAX(C738/MIN(_xlfn.XLOOKUP(B738,中转!$O$10:$O$129,中转!$N$10:$N$129),7),_xlfn.XLOOKUP(C738,中转!$A$8:$A$17,中转!$B$8:$B$17))),250)</f>
        <v>212</v>
      </c>
    </row>
    <row r="739" spans="1:8" x14ac:dyDescent="0.15">
      <c r="A739" s="32">
        <v>735</v>
      </c>
      <c r="B739" s="32">
        <f t="shared" si="34"/>
        <v>74</v>
      </c>
      <c r="C739" s="32">
        <f t="shared" si="35"/>
        <v>5</v>
      </c>
      <c r="D739" s="32">
        <f t="shared" si="33"/>
        <v>0</v>
      </c>
      <c r="E739" s="32">
        <f>IFERROR(IF(C739=1,$E$5,ROUNDUP(LOG(_xlfn.XLOOKUP(C739,中转!$U$10:$U$19,中转!$V$10:$V$19)*1.1^(_xlfn.XLOOKUP(B739,中转!$O$10:$O$129,中转!$P$10:$P$129,0)*_xlfn.XLOOKUP(C739,中转!$U$10:$U$19,中转!$W$10:$W$19)),2),4)),1020.5643)</f>
        <v>915.64929999999993</v>
      </c>
      <c r="F739" s="32">
        <f>ROUNDUP(LOG(_xlfn.XLOOKUP(C739,中转!$U$10:$U$19,中转!$V$10:$V$19)*1.1^(_xlfn.XLOOKUP(B739,中转!$O$10:$O$129,中转!$P$10:$P$129,0)*_xlfn.XLOOKUP(C739,中转!$U$10:$U$19,中转!$W$10:$W$19)),2),4)</f>
        <v>915.64929999999993</v>
      </c>
      <c r="G739" s="33">
        <v>735</v>
      </c>
      <c r="H739" s="32">
        <f>MIN(INT(_xlfn.XLOOKUP(B739,中转!$O$10:$O$129,中转!$Q$10:$Q$129)*MAX(C739/MIN(_xlfn.XLOOKUP(B739,中转!$O$10:$O$129,中转!$N$10:$N$129),7),_xlfn.XLOOKUP(C739,中转!$A$8:$A$17,中转!$B$8:$B$17))),250)</f>
        <v>225</v>
      </c>
    </row>
    <row r="740" spans="1:8" x14ac:dyDescent="0.15">
      <c r="A740" s="32">
        <v>736</v>
      </c>
      <c r="B740" s="32">
        <f t="shared" si="34"/>
        <v>74</v>
      </c>
      <c r="C740" s="32">
        <f t="shared" si="35"/>
        <v>6</v>
      </c>
      <c r="D740" s="32">
        <f t="shared" ref="D740:D803" si="36">D730</f>
        <v>0</v>
      </c>
      <c r="E740" s="32">
        <f>IFERROR(IF(C740=1,$E$5,ROUNDUP(LOG(_xlfn.XLOOKUP(C740,中转!$U$10:$U$19,中转!$V$10:$V$19)*1.1^(_xlfn.XLOOKUP(B740,中转!$O$10:$O$129,中转!$P$10:$P$129,0)*_xlfn.XLOOKUP(C740,中转!$U$10:$U$19,中转!$W$10:$W$19)),2),4)),1020.5643)</f>
        <v>921.56179999999995</v>
      </c>
      <c r="F740" s="32">
        <f>ROUNDUP(LOG(_xlfn.XLOOKUP(C740,中转!$U$10:$U$19,中转!$V$10:$V$19)*1.1^(_xlfn.XLOOKUP(B740,中转!$O$10:$O$129,中转!$P$10:$P$129,0)*_xlfn.XLOOKUP(C740,中转!$U$10:$U$19,中转!$W$10:$W$19)),2),4)</f>
        <v>921.56179999999995</v>
      </c>
      <c r="G740" s="32">
        <v>736</v>
      </c>
      <c r="H740" s="32">
        <f>MIN(INT(_xlfn.XLOOKUP(B740,中转!$O$10:$O$129,中转!$Q$10:$Q$129)*MAX(C740/MIN(_xlfn.XLOOKUP(B740,中转!$O$10:$O$129,中转!$N$10:$N$129),7),_xlfn.XLOOKUP(C740,中转!$A$8:$A$17,中转!$B$8:$B$17))),250)</f>
        <v>237</v>
      </c>
    </row>
    <row r="741" spans="1:8" x14ac:dyDescent="0.15">
      <c r="A741" s="32">
        <v>737</v>
      </c>
      <c r="B741" s="32">
        <f t="shared" si="34"/>
        <v>74</v>
      </c>
      <c r="C741" s="32">
        <f t="shared" si="35"/>
        <v>7</v>
      </c>
      <c r="D741" s="32">
        <f t="shared" si="36"/>
        <v>0</v>
      </c>
      <c r="E741" s="32">
        <f>IFERROR(IF(C741=1,$E$5,ROUNDUP(LOG(_xlfn.XLOOKUP(C741,中转!$U$10:$U$19,中转!$V$10:$V$19)*1.1^(_xlfn.XLOOKUP(B741,中转!$O$10:$O$129,中转!$P$10:$P$129,0)*_xlfn.XLOOKUP(C741,中转!$U$10:$U$19,中转!$W$10:$W$19)),2),4)),1020.5643)</f>
        <v>929.95370000000003</v>
      </c>
      <c r="F741" s="32">
        <f>ROUNDUP(LOG(_xlfn.XLOOKUP(C741,中转!$U$10:$U$19,中转!$V$10:$V$19)*1.1^(_xlfn.XLOOKUP(B741,中转!$O$10:$O$129,中转!$P$10:$P$129,0)*_xlfn.XLOOKUP(C741,中转!$U$10:$U$19,中转!$W$10:$W$19)),2),4)</f>
        <v>929.95370000000003</v>
      </c>
      <c r="G741" s="33">
        <v>737</v>
      </c>
      <c r="H741" s="32">
        <f>MIN(INT(_xlfn.XLOOKUP(B741,中转!$O$10:$O$129,中转!$Q$10:$Q$129)*MAX(C741/MIN(_xlfn.XLOOKUP(B741,中转!$O$10:$O$129,中转!$N$10:$N$129),7),_xlfn.XLOOKUP(C741,中转!$A$8:$A$17,中转!$B$8:$B$17))),250)</f>
        <v>250</v>
      </c>
    </row>
    <row r="742" spans="1:8" x14ac:dyDescent="0.15">
      <c r="A742" s="32">
        <v>738</v>
      </c>
      <c r="B742" s="32">
        <f t="shared" si="34"/>
        <v>74</v>
      </c>
      <c r="C742" s="32">
        <f t="shared" si="35"/>
        <v>8</v>
      </c>
      <c r="D742" s="32">
        <f t="shared" si="36"/>
        <v>0</v>
      </c>
      <c r="E742" s="32">
        <f>IFERROR(IF(C742=1,$E$5,ROUNDUP(LOG(_xlfn.XLOOKUP(C742,中转!$U$10:$U$19,中转!$V$10:$V$19)*1.1^(_xlfn.XLOOKUP(B742,中转!$O$10:$O$129,中转!$P$10:$P$129,0)*_xlfn.XLOOKUP(C742,中转!$U$10:$U$19,中转!$W$10:$W$19)),2),4)),1020.5643)</f>
        <v>936.2749</v>
      </c>
      <c r="F742" s="32">
        <f>ROUNDUP(LOG(_xlfn.XLOOKUP(C742,中转!$U$10:$U$19,中转!$V$10:$V$19)*1.1^(_xlfn.XLOOKUP(B742,中转!$O$10:$O$129,中转!$P$10:$P$129,0)*_xlfn.XLOOKUP(C742,中转!$U$10:$U$19,中转!$W$10:$W$19)),2),4)</f>
        <v>936.2749</v>
      </c>
      <c r="G742" s="32">
        <v>738</v>
      </c>
      <c r="H742" s="32">
        <f>MIN(INT(_xlfn.XLOOKUP(B742,中转!$O$10:$O$129,中转!$Q$10:$Q$129)*MAX(C742/MIN(_xlfn.XLOOKUP(B742,中转!$O$10:$O$129,中转!$N$10:$N$129),7),_xlfn.XLOOKUP(C742,中转!$A$8:$A$17,中转!$B$8:$B$17))),250)</f>
        <v>250</v>
      </c>
    </row>
    <row r="743" spans="1:8" x14ac:dyDescent="0.15">
      <c r="A743" s="32">
        <v>739</v>
      </c>
      <c r="B743" s="32">
        <f t="shared" si="34"/>
        <v>74</v>
      </c>
      <c r="C743" s="32">
        <f t="shared" si="35"/>
        <v>9</v>
      </c>
      <c r="D743" s="32">
        <f t="shared" si="36"/>
        <v>0</v>
      </c>
      <c r="E743" s="32">
        <f>IFERROR(IF(C743=1,$E$5,ROUNDUP(LOG(_xlfn.XLOOKUP(C743,中转!$U$10:$U$19,中转!$V$10:$V$19)*1.1^(_xlfn.XLOOKUP(B743,中转!$O$10:$O$129,中转!$P$10:$P$129,0)*_xlfn.XLOOKUP(C743,中转!$U$10:$U$19,中转!$W$10:$W$19)),2),4)),1020.5643)</f>
        <v>942.60029999999995</v>
      </c>
      <c r="F743" s="32">
        <f>ROUNDUP(LOG(_xlfn.XLOOKUP(C743,中转!$U$10:$U$19,中转!$V$10:$V$19)*1.1^(_xlfn.XLOOKUP(B743,中转!$O$10:$O$129,中转!$P$10:$P$129,0)*_xlfn.XLOOKUP(C743,中转!$U$10:$U$19,中转!$W$10:$W$19)),2),4)</f>
        <v>942.60029999999995</v>
      </c>
      <c r="G743" s="33">
        <v>739</v>
      </c>
      <c r="H743" s="32">
        <f>MIN(INT(_xlfn.XLOOKUP(B743,中转!$O$10:$O$129,中转!$Q$10:$Q$129)*MAX(C743/MIN(_xlfn.XLOOKUP(B743,中转!$O$10:$O$129,中转!$N$10:$N$129),7),_xlfn.XLOOKUP(C743,中转!$A$8:$A$17,中转!$B$8:$B$17))),250)</f>
        <v>250</v>
      </c>
    </row>
    <row r="744" spans="1:8" x14ac:dyDescent="0.15">
      <c r="A744" s="32">
        <v>740</v>
      </c>
      <c r="B744" s="32">
        <f t="shared" si="34"/>
        <v>74</v>
      </c>
      <c r="C744" s="32">
        <f t="shared" si="35"/>
        <v>10</v>
      </c>
      <c r="D744" s="32">
        <f t="shared" si="36"/>
        <v>0</v>
      </c>
      <c r="E744" s="32">
        <f>IFERROR(IF(C744=1,$E$5,ROUNDUP(LOG(_xlfn.XLOOKUP(C744,中转!$U$10:$U$19,中转!$V$10:$V$19)*1.1^(_xlfn.XLOOKUP(B744,中转!$O$10:$O$129,中转!$P$10:$P$129,0)*_xlfn.XLOOKUP(C744,中转!$U$10:$U$19,中转!$W$10:$W$19)),2),4)),1020.5643)</f>
        <v>948.91790000000003</v>
      </c>
      <c r="F744" s="32">
        <f>ROUNDUP(LOG(_xlfn.XLOOKUP(C744,中转!$U$10:$U$19,中转!$V$10:$V$19)*1.1^(_xlfn.XLOOKUP(B744,中转!$O$10:$O$129,中转!$P$10:$P$129,0)*_xlfn.XLOOKUP(C744,中转!$U$10:$U$19,中转!$W$10:$W$19)),2),4)</f>
        <v>948.91790000000003</v>
      </c>
      <c r="G744" s="32">
        <v>740</v>
      </c>
      <c r="H744" s="32">
        <f>MIN(INT(_xlfn.XLOOKUP(B744,中转!$O$10:$O$129,中转!$Q$10:$Q$129)*MAX(C744/MIN(_xlfn.XLOOKUP(B744,中转!$O$10:$O$129,中转!$N$10:$N$129),7),_xlfn.XLOOKUP(C744,中转!$A$8:$A$17,中转!$B$8:$B$17))),250)</f>
        <v>250</v>
      </c>
    </row>
    <row r="745" spans="1:8" x14ac:dyDescent="0.15">
      <c r="A745" s="26">
        <v>741</v>
      </c>
      <c r="B745" s="26">
        <f t="shared" si="34"/>
        <v>75</v>
      </c>
      <c r="C745" s="26">
        <f t="shared" si="35"/>
        <v>1</v>
      </c>
      <c r="D745" s="26">
        <f t="shared" si="36"/>
        <v>0</v>
      </c>
      <c r="E745" s="26">
        <f>IFERROR(IF(C745=1,$E$5,ROUNDUP(LOG(_xlfn.XLOOKUP(C745,中转!$U$10:$U$19,中转!$V$10:$V$19)*1.1^(_xlfn.XLOOKUP(B745,中转!$O$10:$O$129,中转!$P$10:$P$129,0)*_xlfn.XLOOKUP(C745,中转!$U$10:$U$19,中转!$W$10:$W$19)),2),4)),1020.5643)</f>
        <v>4.3220000000000001</v>
      </c>
      <c r="F745" s="26">
        <f>ROUNDUP(LOG(_xlfn.XLOOKUP(C745,中转!$U$10:$U$19,中转!$V$10:$V$19)*1.1^(_xlfn.XLOOKUP(B745,中转!$O$10:$O$129,中转!$P$10:$P$129,0)*_xlfn.XLOOKUP(C745,中转!$U$10:$U$19,中转!$W$10:$W$19)),2),4)</f>
        <v>729.36239999999998</v>
      </c>
      <c r="G745" s="27">
        <v>741</v>
      </c>
      <c r="H745" s="26">
        <f>MIN(INT(_xlfn.XLOOKUP(B745,中转!$O$10:$O$129,中转!$Q$10:$Q$129)*MAX(C745/MIN(_xlfn.XLOOKUP(B745,中转!$O$10:$O$129,中转!$N$10:$N$129),7),_xlfn.XLOOKUP(C745,中转!$A$8:$A$17,中转!$B$8:$B$17))),250)</f>
        <v>175</v>
      </c>
    </row>
    <row r="746" spans="1:8" x14ac:dyDescent="0.15">
      <c r="A746" s="26">
        <v>742</v>
      </c>
      <c r="B746" s="26">
        <f t="shared" si="34"/>
        <v>75</v>
      </c>
      <c r="C746" s="26">
        <f t="shared" si="35"/>
        <v>2</v>
      </c>
      <c r="D746" s="26">
        <f t="shared" si="36"/>
        <v>0</v>
      </c>
      <c r="E746" s="26">
        <f>IFERROR(IF(C746=1,$E$5,ROUNDUP(LOG(_xlfn.XLOOKUP(C746,中转!$U$10:$U$19,中转!$V$10:$V$19)*1.1^(_xlfn.XLOOKUP(B746,中转!$O$10:$O$129,中转!$P$10:$P$129,0)*_xlfn.XLOOKUP(C746,中转!$U$10:$U$19,中转!$W$10:$W$19)),2),4)),1020.5643)</f>
        <v>775.79539999999997</v>
      </c>
      <c r="F746" s="26">
        <f>ROUNDUP(LOG(_xlfn.XLOOKUP(C746,中转!$U$10:$U$19,中转!$V$10:$V$19)*1.1^(_xlfn.XLOOKUP(B746,中转!$O$10:$O$129,中转!$P$10:$P$129,0)*_xlfn.XLOOKUP(C746,中转!$U$10:$U$19,中转!$W$10:$W$19)),2),4)</f>
        <v>775.79539999999997</v>
      </c>
      <c r="G746" s="26">
        <v>742</v>
      </c>
      <c r="H746" s="26">
        <f>MIN(INT(_xlfn.XLOOKUP(B746,中转!$O$10:$O$129,中转!$Q$10:$Q$129)*MAX(C746/MIN(_xlfn.XLOOKUP(B746,中转!$O$10:$O$129,中转!$N$10:$N$129),7),_xlfn.XLOOKUP(C746,中转!$A$8:$A$17,中转!$B$8:$B$17))),250)</f>
        <v>187</v>
      </c>
    </row>
    <row r="747" spans="1:8" x14ac:dyDescent="0.15">
      <c r="A747" s="26">
        <v>743</v>
      </c>
      <c r="B747" s="26">
        <f t="shared" si="34"/>
        <v>75</v>
      </c>
      <c r="C747" s="26">
        <f t="shared" si="35"/>
        <v>3</v>
      </c>
      <c r="D747" s="26">
        <f t="shared" si="36"/>
        <v>0</v>
      </c>
      <c r="E747" s="26">
        <f>IFERROR(IF(C747=1,$E$5,ROUNDUP(LOG(_xlfn.XLOOKUP(C747,中转!$U$10:$U$19,中转!$V$10:$V$19)*1.1^(_xlfn.XLOOKUP(B747,中转!$O$10:$O$129,中转!$P$10:$P$129,0)*_xlfn.XLOOKUP(C747,中转!$U$10:$U$19,中转!$W$10:$W$19)),2),4)),1020.5643)</f>
        <v>827.87220000000002</v>
      </c>
      <c r="F747" s="26">
        <f>ROUNDUP(LOG(_xlfn.XLOOKUP(C747,中转!$U$10:$U$19,中转!$V$10:$V$19)*1.1^(_xlfn.XLOOKUP(B747,中转!$O$10:$O$129,中转!$P$10:$P$129,0)*_xlfn.XLOOKUP(C747,中转!$U$10:$U$19,中转!$W$10:$W$19)),2),4)</f>
        <v>827.87220000000002</v>
      </c>
      <c r="G747" s="27">
        <v>743</v>
      </c>
      <c r="H747" s="26">
        <f>MIN(INT(_xlfn.XLOOKUP(B747,中转!$O$10:$O$129,中转!$Q$10:$Q$129)*MAX(C747/MIN(_xlfn.XLOOKUP(B747,中转!$O$10:$O$129,中转!$N$10:$N$129),7),_xlfn.XLOOKUP(C747,中转!$A$8:$A$17,中转!$B$8:$B$17))),250)</f>
        <v>200</v>
      </c>
    </row>
    <row r="748" spans="1:8" x14ac:dyDescent="0.15">
      <c r="A748" s="26">
        <v>744</v>
      </c>
      <c r="B748" s="26">
        <f t="shared" si="34"/>
        <v>75</v>
      </c>
      <c r="C748" s="26">
        <f t="shared" si="35"/>
        <v>4</v>
      </c>
      <c r="D748" s="26">
        <f t="shared" si="36"/>
        <v>0</v>
      </c>
      <c r="E748" s="26">
        <f>IFERROR(IF(C748=1,$E$5,ROUNDUP(LOG(_xlfn.XLOOKUP(C748,中转!$U$10:$U$19,中转!$V$10:$V$19)*1.1^(_xlfn.XLOOKUP(B748,中转!$O$10:$O$129,中转!$P$10:$P$129,0)*_xlfn.XLOOKUP(C748,中转!$U$10:$U$19,中转!$W$10:$W$19)),2),4)),1020.5643)</f>
        <v>876.94899999999996</v>
      </c>
      <c r="F748" s="26">
        <f>ROUNDUP(LOG(_xlfn.XLOOKUP(C748,中转!$U$10:$U$19,中转!$V$10:$V$19)*1.1^(_xlfn.XLOOKUP(B748,中转!$O$10:$O$129,中转!$P$10:$P$129,0)*_xlfn.XLOOKUP(C748,中转!$U$10:$U$19,中转!$W$10:$W$19)),2),4)</f>
        <v>876.94899999999996</v>
      </c>
      <c r="G748" s="26">
        <v>744</v>
      </c>
      <c r="H748" s="26">
        <f>MIN(INT(_xlfn.XLOOKUP(B748,中转!$O$10:$O$129,中转!$Q$10:$Q$129)*MAX(C748/MIN(_xlfn.XLOOKUP(B748,中转!$O$10:$O$129,中转!$N$10:$N$129),7),_xlfn.XLOOKUP(C748,中转!$A$8:$A$17,中转!$B$8:$B$17))),250)</f>
        <v>212</v>
      </c>
    </row>
    <row r="749" spans="1:8" x14ac:dyDescent="0.15">
      <c r="A749" s="26">
        <v>745</v>
      </c>
      <c r="B749" s="26">
        <f t="shared" si="34"/>
        <v>75</v>
      </c>
      <c r="C749" s="26">
        <f t="shared" si="35"/>
        <v>5</v>
      </c>
      <c r="D749" s="26">
        <f t="shared" si="36"/>
        <v>0</v>
      </c>
      <c r="E749" s="26">
        <f>IFERROR(IF(C749=1,$E$5,ROUNDUP(LOG(_xlfn.XLOOKUP(C749,中转!$U$10:$U$19,中转!$V$10:$V$19)*1.1^(_xlfn.XLOOKUP(B749,中转!$O$10:$O$129,中转!$P$10:$P$129,0)*_xlfn.XLOOKUP(C749,中转!$U$10:$U$19,中转!$W$10:$W$19)),2),4)),1020.5643)</f>
        <v>928.02459999999996</v>
      </c>
      <c r="F749" s="26">
        <f>ROUNDUP(LOG(_xlfn.XLOOKUP(C749,中转!$U$10:$U$19,中转!$V$10:$V$19)*1.1^(_xlfn.XLOOKUP(B749,中转!$O$10:$O$129,中转!$P$10:$P$129,0)*_xlfn.XLOOKUP(C749,中转!$U$10:$U$19,中转!$W$10:$W$19)),2),4)</f>
        <v>928.02459999999996</v>
      </c>
      <c r="G749" s="27">
        <v>745</v>
      </c>
      <c r="H749" s="26">
        <f>MIN(INT(_xlfn.XLOOKUP(B749,中转!$O$10:$O$129,中转!$Q$10:$Q$129)*MAX(C749/MIN(_xlfn.XLOOKUP(B749,中转!$O$10:$O$129,中转!$N$10:$N$129),7),_xlfn.XLOOKUP(C749,中转!$A$8:$A$17,中转!$B$8:$B$17))),250)</f>
        <v>225</v>
      </c>
    </row>
    <row r="750" spans="1:8" x14ac:dyDescent="0.15">
      <c r="A750" s="26">
        <v>746</v>
      </c>
      <c r="B750" s="26">
        <f t="shared" si="34"/>
        <v>75</v>
      </c>
      <c r="C750" s="26">
        <f t="shared" si="35"/>
        <v>6</v>
      </c>
      <c r="D750" s="26">
        <f t="shared" si="36"/>
        <v>0</v>
      </c>
      <c r="E750" s="26">
        <f>IFERROR(IF(C750=1,$E$5,ROUNDUP(LOG(_xlfn.XLOOKUP(C750,中转!$U$10:$U$19,中转!$V$10:$V$19)*1.1^(_xlfn.XLOOKUP(B750,中转!$O$10:$O$129,中转!$P$10:$P$129,0)*_xlfn.XLOOKUP(C750,中转!$U$10:$U$19,中转!$W$10:$W$19)),2),4)),1020.5643)</f>
        <v>933.93709999999999</v>
      </c>
      <c r="F750" s="26">
        <f>ROUNDUP(LOG(_xlfn.XLOOKUP(C750,中转!$U$10:$U$19,中转!$V$10:$V$19)*1.1^(_xlfn.XLOOKUP(B750,中转!$O$10:$O$129,中转!$P$10:$P$129,0)*_xlfn.XLOOKUP(C750,中转!$U$10:$U$19,中转!$W$10:$W$19)),2),4)</f>
        <v>933.93709999999999</v>
      </c>
      <c r="G750" s="26">
        <v>746</v>
      </c>
      <c r="H750" s="26">
        <f>MIN(INT(_xlfn.XLOOKUP(B750,中转!$O$10:$O$129,中转!$Q$10:$Q$129)*MAX(C750/MIN(_xlfn.XLOOKUP(B750,中转!$O$10:$O$129,中转!$N$10:$N$129),7),_xlfn.XLOOKUP(C750,中转!$A$8:$A$17,中转!$B$8:$B$17))),250)</f>
        <v>237</v>
      </c>
    </row>
    <row r="751" spans="1:8" x14ac:dyDescent="0.15">
      <c r="A751" s="26">
        <v>747</v>
      </c>
      <c r="B751" s="26">
        <f t="shared" si="34"/>
        <v>75</v>
      </c>
      <c r="C751" s="26">
        <f t="shared" si="35"/>
        <v>7</v>
      </c>
      <c r="D751" s="26">
        <f t="shared" si="36"/>
        <v>0</v>
      </c>
      <c r="E751" s="26">
        <f>IFERROR(IF(C751=1,$E$5,ROUNDUP(LOG(_xlfn.XLOOKUP(C751,中转!$U$10:$U$19,中转!$V$10:$V$19)*1.1^(_xlfn.XLOOKUP(B751,中转!$O$10:$O$129,中转!$P$10:$P$129,0)*_xlfn.XLOOKUP(C751,中转!$U$10:$U$19,中转!$W$10:$W$19)),2),4)),1020.5643)</f>
        <v>942.32899999999995</v>
      </c>
      <c r="F751" s="26">
        <f>ROUNDUP(LOG(_xlfn.XLOOKUP(C751,中转!$U$10:$U$19,中转!$V$10:$V$19)*1.1^(_xlfn.XLOOKUP(B751,中转!$O$10:$O$129,中转!$P$10:$P$129,0)*_xlfn.XLOOKUP(C751,中转!$U$10:$U$19,中转!$W$10:$W$19)),2),4)</f>
        <v>942.32899999999995</v>
      </c>
      <c r="G751" s="27">
        <v>747</v>
      </c>
      <c r="H751" s="26">
        <f>MIN(INT(_xlfn.XLOOKUP(B751,中转!$O$10:$O$129,中转!$Q$10:$Q$129)*MAX(C751/MIN(_xlfn.XLOOKUP(B751,中转!$O$10:$O$129,中转!$N$10:$N$129),7),_xlfn.XLOOKUP(C751,中转!$A$8:$A$17,中转!$B$8:$B$17))),250)</f>
        <v>250</v>
      </c>
    </row>
    <row r="752" spans="1:8" x14ac:dyDescent="0.15">
      <c r="A752" s="26">
        <v>748</v>
      </c>
      <c r="B752" s="26">
        <f t="shared" si="34"/>
        <v>75</v>
      </c>
      <c r="C752" s="26">
        <f t="shared" si="35"/>
        <v>8</v>
      </c>
      <c r="D752" s="26">
        <f t="shared" si="36"/>
        <v>0</v>
      </c>
      <c r="E752" s="26">
        <f>IFERROR(IF(C752=1,$E$5,ROUNDUP(LOG(_xlfn.XLOOKUP(C752,中转!$U$10:$U$19,中转!$V$10:$V$19)*1.1^(_xlfn.XLOOKUP(B752,中转!$O$10:$O$129,中转!$P$10:$P$129,0)*_xlfn.XLOOKUP(C752,中转!$U$10:$U$19,中转!$W$10:$W$19)),2),4)),1020.5643)</f>
        <v>948.65019999999993</v>
      </c>
      <c r="F752" s="26">
        <f>ROUNDUP(LOG(_xlfn.XLOOKUP(C752,中转!$U$10:$U$19,中转!$V$10:$V$19)*1.1^(_xlfn.XLOOKUP(B752,中转!$O$10:$O$129,中转!$P$10:$P$129,0)*_xlfn.XLOOKUP(C752,中转!$U$10:$U$19,中转!$W$10:$W$19)),2),4)</f>
        <v>948.65020000000004</v>
      </c>
      <c r="G752" s="26">
        <v>748</v>
      </c>
      <c r="H752" s="26">
        <f>MIN(INT(_xlfn.XLOOKUP(B752,中转!$O$10:$O$129,中转!$Q$10:$Q$129)*MAX(C752/MIN(_xlfn.XLOOKUP(B752,中转!$O$10:$O$129,中转!$N$10:$N$129),7),_xlfn.XLOOKUP(C752,中转!$A$8:$A$17,中转!$B$8:$B$17))),250)</f>
        <v>250</v>
      </c>
    </row>
    <row r="753" spans="1:8" x14ac:dyDescent="0.15">
      <c r="A753" s="26">
        <v>749</v>
      </c>
      <c r="B753" s="26">
        <f t="shared" si="34"/>
        <v>75</v>
      </c>
      <c r="C753" s="26">
        <f t="shared" si="35"/>
        <v>9</v>
      </c>
      <c r="D753" s="26">
        <f t="shared" si="36"/>
        <v>0</v>
      </c>
      <c r="E753" s="26">
        <f>IFERROR(IF(C753=1,$E$5,ROUNDUP(LOG(_xlfn.XLOOKUP(C753,中转!$U$10:$U$19,中转!$V$10:$V$19)*1.1^(_xlfn.XLOOKUP(B753,中转!$O$10:$O$129,中转!$P$10:$P$129,0)*_xlfn.XLOOKUP(C753,中转!$U$10:$U$19,中转!$W$10:$W$19)),2),4)),1020.5643)</f>
        <v>954.97559999999999</v>
      </c>
      <c r="F753" s="26">
        <f>ROUNDUP(LOG(_xlfn.XLOOKUP(C753,中转!$U$10:$U$19,中转!$V$10:$V$19)*1.1^(_xlfn.XLOOKUP(B753,中转!$O$10:$O$129,中转!$P$10:$P$129,0)*_xlfn.XLOOKUP(C753,中转!$U$10:$U$19,中转!$W$10:$W$19)),2),4)</f>
        <v>954.97559999999999</v>
      </c>
      <c r="G753" s="27">
        <v>749</v>
      </c>
      <c r="H753" s="26">
        <f>MIN(INT(_xlfn.XLOOKUP(B753,中转!$O$10:$O$129,中转!$Q$10:$Q$129)*MAX(C753/MIN(_xlfn.XLOOKUP(B753,中转!$O$10:$O$129,中转!$N$10:$N$129),7),_xlfn.XLOOKUP(C753,中转!$A$8:$A$17,中转!$B$8:$B$17))),250)</f>
        <v>250</v>
      </c>
    </row>
    <row r="754" spans="1:8" x14ac:dyDescent="0.15">
      <c r="A754" s="26">
        <v>750</v>
      </c>
      <c r="B754" s="26">
        <f t="shared" si="34"/>
        <v>75</v>
      </c>
      <c r="C754" s="26">
        <f t="shared" si="35"/>
        <v>10</v>
      </c>
      <c r="D754" s="26">
        <f t="shared" si="36"/>
        <v>0</v>
      </c>
      <c r="E754" s="26">
        <f>IFERROR(IF(C754=1,$E$5,ROUNDUP(LOG(_xlfn.XLOOKUP(C754,中转!$U$10:$U$19,中转!$V$10:$V$19)*1.1^(_xlfn.XLOOKUP(B754,中转!$O$10:$O$129,中转!$P$10:$P$129,0)*_xlfn.XLOOKUP(C754,中转!$U$10:$U$19,中转!$W$10:$W$19)),2),4)),1020.5643)</f>
        <v>961.29319999999996</v>
      </c>
      <c r="F754" s="26">
        <f>ROUNDUP(LOG(_xlfn.XLOOKUP(C754,中转!$U$10:$U$19,中转!$V$10:$V$19)*1.1^(_xlfn.XLOOKUP(B754,中转!$O$10:$O$129,中转!$P$10:$P$129,0)*_xlfn.XLOOKUP(C754,中转!$U$10:$U$19,中转!$W$10:$W$19)),2),4)</f>
        <v>961.29319999999996</v>
      </c>
      <c r="G754" s="26">
        <v>750</v>
      </c>
      <c r="H754" s="26">
        <f>MIN(INT(_xlfn.XLOOKUP(B754,中转!$O$10:$O$129,中转!$Q$10:$Q$129)*MAX(C754/MIN(_xlfn.XLOOKUP(B754,中转!$O$10:$O$129,中转!$N$10:$N$129),7),_xlfn.XLOOKUP(C754,中转!$A$8:$A$17,中转!$B$8:$B$17))),250)</f>
        <v>250</v>
      </c>
    </row>
    <row r="755" spans="1:8" x14ac:dyDescent="0.15">
      <c r="A755" s="32">
        <v>751</v>
      </c>
      <c r="B755" s="32">
        <f t="shared" si="34"/>
        <v>76</v>
      </c>
      <c r="C755" s="32">
        <f t="shared" si="35"/>
        <v>1</v>
      </c>
      <c r="D755" s="32">
        <f t="shared" si="36"/>
        <v>0</v>
      </c>
      <c r="E755" s="32">
        <f>IFERROR(IF(C755=1,$E$5,ROUNDUP(LOG(_xlfn.XLOOKUP(C755,中转!$U$10:$U$19,中转!$V$10:$V$19)*1.1^(_xlfn.XLOOKUP(B755,中转!$O$10:$O$129,中转!$P$10:$P$129,0)*_xlfn.XLOOKUP(C755,中转!$U$10:$U$19,中转!$W$10:$W$19)),2),4)),1020.5643)</f>
        <v>4.3220000000000001</v>
      </c>
      <c r="F755" s="32">
        <f>ROUNDUP(LOG(_xlfn.XLOOKUP(C755,中转!$U$10:$U$19,中转!$V$10:$V$19)*1.1^(_xlfn.XLOOKUP(B755,中转!$O$10:$O$129,中转!$P$10:$P$129,0)*_xlfn.XLOOKUP(C755,中转!$U$10:$U$19,中转!$W$10:$W$19)),2),4)</f>
        <v>739.2627</v>
      </c>
      <c r="G755" s="33">
        <v>751</v>
      </c>
      <c r="H755" s="32">
        <f>MIN(INT(_xlfn.XLOOKUP(B755,中转!$O$10:$O$129,中转!$Q$10:$Q$129)*MAX(C755/MIN(_xlfn.XLOOKUP(B755,中转!$O$10:$O$129,中转!$N$10:$N$129),7),_xlfn.XLOOKUP(C755,中转!$A$8:$A$17,中转!$B$8:$B$17))),250)</f>
        <v>175</v>
      </c>
    </row>
    <row r="756" spans="1:8" x14ac:dyDescent="0.15">
      <c r="A756" s="32">
        <v>752</v>
      </c>
      <c r="B756" s="32">
        <f t="shared" ref="B756:B819" si="37">B746+1</f>
        <v>76</v>
      </c>
      <c r="C756" s="32">
        <f t="shared" ref="C756:C819" si="38">C746</f>
        <v>2</v>
      </c>
      <c r="D756" s="32">
        <f t="shared" si="36"/>
        <v>0</v>
      </c>
      <c r="E756" s="32">
        <f>IFERROR(IF(C756=1,$E$5,ROUNDUP(LOG(_xlfn.XLOOKUP(C756,中转!$U$10:$U$19,中转!$V$10:$V$19)*1.1^(_xlfn.XLOOKUP(B756,中转!$O$10:$O$129,中转!$P$10:$P$129,0)*_xlfn.XLOOKUP(C756,中转!$U$10:$U$19,中转!$W$10:$W$19)),2),4)),1020.5643)</f>
        <v>786.31439999999998</v>
      </c>
      <c r="F756" s="32">
        <f>ROUNDUP(LOG(_xlfn.XLOOKUP(C756,中转!$U$10:$U$19,中转!$V$10:$V$19)*1.1^(_xlfn.XLOOKUP(B756,中转!$O$10:$O$129,中转!$P$10:$P$129,0)*_xlfn.XLOOKUP(C756,中转!$U$10:$U$19,中转!$W$10:$W$19)),2),4)</f>
        <v>786.31439999999998</v>
      </c>
      <c r="G756" s="32">
        <v>752</v>
      </c>
      <c r="H756" s="32">
        <f>MIN(INT(_xlfn.XLOOKUP(B756,中转!$O$10:$O$129,中转!$Q$10:$Q$129)*MAX(C756/MIN(_xlfn.XLOOKUP(B756,中转!$O$10:$O$129,中转!$N$10:$N$129),7),_xlfn.XLOOKUP(C756,中转!$A$8:$A$17,中转!$B$8:$B$17))),250)</f>
        <v>187</v>
      </c>
    </row>
    <row r="757" spans="1:8" x14ac:dyDescent="0.15">
      <c r="A757" s="32">
        <v>753</v>
      </c>
      <c r="B757" s="32">
        <f t="shared" si="37"/>
        <v>76</v>
      </c>
      <c r="C757" s="32">
        <f t="shared" si="38"/>
        <v>3</v>
      </c>
      <c r="D757" s="32">
        <f t="shared" si="36"/>
        <v>0</v>
      </c>
      <c r="E757" s="32">
        <f>IFERROR(IF(C757=1,$E$5,ROUNDUP(LOG(_xlfn.XLOOKUP(C757,中转!$U$10:$U$19,中转!$V$10:$V$19)*1.1^(_xlfn.XLOOKUP(B757,中转!$O$10:$O$129,中转!$P$10:$P$129,0)*_xlfn.XLOOKUP(C757,中转!$U$10:$U$19,中转!$W$10:$W$19)),2),4)),1020.5643)</f>
        <v>839.01</v>
      </c>
      <c r="F757" s="32">
        <f>ROUNDUP(LOG(_xlfn.XLOOKUP(C757,中转!$U$10:$U$19,中转!$V$10:$V$19)*1.1^(_xlfn.XLOOKUP(B757,中转!$O$10:$O$129,中转!$P$10:$P$129,0)*_xlfn.XLOOKUP(C757,中转!$U$10:$U$19,中转!$W$10:$W$19)),2),4)</f>
        <v>839.01</v>
      </c>
      <c r="G757" s="33">
        <v>753</v>
      </c>
      <c r="H757" s="32">
        <f>MIN(INT(_xlfn.XLOOKUP(B757,中转!$O$10:$O$129,中转!$Q$10:$Q$129)*MAX(C757/MIN(_xlfn.XLOOKUP(B757,中转!$O$10:$O$129,中转!$N$10:$N$129),7),_xlfn.XLOOKUP(C757,中转!$A$8:$A$17,中转!$B$8:$B$17))),250)</f>
        <v>200</v>
      </c>
    </row>
    <row r="758" spans="1:8" x14ac:dyDescent="0.15">
      <c r="A758" s="32">
        <v>754</v>
      </c>
      <c r="B758" s="32">
        <f t="shared" si="37"/>
        <v>76</v>
      </c>
      <c r="C758" s="32">
        <f t="shared" si="38"/>
        <v>4</v>
      </c>
      <c r="D758" s="32">
        <f t="shared" si="36"/>
        <v>0</v>
      </c>
      <c r="E758" s="32">
        <f>IFERROR(IF(C758=1,$E$5,ROUNDUP(LOG(_xlfn.XLOOKUP(C758,中转!$U$10:$U$19,中转!$V$10:$V$19)*1.1^(_xlfn.XLOOKUP(B758,中转!$O$10:$O$129,中转!$P$10:$P$129,0)*_xlfn.XLOOKUP(C758,中转!$U$10:$U$19,中转!$W$10:$W$19)),2),4)),1020.5643)</f>
        <v>888.70550000000003</v>
      </c>
      <c r="F758" s="32">
        <f>ROUNDUP(LOG(_xlfn.XLOOKUP(C758,中转!$U$10:$U$19,中转!$V$10:$V$19)*1.1^(_xlfn.XLOOKUP(B758,中转!$O$10:$O$129,中转!$P$10:$P$129,0)*_xlfn.XLOOKUP(C758,中转!$U$10:$U$19,中转!$W$10:$W$19)),2),4)</f>
        <v>888.70550000000003</v>
      </c>
      <c r="G758" s="32">
        <v>754</v>
      </c>
      <c r="H758" s="32">
        <f>MIN(INT(_xlfn.XLOOKUP(B758,中转!$O$10:$O$129,中转!$Q$10:$Q$129)*MAX(C758/MIN(_xlfn.XLOOKUP(B758,中转!$O$10:$O$129,中转!$N$10:$N$129),7),_xlfn.XLOOKUP(C758,中转!$A$8:$A$17,中转!$B$8:$B$17))),250)</f>
        <v>212</v>
      </c>
    </row>
    <row r="759" spans="1:8" x14ac:dyDescent="0.15">
      <c r="A759" s="32">
        <v>755</v>
      </c>
      <c r="B759" s="32">
        <f t="shared" si="37"/>
        <v>76</v>
      </c>
      <c r="C759" s="32">
        <f t="shared" si="38"/>
        <v>5</v>
      </c>
      <c r="D759" s="32">
        <f t="shared" si="36"/>
        <v>0</v>
      </c>
      <c r="E759" s="32">
        <f>IFERROR(IF(C759=1,$E$5,ROUNDUP(LOG(_xlfn.XLOOKUP(C759,中转!$U$10:$U$19,中转!$V$10:$V$19)*1.1^(_xlfn.XLOOKUP(B759,中转!$O$10:$O$129,中转!$P$10:$P$129,0)*_xlfn.XLOOKUP(C759,中转!$U$10:$U$19,中转!$W$10:$W$19)),2),4)),1020.5643)</f>
        <v>940.4</v>
      </c>
      <c r="F759" s="32">
        <f>ROUNDUP(LOG(_xlfn.XLOOKUP(C759,中转!$U$10:$U$19,中转!$V$10:$V$19)*1.1^(_xlfn.XLOOKUP(B759,中转!$O$10:$O$129,中转!$P$10:$P$129,0)*_xlfn.XLOOKUP(C759,中转!$U$10:$U$19,中转!$W$10:$W$19)),2),4)</f>
        <v>940.4</v>
      </c>
      <c r="G759" s="33">
        <v>755</v>
      </c>
      <c r="H759" s="32">
        <f>MIN(INT(_xlfn.XLOOKUP(B759,中转!$O$10:$O$129,中转!$Q$10:$Q$129)*MAX(C759/MIN(_xlfn.XLOOKUP(B759,中转!$O$10:$O$129,中转!$N$10:$N$129),7),_xlfn.XLOOKUP(C759,中转!$A$8:$A$17,中转!$B$8:$B$17))),250)</f>
        <v>225</v>
      </c>
    </row>
    <row r="760" spans="1:8" x14ac:dyDescent="0.15">
      <c r="A760" s="32">
        <v>756</v>
      </c>
      <c r="B760" s="32">
        <f t="shared" si="37"/>
        <v>76</v>
      </c>
      <c r="C760" s="32">
        <f t="shared" si="38"/>
        <v>6</v>
      </c>
      <c r="D760" s="32">
        <f t="shared" si="36"/>
        <v>0</v>
      </c>
      <c r="E760" s="32">
        <f>IFERROR(IF(C760=1,$E$5,ROUNDUP(LOG(_xlfn.XLOOKUP(C760,中转!$U$10:$U$19,中转!$V$10:$V$19)*1.1^(_xlfn.XLOOKUP(B760,中转!$O$10:$O$129,中转!$P$10:$P$129,0)*_xlfn.XLOOKUP(C760,中转!$U$10:$U$19,中转!$W$10:$W$19)),2),4)),1020.5643)</f>
        <v>946.31240000000003</v>
      </c>
      <c r="F760" s="32">
        <f>ROUNDUP(LOG(_xlfn.XLOOKUP(C760,中转!$U$10:$U$19,中转!$V$10:$V$19)*1.1^(_xlfn.XLOOKUP(B760,中转!$O$10:$O$129,中转!$P$10:$P$129,0)*_xlfn.XLOOKUP(C760,中转!$U$10:$U$19,中转!$W$10:$W$19)),2),4)</f>
        <v>946.31240000000003</v>
      </c>
      <c r="G760" s="32">
        <v>756</v>
      </c>
      <c r="H760" s="32">
        <f>MIN(INT(_xlfn.XLOOKUP(B760,中转!$O$10:$O$129,中转!$Q$10:$Q$129)*MAX(C760/MIN(_xlfn.XLOOKUP(B760,中转!$O$10:$O$129,中转!$N$10:$N$129),7),_xlfn.XLOOKUP(C760,中转!$A$8:$A$17,中转!$B$8:$B$17))),250)</f>
        <v>237</v>
      </c>
    </row>
    <row r="761" spans="1:8" x14ac:dyDescent="0.15">
      <c r="A761" s="32">
        <v>757</v>
      </c>
      <c r="B761" s="32">
        <f t="shared" si="37"/>
        <v>76</v>
      </c>
      <c r="C761" s="32">
        <f t="shared" si="38"/>
        <v>7</v>
      </c>
      <c r="D761" s="32">
        <f t="shared" si="36"/>
        <v>0</v>
      </c>
      <c r="E761" s="32">
        <f>IFERROR(IF(C761=1,$E$5,ROUNDUP(LOG(_xlfn.XLOOKUP(C761,中转!$U$10:$U$19,中转!$V$10:$V$19)*1.1^(_xlfn.XLOOKUP(B761,中转!$O$10:$O$129,中转!$P$10:$P$129,0)*_xlfn.XLOOKUP(C761,中转!$U$10:$U$19,中转!$W$10:$W$19)),2),4)),1020.5643)</f>
        <v>954.70429999999999</v>
      </c>
      <c r="F761" s="32">
        <f>ROUNDUP(LOG(_xlfn.XLOOKUP(C761,中转!$U$10:$U$19,中转!$V$10:$V$19)*1.1^(_xlfn.XLOOKUP(B761,中转!$O$10:$O$129,中转!$P$10:$P$129,0)*_xlfn.XLOOKUP(C761,中转!$U$10:$U$19,中转!$W$10:$W$19)),2),4)</f>
        <v>954.70429999999999</v>
      </c>
      <c r="G761" s="33">
        <v>757</v>
      </c>
      <c r="H761" s="32">
        <f>MIN(INT(_xlfn.XLOOKUP(B761,中转!$O$10:$O$129,中转!$Q$10:$Q$129)*MAX(C761/MIN(_xlfn.XLOOKUP(B761,中转!$O$10:$O$129,中转!$N$10:$N$129),7),_xlfn.XLOOKUP(C761,中转!$A$8:$A$17,中转!$B$8:$B$17))),250)</f>
        <v>250</v>
      </c>
    </row>
    <row r="762" spans="1:8" x14ac:dyDescent="0.15">
      <c r="A762" s="32">
        <v>758</v>
      </c>
      <c r="B762" s="32">
        <f t="shared" si="37"/>
        <v>76</v>
      </c>
      <c r="C762" s="32">
        <f t="shared" si="38"/>
        <v>8</v>
      </c>
      <c r="D762" s="32">
        <f t="shared" si="36"/>
        <v>0</v>
      </c>
      <c r="E762" s="32">
        <f>IFERROR(IF(C762=1,$E$5,ROUNDUP(LOG(_xlfn.XLOOKUP(C762,中转!$U$10:$U$19,中转!$V$10:$V$19)*1.1^(_xlfn.XLOOKUP(B762,中转!$O$10:$O$129,中转!$P$10:$P$129,0)*_xlfn.XLOOKUP(C762,中转!$U$10:$U$19,中转!$W$10:$W$19)),2),4)),1020.5643)</f>
        <v>961.02549999999997</v>
      </c>
      <c r="F762" s="32">
        <f>ROUNDUP(LOG(_xlfn.XLOOKUP(C762,中转!$U$10:$U$19,中转!$V$10:$V$19)*1.1^(_xlfn.XLOOKUP(B762,中转!$O$10:$O$129,中转!$P$10:$P$129,0)*_xlfn.XLOOKUP(C762,中转!$U$10:$U$19,中转!$W$10:$W$19)),2),4)</f>
        <v>961.02549999999997</v>
      </c>
      <c r="G762" s="32">
        <v>758</v>
      </c>
      <c r="H762" s="32">
        <f>MIN(INT(_xlfn.XLOOKUP(B762,中转!$O$10:$O$129,中转!$Q$10:$Q$129)*MAX(C762/MIN(_xlfn.XLOOKUP(B762,中转!$O$10:$O$129,中转!$N$10:$N$129),7),_xlfn.XLOOKUP(C762,中转!$A$8:$A$17,中转!$B$8:$B$17))),250)</f>
        <v>250</v>
      </c>
    </row>
    <row r="763" spans="1:8" x14ac:dyDescent="0.15">
      <c r="A763" s="32">
        <v>759</v>
      </c>
      <c r="B763" s="32">
        <f t="shared" si="37"/>
        <v>76</v>
      </c>
      <c r="C763" s="32">
        <f t="shared" si="38"/>
        <v>9</v>
      </c>
      <c r="D763" s="32">
        <f t="shared" si="36"/>
        <v>0</v>
      </c>
      <c r="E763" s="32">
        <f>IFERROR(IF(C763=1,$E$5,ROUNDUP(LOG(_xlfn.XLOOKUP(C763,中转!$U$10:$U$19,中转!$V$10:$V$19)*1.1^(_xlfn.XLOOKUP(B763,中转!$O$10:$O$129,中转!$P$10:$P$129,0)*_xlfn.XLOOKUP(C763,中转!$U$10:$U$19,中转!$W$10:$W$19)),2),4)),1020.5643)</f>
        <v>967.35090000000002</v>
      </c>
      <c r="F763" s="32">
        <f>ROUNDUP(LOG(_xlfn.XLOOKUP(C763,中转!$U$10:$U$19,中转!$V$10:$V$19)*1.1^(_xlfn.XLOOKUP(B763,中转!$O$10:$O$129,中转!$P$10:$P$129,0)*_xlfn.XLOOKUP(C763,中转!$U$10:$U$19,中转!$W$10:$W$19)),2),4)</f>
        <v>967.35090000000002</v>
      </c>
      <c r="G763" s="33">
        <v>759</v>
      </c>
      <c r="H763" s="32">
        <f>MIN(INT(_xlfn.XLOOKUP(B763,中转!$O$10:$O$129,中转!$Q$10:$Q$129)*MAX(C763/MIN(_xlfn.XLOOKUP(B763,中转!$O$10:$O$129,中转!$N$10:$N$129),7),_xlfn.XLOOKUP(C763,中转!$A$8:$A$17,中转!$B$8:$B$17))),250)</f>
        <v>250</v>
      </c>
    </row>
    <row r="764" spans="1:8" x14ac:dyDescent="0.15">
      <c r="A764" s="32">
        <v>760</v>
      </c>
      <c r="B764" s="32">
        <f t="shared" si="37"/>
        <v>76</v>
      </c>
      <c r="C764" s="32">
        <f t="shared" si="38"/>
        <v>10</v>
      </c>
      <c r="D764" s="32">
        <f t="shared" si="36"/>
        <v>0</v>
      </c>
      <c r="E764" s="32">
        <f>IFERROR(IF(C764=1,$E$5,ROUNDUP(LOG(_xlfn.XLOOKUP(C764,中转!$U$10:$U$19,中转!$V$10:$V$19)*1.1^(_xlfn.XLOOKUP(B764,中转!$O$10:$O$129,中转!$P$10:$P$129,0)*_xlfn.XLOOKUP(C764,中转!$U$10:$U$19,中转!$W$10:$W$19)),2),4)),1020.5643)</f>
        <v>973.66849999999999</v>
      </c>
      <c r="F764" s="32">
        <f>ROUNDUP(LOG(_xlfn.XLOOKUP(C764,中转!$U$10:$U$19,中转!$V$10:$V$19)*1.1^(_xlfn.XLOOKUP(B764,中转!$O$10:$O$129,中转!$P$10:$P$129,0)*_xlfn.XLOOKUP(C764,中转!$U$10:$U$19,中转!$W$10:$W$19)),2),4)</f>
        <v>973.66849999999999</v>
      </c>
      <c r="G764" s="32">
        <v>760</v>
      </c>
      <c r="H764" s="32">
        <f>MIN(INT(_xlfn.XLOOKUP(B764,中转!$O$10:$O$129,中转!$Q$10:$Q$129)*MAX(C764/MIN(_xlfn.XLOOKUP(B764,中转!$O$10:$O$129,中转!$N$10:$N$129),7),_xlfn.XLOOKUP(C764,中转!$A$8:$A$17,中转!$B$8:$B$17))),250)</f>
        <v>250</v>
      </c>
    </row>
    <row r="765" spans="1:8" x14ac:dyDescent="0.15">
      <c r="A765" s="26">
        <v>761</v>
      </c>
      <c r="B765" s="26">
        <f t="shared" si="37"/>
        <v>77</v>
      </c>
      <c r="C765" s="26">
        <f t="shared" si="38"/>
        <v>1</v>
      </c>
      <c r="D765" s="26">
        <f t="shared" si="36"/>
        <v>0</v>
      </c>
      <c r="E765" s="26">
        <f>IFERROR(IF(C765=1,$E$5,ROUNDUP(LOG(_xlfn.XLOOKUP(C765,中转!$U$10:$U$19,中转!$V$10:$V$19)*1.1^(_xlfn.XLOOKUP(B765,中转!$O$10:$O$129,中转!$P$10:$P$129,0)*_xlfn.XLOOKUP(C765,中转!$U$10:$U$19,中转!$W$10:$W$19)),2),4)),1020.5643)</f>
        <v>4.3220000000000001</v>
      </c>
      <c r="F765" s="26">
        <f>ROUNDUP(LOG(_xlfn.XLOOKUP(C765,中转!$U$10:$U$19,中转!$V$10:$V$19)*1.1^(_xlfn.XLOOKUP(B765,中转!$O$10:$O$129,中转!$P$10:$P$129,0)*_xlfn.XLOOKUP(C765,中转!$U$10:$U$19,中转!$W$10:$W$19)),2),4)</f>
        <v>749.16290000000004</v>
      </c>
      <c r="G765" s="27">
        <v>761</v>
      </c>
      <c r="H765" s="26">
        <f>MIN(INT(_xlfn.XLOOKUP(B765,中转!$O$10:$O$129,中转!$Q$10:$Q$129)*MAX(C765/MIN(_xlfn.XLOOKUP(B765,中转!$O$10:$O$129,中转!$N$10:$N$129),7),_xlfn.XLOOKUP(C765,中转!$A$8:$A$17,中转!$B$8:$B$17))),250)</f>
        <v>175</v>
      </c>
    </row>
    <row r="766" spans="1:8" x14ac:dyDescent="0.15">
      <c r="A766" s="26">
        <v>762</v>
      </c>
      <c r="B766" s="26">
        <f t="shared" si="37"/>
        <v>77</v>
      </c>
      <c r="C766" s="26">
        <f t="shared" si="38"/>
        <v>2</v>
      </c>
      <c r="D766" s="26">
        <f t="shared" si="36"/>
        <v>0</v>
      </c>
      <c r="E766" s="26">
        <f>IFERROR(IF(C766=1,$E$5,ROUNDUP(LOG(_xlfn.XLOOKUP(C766,中转!$U$10:$U$19,中转!$V$10:$V$19)*1.1^(_xlfn.XLOOKUP(B766,中转!$O$10:$O$129,中转!$P$10:$P$129,0)*_xlfn.XLOOKUP(C766,中转!$U$10:$U$19,中转!$W$10:$W$19)),2),4)),1020.5643)</f>
        <v>796.83339999999998</v>
      </c>
      <c r="F766" s="26">
        <f>ROUNDUP(LOG(_xlfn.XLOOKUP(C766,中转!$U$10:$U$19,中转!$V$10:$V$19)*1.1^(_xlfn.XLOOKUP(B766,中转!$O$10:$O$129,中转!$P$10:$P$129,0)*_xlfn.XLOOKUP(C766,中转!$U$10:$U$19,中转!$W$10:$W$19)),2),4)</f>
        <v>796.83339999999998</v>
      </c>
      <c r="G766" s="26">
        <v>762</v>
      </c>
      <c r="H766" s="26">
        <f>MIN(INT(_xlfn.XLOOKUP(B766,中转!$O$10:$O$129,中转!$Q$10:$Q$129)*MAX(C766/MIN(_xlfn.XLOOKUP(B766,中转!$O$10:$O$129,中转!$N$10:$N$129),7),_xlfn.XLOOKUP(C766,中转!$A$8:$A$17,中转!$B$8:$B$17))),250)</f>
        <v>187</v>
      </c>
    </row>
    <row r="767" spans="1:8" x14ac:dyDescent="0.15">
      <c r="A767" s="26">
        <v>763</v>
      </c>
      <c r="B767" s="26">
        <f t="shared" si="37"/>
        <v>77</v>
      </c>
      <c r="C767" s="26">
        <f t="shared" si="38"/>
        <v>3</v>
      </c>
      <c r="D767" s="26">
        <f t="shared" si="36"/>
        <v>0</v>
      </c>
      <c r="E767" s="26">
        <f>IFERROR(IF(C767=1,$E$5,ROUNDUP(LOG(_xlfn.XLOOKUP(C767,中转!$U$10:$U$19,中转!$V$10:$V$19)*1.1^(_xlfn.XLOOKUP(B767,中转!$O$10:$O$129,中转!$P$10:$P$129,0)*_xlfn.XLOOKUP(C767,中转!$U$10:$U$19,中转!$W$10:$W$19)),2),4)),1020.5643)</f>
        <v>850.14769999999999</v>
      </c>
      <c r="F767" s="26">
        <f>ROUNDUP(LOG(_xlfn.XLOOKUP(C767,中转!$U$10:$U$19,中转!$V$10:$V$19)*1.1^(_xlfn.XLOOKUP(B767,中转!$O$10:$O$129,中转!$P$10:$P$129,0)*_xlfn.XLOOKUP(C767,中转!$U$10:$U$19,中转!$W$10:$W$19)),2),4)</f>
        <v>850.14769999999999</v>
      </c>
      <c r="G767" s="27">
        <v>763</v>
      </c>
      <c r="H767" s="26">
        <f>MIN(INT(_xlfn.XLOOKUP(B767,中转!$O$10:$O$129,中转!$Q$10:$Q$129)*MAX(C767/MIN(_xlfn.XLOOKUP(B767,中转!$O$10:$O$129,中转!$N$10:$N$129),7),_xlfn.XLOOKUP(C767,中转!$A$8:$A$17,中转!$B$8:$B$17))),250)</f>
        <v>200</v>
      </c>
    </row>
    <row r="768" spans="1:8" x14ac:dyDescent="0.15">
      <c r="A768" s="26">
        <v>764</v>
      </c>
      <c r="B768" s="26">
        <f t="shared" si="37"/>
        <v>77</v>
      </c>
      <c r="C768" s="26">
        <f t="shared" si="38"/>
        <v>4</v>
      </c>
      <c r="D768" s="26">
        <f t="shared" si="36"/>
        <v>0</v>
      </c>
      <c r="E768" s="26">
        <f>IFERROR(IF(C768=1,$E$5,ROUNDUP(LOG(_xlfn.XLOOKUP(C768,中转!$U$10:$U$19,中转!$V$10:$V$19)*1.1^(_xlfn.XLOOKUP(B768,中转!$O$10:$O$129,中转!$P$10:$P$129,0)*_xlfn.XLOOKUP(C768,中转!$U$10:$U$19,中转!$W$10:$W$19)),2),4)),1020.5643)</f>
        <v>900.46209999999996</v>
      </c>
      <c r="F768" s="26">
        <f>ROUNDUP(LOG(_xlfn.XLOOKUP(C768,中转!$U$10:$U$19,中转!$V$10:$V$19)*1.1^(_xlfn.XLOOKUP(B768,中转!$O$10:$O$129,中转!$P$10:$P$129,0)*_xlfn.XLOOKUP(C768,中转!$U$10:$U$19,中转!$W$10:$W$19)),2),4)</f>
        <v>900.46209999999996</v>
      </c>
      <c r="G768" s="26">
        <v>764</v>
      </c>
      <c r="H768" s="26">
        <f>MIN(INT(_xlfn.XLOOKUP(B768,中转!$O$10:$O$129,中转!$Q$10:$Q$129)*MAX(C768/MIN(_xlfn.XLOOKUP(B768,中转!$O$10:$O$129,中转!$N$10:$N$129),7),_xlfn.XLOOKUP(C768,中转!$A$8:$A$17,中转!$B$8:$B$17))),250)</f>
        <v>212</v>
      </c>
    </row>
    <row r="769" spans="1:8" x14ac:dyDescent="0.15">
      <c r="A769" s="26">
        <v>765</v>
      </c>
      <c r="B769" s="26">
        <f t="shared" si="37"/>
        <v>77</v>
      </c>
      <c r="C769" s="26">
        <f t="shared" si="38"/>
        <v>5</v>
      </c>
      <c r="D769" s="26">
        <f t="shared" si="36"/>
        <v>0</v>
      </c>
      <c r="E769" s="26">
        <f>IFERROR(IF(C769=1,$E$5,ROUNDUP(LOG(_xlfn.XLOOKUP(C769,中转!$U$10:$U$19,中转!$V$10:$V$19)*1.1^(_xlfn.XLOOKUP(B769,中转!$O$10:$O$129,中转!$P$10:$P$129,0)*_xlfn.XLOOKUP(C769,中转!$U$10:$U$19,中转!$W$10:$W$19)),2),4)),1020.5643)</f>
        <v>952.77530000000002</v>
      </c>
      <c r="F769" s="26">
        <f>ROUNDUP(LOG(_xlfn.XLOOKUP(C769,中转!$U$10:$U$19,中转!$V$10:$V$19)*1.1^(_xlfn.XLOOKUP(B769,中转!$O$10:$O$129,中转!$P$10:$P$129,0)*_xlfn.XLOOKUP(C769,中转!$U$10:$U$19,中转!$W$10:$W$19)),2),4)</f>
        <v>952.77530000000002</v>
      </c>
      <c r="G769" s="27">
        <v>765</v>
      </c>
      <c r="H769" s="26">
        <f>MIN(INT(_xlfn.XLOOKUP(B769,中转!$O$10:$O$129,中转!$Q$10:$Q$129)*MAX(C769/MIN(_xlfn.XLOOKUP(B769,中转!$O$10:$O$129,中转!$N$10:$N$129),7),_xlfn.XLOOKUP(C769,中转!$A$8:$A$17,中转!$B$8:$B$17))),250)</f>
        <v>225</v>
      </c>
    </row>
    <row r="770" spans="1:8" x14ac:dyDescent="0.15">
      <c r="A770" s="26">
        <v>766</v>
      </c>
      <c r="B770" s="26">
        <f t="shared" si="37"/>
        <v>77</v>
      </c>
      <c r="C770" s="26">
        <f t="shared" si="38"/>
        <v>6</v>
      </c>
      <c r="D770" s="26">
        <f t="shared" si="36"/>
        <v>0</v>
      </c>
      <c r="E770" s="26">
        <f>IFERROR(IF(C770=1,$E$5,ROUNDUP(LOG(_xlfn.XLOOKUP(C770,中转!$U$10:$U$19,中转!$V$10:$V$19)*1.1^(_xlfn.XLOOKUP(B770,中转!$O$10:$O$129,中转!$P$10:$P$129,0)*_xlfn.XLOOKUP(C770,中转!$U$10:$U$19,中转!$W$10:$W$19)),2),4)),1020.5643)</f>
        <v>958.68769999999995</v>
      </c>
      <c r="F770" s="26">
        <f>ROUNDUP(LOG(_xlfn.XLOOKUP(C770,中转!$U$10:$U$19,中转!$V$10:$V$19)*1.1^(_xlfn.XLOOKUP(B770,中转!$O$10:$O$129,中转!$P$10:$P$129,0)*_xlfn.XLOOKUP(C770,中转!$U$10:$U$19,中转!$W$10:$W$19)),2),4)</f>
        <v>958.68769999999995</v>
      </c>
      <c r="G770" s="26">
        <v>766</v>
      </c>
      <c r="H770" s="26">
        <f>MIN(INT(_xlfn.XLOOKUP(B770,中转!$O$10:$O$129,中转!$Q$10:$Q$129)*MAX(C770/MIN(_xlfn.XLOOKUP(B770,中转!$O$10:$O$129,中转!$N$10:$N$129),7),_xlfn.XLOOKUP(C770,中转!$A$8:$A$17,中转!$B$8:$B$17))),250)</f>
        <v>237</v>
      </c>
    </row>
    <row r="771" spans="1:8" x14ac:dyDescent="0.15">
      <c r="A771" s="26">
        <v>767</v>
      </c>
      <c r="B771" s="26">
        <f t="shared" si="37"/>
        <v>77</v>
      </c>
      <c r="C771" s="26">
        <f t="shared" si="38"/>
        <v>7</v>
      </c>
      <c r="D771" s="26">
        <f t="shared" si="36"/>
        <v>0</v>
      </c>
      <c r="E771" s="26">
        <f>IFERROR(IF(C771=1,$E$5,ROUNDUP(LOG(_xlfn.XLOOKUP(C771,中转!$U$10:$U$19,中转!$V$10:$V$19)*1.1^(_xlfn.XLOOKUP(B771,中转!$O$10:$O$129,中转!$P$10:$P$129,0)*_xlfn.XLOOKUP(C771,中转!$U$10:$U$19,中转!$W$10:$W$19)),2),4)),1020.5643)</f>
        <v>967.07960000000003</v>
      </c>
      <c r="F771" s="26">
        <f>ROUNDUP(LOG(_xlfn.XLOOKUP(C771,中转!$U$10:$U$19,中转!$V$10:$V$19)*1.1^(_xlfn.XLOOKUP(B771,中转!$O$10:$O$129,中转!$P$10:$P$129,0)*_xlfn.XLOOKUP(C771,中转!$U$10:$U$19,中转!$W$10:$W$19)),2),4)</f>
        <v>967.07960000000003</v>
      </c>
      <c r="G771" s="27">
        <v>767</v>
      </c>
      <c r="H771" s="26">
        <f>MIN(INT(_xlfn.XLOOKUP(B771,中转!$O$10:$O$129,中转!$Q$10:$Q$129)*MAX(C771/MIN(_xlfn.XLOOKUP(B771,中转!$O$10:$O$129,中转!$N$10:$N$129),7),_xlfn.XLOOKUP(C771,中转!$A$8:$A$17,中转!$B$8:$B$17))),250)</f>
        <v>250</v>
      </c>
    </row>
    <row r="772" spans="1:8" x14ac:dyDescent="0.15">
      <c r="A772" s="26">
        <v>768</v>
      </c>
      <c r="B772" s="26">
        <f t="shared" si="37"/>
        <v>77</v>
      </c>
      <c r="C772" s="26">
        <f t="shared" si="38"/>
        <v>8</v>
      </c>
      <c r="D772" s="26">
        <f t="shared" si="36"/>
        <v>0</v>
      </c>
      <c r="E772" s="26">
        <f>IFERROR(IF(C772=1,$E$5,ROUNDUP(LOG(_xlfn.XLOOKUP(C772,中转!$U$10:$U$19,中转!$V$10:$V$19)*1.1^(_xlfn.XLOOKUP(B772,中转!$O$10:$O$129,中转!$P$10:$P$129,0)*_xlfn.XLOOKUP(C772,中转!$U$10:$U$19,中转!$W$10:$W$19)),2),4)),1020.5643)</f>
        <v>973.40089999999998</v>
      </c>
      <c r="F772" s="26">
        <f>ROUNDUP(LOG(_xlfn.XLOOKUP(C772,中转!$U$10:$U$19,中转!$V$10:$V$19)*1.1^(_xlfn.XLOOKUP(B772,中转!$O$10:$O$129,中转!$P$10:$P$129,0)*_xlfn.XLOOKUP(C772,中转!$U$10:$U$19,中转!$W$10:$W$19)),2),4)</f>
        <v>973.40089999999998</v>
      </c>
      <c r="G772" s="26">
        <v>768</v>
      </c>
      <c r="H772" s="26">
        <f>MIN(INT(_xlfn.XLOOKUP(B772,中转!$O$10:$O$129,中转!$Q$10:$Q$129)*MAX(C772/MIN(_xlfn.XLOOKUP(B772,中转!$O$10:$O$129,中转!$N$10:$N$129),7),_xlfn.XLOOKUP(C772,中转!$A$8:$A$17,中转!$B$8:$B$17))),250)</f>
        <v>250</v>
      </c>
    </row>
    <row r="773" spans="1:8" x14ac:dyDescent="0.15">
      <c r="A773" s="26">
        <v>769</v>
      </c>
      <c r="B773" s="26">
        <f t="shared" si="37"/>
        <v>77</v>
      </c>
      <c r="C773" s="26">
        <f t="shared" si="38"/>
        <v>9</v>
      </c>
      <c r="D773" s="26">
        <f t="shared" si="36"/>
        <v>0</v>
      </c>
      <c r="E773" s="26">
        <f>IFERROR(IF(C773=1,$E$5,ROUNDUP(LOG(_xlfn.XLOOKUP(C773,中转!$U$10:$U$19,中转!$V$10:$V$19)*1.1^(_xlfn.XLOOKUP(B773,中转!$O$10:$O$129,中转!$P$10:$P$129,0)*_xlfn.XLOOKUP(C773,中转!$U$10:$U$19,中转!$W$10:$W$19)),2),4)),1020.5643)</f>
        <v>979.72619999999995</v>
      </c>
      <c r="F773" s="26">
        <f>ROUNDUP(LOG(_xlfn.XLOOKUP(C773,中转!$U$10:$U$19,中转!$V$10:$V$19)*1.1^(_xlfn.XLOOKUP(B773,中转!$O$10:$O$129,中转!$P$10:$P$129,0)*_xlfn.XLOOKUP(C773,中转!$U$10:$U$19,中转!$W$10:$W$19)),2),4)</f>
        <v>979.72619999999995</v>
      </c>
      <c r="G773" s="27">
        <v>769</v>
      </c>
      <c r="H773" s="26">
        <f>MIN(INT(_xlfn.XLOOKUP(B773,中转!$O$10:$O$129,中转!$Q$10:$Q$129)*MAX(C773/MIN(_xlfn.XLOOKUP(B773,中转!$O$10:$O$129,中转!$N$10:$N$129),7),_xlfn.XLOOKUP(C773,中转!$A$8:$A$17,中转!$B$8:$B$17))),250)</f>
        <v>250</v>
      </c>
    </row>
    <row r="774" spans="1:8" x14ac:dyDescent="0.15">
      <c r="A774" s="26">
        <v>770</v>
      </c>
      <c r="B774" s="26">
        <f t="shared" si="37"/>
        <v>77</v>
      </c>
      <c r="C774" s="26">
        <f t="shared" si="38"/>
        <v>10</v>
      </c>
      <c r="D774" s="26">
        <f t="shared" si="36"/>
        <v>0</v>
      </c>
      <c r="E774" s="26">
        <f>IFERROR(IF(C774=1,$E$5,ROUNDUP(LOG(_xlfn.XLOOKUP(C774,中转!$U$10:$U$19,中转!$V$10:$V$19)*1.1^(_xlfn.XLOOKUP(B774,中转!$O$10:$O$129,中转!$P$10:$P$129,0)*_xlfn.XLOOKUP(C774,中转!$U$10:$U$19,中转!$W$10:$W$19)),2),4)),1020.5643)</f>
        <v>986.04379999999992</v>
      </c>
      <c r="F774" s="26">
        <f>ROUNDUP(LOG(_xlfn.XLOOKUP(C774,中转!$U$10:$U$19,中转!$V$10:$V$19)*1.1^(_xlfn.XLOOKUP(B774,中转!$O$10:$O$129,中转!$P$10:$P$129,0)*_xlfn.XLOOKUP(C774,中转!$U$10:$U$19,中转!$W$10:$W$19)),2),4)</f>
        <v>986.04380000000003</v>
      </c>
      <c r="G774" s="26">
        <v>770</v>
      </c>
      <c r="H774" s="26">
        <f>MIN(INT(_xlfn.XLOOKUP(B774,中转!$O$10:$O$129,中转!$Q$10:$Q$129)*MAX(C774/MIN(_xlfn.XLOOKUP(B774,中转!$O$10:$O$129,中转!$N$10:$N$129),7),_xlfn.XLOOKUP(C774,中转!$A$8:$A$17,中转!$B$8:$B$17))),250)</f>
        <v>250</v>
      </c>
    </row>
    <row r="775" spans="1:8" x14ac:dyDescent="0.15">
      <c r="A775" s="32">
        <v>771</v>
      </c>
      <c r="B775" s="32">
        <f t="shared" si="37"/>
        <v>78</v>
      </c>
      <c r="C775" s="32">
        <f t="shared" si="38"/>
        <v>1</v>
      </c>
      <c r="D775" s="32">
        <f t="shared" si="36"/>
        <v>0</v>
      </c>
      <c r="E775" s="32">
        <f>IFERROR(IF(C775=1,$E$5,ROUNDUP(LOG(_xlfn.XLOOKUP(C775,中转!$U$10:$U$19,中转!$V$10:$V$19)*1.1^(_xlfn.XLOOKUP(B775,中转!$O$10:$O$129,中转!$P$10:$P$129,0)*_xlfn.XLOOKUP(C775,中转!$U$10:$U$19,中转!$W$10:$W$19)),2),4)),1020.5643)</f>
        <v>4.3220000000000001</v>
      </c>
      <c r="F775" s="32">
        <f>ROUNDUP(LOG(_xlfn.XLOOKUP(C775,中转!$U$10:$U$19,中转!$V$10:$V$19)*1.1^(_xlfn.XLOOKUP(B775,中转!$O$10:$O$129,中转!$P$10:$P$129,0)*_xlfn.XLOOKUP(C775,中转!$U$10:$U$19,中转!$W$10:$W$19)),2),4)</f>
        <v>759.06320000000005</v>
      </c>
      <c r="G775" s="33">
        <v>771</v>
      </c>
      <c r="H775" s="32">
        <f>MIN(INT(_xlfn.XLOOKUP(B775,中转!$O$10:$O$129,中转!$Q$10:$Q$129)*MAX(C775/MIN(_xlfn.XLOOKUP(B775,中转!$O$10:$O$129,中转!$N$10:$N$129),7),_xlfn.XLOOKUP(C775,中转!$A$8:$A$17,中转!$B$8:$B$17))),250)</f>
        <v>175</v>
      </c>
    </row>
    <row r="776" spans="1:8" x14ac:dyDescent="0.15">
      <c r="A776" s="32">
        <v>772</v>
      </c>
      <c r="B776" s="32">
        <f t="shared" si="37"/>
        <v>78</v>
      </c>
      <c r="C776" s="32">
        <f t="shared" si="38"/>
        <v>2</v>
      </c>
      <c r="D776" s="32">
        <f t="shared" si="36"/>
        <v>0</v>
      </c>
      <c r="E776" s="32">
        <f>IFERROR(IF(C776=1,$E$5,ROUNDUP(LOG(_xlfn.XLOOKUP(C776,中转!$U$10:$U$19,中转!$V$10:$V$19)*1.1^(_xlfn.XLOOKUP(B776,中转!$O$10:$O$129,中转!$P$10:$P$129,0)*_xlfn.XLOOKUP(C776,中转!$U$10:$U$19,中转!$W$10:$W$19)),2),4)),1020.5643)</f>
        <v>807.35239999999999</v>
      </c>
      <c r="F776" s="32">
        <f>ROUNDUP(LOG(_xlfn.XLOOKUP(C776,中转!$U$10:$U$19,中转!$V$10:$V$19)*1.1^(_xlfn.XLOOKUP(B776,中转!$O$10:$O$129,中转!$P$10:$P$129,0)*_xlfn.XLOOKUP(C776,中转!$U$10:$U$19,中转!$W$10:$W$19)),2),4)</f>
        <v>807.35239999999999</v>
      </c>
      <c r="G776" s="32">
        <v>772</v>
      </c>
      <c r="H776" s="32">
        <f>MIN(INT(_xlfn.XLOOKUP(B776,中转!$O$10:$O$129,中转!$Q$10:$Q$129)*MAX(C776/MIN(_xlfn.XLOOKUP(B776,中转!$O$10:$O$129,中转!$N$10:$N$129),7),_xlfn.XLOOKUP(C776,中转!$A$8:$A$17,中转!$B$8:$B$17))),250)</f>
        <v>187</v>
      </c>
    </row>
    <row r="777" spans="1:8" x14ac:dyDescent="0.15">
      <c r="A777" s="32">
        <v>773</v>
      </c>
      <c r="B777" s="32">
        <f t="shared" si="37"/>
        <v>78</v>
      </c>
      <c r="C777" s="32">
        <f t="shared" si="38"/>
        <v>3</v>
      </c>
      <c r="D777" s="32">
        <f t="shared" si="36"/>
        <v>0</v>
      </c>
      <c r="E777" s="32">
        <f>IFERROR(IF(C777=1,$E$5,ROUNDUP(LOG(_xlfn.XLOOKUP(C777,中转!$U$10:$U$19,中转!$V$10:$V$19)*1.1^(_xlfn.XLOOKUP(B777,中转!$O$10:$O$129,中转!$P$10:$P$129,0)*_xlfn.XLOOKUP(C777,中转!$U$10:$U$19,中转!$W$10:$W$19)),2),4)),1020.5643)</f>
        <v>861.28549999999996</v>
      </c>
      <c r="F777" s="32">
        <f>ROUNDUP(LOG(_xlfn.XLOOKUP(C777,中转!$U$10:$U$19,中转!$V$10:$V$19)*1.1^(_xlfn.XLOOKUP(B777,中转!$O$10:$O$129,中转!$P$10:$P$129,0)*_xlfn.XLOOKUP(C777,中转!$U$10:$U$19,中转!$W$10:$W$19)),2),4)</f>
        <v>861.28549999999996</v>
      </c>
      <c r="G777" s="33">
        <v>773</v>
      </c>
      <c r="H777" s="32">
        <f>MIN(INT(_xlfn.XLOOKUP(B777,中转!$O$10:$O$129,中转!$Q$10:$Q$129)*MAX(C777/MIN(_xlfn.XLOOKUP(B777,中转!$O$10:$O$129,中转!$N$10:$N$129),7),_xlfn.XLOOKUP(C777,中转!$A$8:$A$17,中转!$B$8:$B$17))),250)</f>
        <v>200</v>
      </c>
    </row>
    <row r="778" spans="1:8" x14ac:dyDescent="0.15">
      <c r="A778" s="32">
        <v>774</v>
      </c>
      <c r="B778" s="32">
        <f t="shared" si="37"/>
        <v>78</v>
      </c>
      <c r="C778" s="32">
        <f t="shared" si="38"/>
        <v>4</v>
      </c>
      <c r="D778" s="32">
        <f t="shared" si="36"/>
        <v>0</v>
      </c>
      <c r="E778" s="32">
        <f>IFERROR(IF(C778=1,$E$5,ROUNDUP(LOG(_xlfn.XLOOKUP(C778,中转!$U$10:$U$19,中转!$V$10:$V$19)*1.1^(_xlfn.XLOOKUP(B778,中转!$O$10:$O$129,中转!$P$10:$P$129,0)*_xlfn.XLOOKUP(C778,中转!$U$10:$U$19,中转!$W$10:$W$19)),2),4)),1020.5643)</f>
        <v>912.21859999999992</v>
      </c>
      <c r="F778" s="32">
        <f>ROUNDUP(LOG(_xlfn.XLOOKUP(C778,中转!$U$10:$U$19,中转!$V$10:$V$19)*1.1^(_xlfn.XLOOKUP(B778,中转!$O$10:$O$129,中转!$P$10:$P$129,0)*_xlfn.XLOOKUP(C778,中转!$U$10:$U$19,中转!$W$10:$W$19)),2),4)</f>
        <v>912.21860000000004</v>
      </c>
      <c r="G778" s="32">
        <v>774</v>
      </c>
      <c r="H778" s="32">
        <f>MIN(INT(_xlfn.XLOOKUP(B778,中转!$O$10:$O$129,中转!$Q$10:$Q$129)*MAX(C778/MIN(_xlfn.XLOOKUP(B778,中转!$O$10:$O$129,中转!$N$10:$N$129),7),_xlfn.XLOOKUP(C778,中转!$A$8:$A$17,中转!$B$8:$B$17))),250)</f>
        <v>212</v>
      </c>
    </row>
    <row r="779" spans="1:8" x14ac:dyDescent="0.15">
      <c r="A779" s="32">
        <v>775</v>
      </c>
      <c r="B779" s="32">
        <f t="shared" si="37"/>
        <v>78</v>
      </c>
      <c r="C779" s="32">
        <f t="shared" si="38"/>
        <v>5</v>
      </c>
      <c r="D779" s="32">
        <f t="shared" si="36"/>
        <v>0</v>
      </c>
      <c r="E779" s="32">
        <f>IFERROR(IF(C779=1,$E$5,ROUNDUP(LOG(_xlfn.XLOOKUP(C779,中转!$U$10:$U$19,中转!$V$10:$V$19)*1.1^(_xlfn.XLOOKUP(B779,中转!$O$10:$O$129,中转!$P$10:$P$129,0)*_xlfn.XLOOKUP(C779,中转!$U$10:$U$19,中转!$W$10:$W$19)),2),4)),1020.5643)</f>
        <v>965.15059999999994</v>
      </c>
      <c r="F779" s="32">
        <f>ROUNDUP(LOG(_xlfn.XLOOKUP(C779,中转!$U$10:$U$19,中转!$V$10:$V$19)*1.1^(_xlfn.XLOOKUP(B779,中转!$O$10:$O$129,中转!$P$10:$P$129,0)*_xlfn.XLOOKUP(C779,中转!$U$10:$U$19,中转!$W$10:$W$19)),2),4)</f>
        <v>965.15059999999994</v>
      </c>
      <c r="G779" s="33">
        <v>775</v>
      </c>
      <c r="H779" s="32">
        <f>MIN(INT(_xlfn.XLOOKUP(B779,中转!$O$10:$O$129,中转!$Q$10:$Q$129)*MAX(C779/MIN(_xlfn.XLOOKUP(B779,中转!$O$10:$O$129,中转!$N$10:$N$129),7),_xlfn.XLOOKUP(C779,中转!$A$8:$A$17,中转!$B$8:$B$17))),250)</f>
        <v>225</v>
      </c>
    </row>
    <row r="780" spans="1:8" x14ac:dyDescent="0.15">
      <c r="A780" s="32">
        <v>776</v>
      </c>
      <c r="B780" s="32">
        <f t="shared" si="37"/>
        <v>78</v>
      </c>
      <c r="C780" s="32">
        <f t="shared" si="38"/>
        <v>6</v>
      </c>
      <c r="D780" s="32">
        <f t="shared" si="36"/>
        <v>0</v>
      </c>
      <c r="E780" s="32">
        <f>IFERROR(IF(C780=1,$E$5,ROUNDUP(LOG(_xlfn.XLOOKUP(C780,中转!$U$10:$U$19,中转!$V$10:$V$19)*1.1^(_xlfn.XLOOKUP(B780,中转!$O$10:$O$129,中转!$P$10:$P$129,0)*_xlfn.XLOOKUP(C780,中转!$U$10:$U$19,中转!$W$10:$W$19)),2),4)),1020.5643)</f>
        <v>971.06309999999996</v>
      </c>
      <c r="F780" s="32">
        <f>ROUNDUP(LOG(_xlfn.XLOOKUP(C780,中转!$U$10:$U$19,中转!$V$10:$V$19)*1.1^(_xlfn.XLOOKUP(B780,中转!$O$10:$O$129,中转!$P$10:$P$129,0)*_xlfn.XLOOKUP(C780,中转!$U$10:$U$19,中转!$W$10:$W$19)),2),4)</f>
        <v>971.06309999999996</v>
      </c>
      <c r="G780" s="32">
        <v>776</v>
      </c>
      <c r="H780" s="32">
        <f>MIN(INT(_xlfn.XLOOKUP(B780,中转!$O$10:$O$129,中转!$Q$10:$Q$129)*MAX(C780/MIN(_xlfn.XLOOKUP(B780,中转!$O$10:$O$129,中转!$N$10:$N$129),7),_xlfn.XLOOKUP(C780,中转!$A$8:$A$17,中转!$B$8:$B$17))),250)</f>
        <v>237</v>
      </c>
    </row>
    <row r="781" spans="1:8" x14ac:dyDescent="0.15">
      <c r="A781" s="32">
        <v>777</v>
      </c>
      <c r="B781" s="32">
        <f t="shared" si="37"/>
        <v>78</v>
      </c>
      <c r="C781" s="32">
        <f t="shared" si="38"/>
        <v>7</v>
      </c>
      <c r="D781" s="32">
        <f t="shared" si="36"/>
        <v>0</v>
      </c>
      <c r="E781" s="32">
        <f>IFERROR(IF(C781=1,$E$5,ROUNDUP(LOG(_xlfn.XLOOKUP(C781,中转!$U$10:$U$19,中转!$V$10:$V$19)*1.1^(_xlfn.XLOOKUP(B781,中转!$O$10:$O$129,中转!$P$10:$P$129,0)*_xlfn.XLOOKUP(C781,中转!$U$10:$U$19,中转!$W$10:$W$19)),2),4)),1020.5643)</f>
        <v>979.45489999999995</v>
      </c>
      <c r="F781" s="32">
        <f>ROUNDUP(LOG(_xlfn.XLOOKUP(C781,中转!$U$10:$U$19,中转!$V$10:$V$19)*1.1^(_xlfn.XLOOKUP(B781,中转!$O$10:$O$129,中转!$P$10:$P$129,0)*_xlfn.XLOOKUP(C781,中转!$U$10:$U$19,中转!$W$10:$W$19)),2),4)</f>
        <v>979.45489999999995</v>
      </c>
      <c r="G781" s="33">
        <v>777</v>
      </c>
      <c r="H781" s="32">
        <f>MIN(INT(_xlfn.XLOOKUP(B781,中转!$O$10:$O$129,中转!$Q$10:$Q$129)*MAX(C781/MIN(_xlfn.XLOOKUP(B781,中转!$O$10:$O$129,中转!$N$10:$N$129),7),_xlfn.XLOOKUP(C781,中转!$A$8:$A$17,中转!$B$8:$B$17))),250)</f>
        <v>250</v>
      </c>
    </row>
    <row r="782" spans="1:8" x14ac:dyDescent="0.15">
      <c r="A782" s="32">
        <v>778</v>
      </c>
      <c r="B782" s="32">
        <f t="shared" si="37"/>
        <v>78</v>
      </c>
      <c r="C782" s="32">
        <f t="shared" si="38"/>
        <v>8</v>
      </c>
      <c r="D782" s="32">
        <f t="shared" si="36"/>
        <v>0</v>
      </c>
      <c r="E782" s="32">
        <f>IFERROR(IF(C782=1,$E$5,ROUNDUP(LOG(_xlfn.XLOOKUP(C782,中转!$U$10:$U$19,中转!$V$10:$V$19)*1.1^(_xlfn.XLOOKUP(B782,中转!$O$10:$O$129,中转!$P$10:$P$129,0)*_xlfn.XLOOKUP(C782,中转!$U$10:$U$19,中转!$W$10:$W$19)),2),4)),1020.5643)</f>
        <v>985.77620000000002</v>
      </c>
      <c r="F782" s="32">
        <f>ROUNDUP(LOG(_xlfn.XLOOKUP(C782,中转!$U$10:$U$19,中转!$V$10:$V$19)*1.1^(_xlfn.XLOOKUP(B782,中转!$O$10:$O$129,中转!$P$10:$P$129,0)*_xlfn.XLOOKUP(C782,中转!$U$10:$U$19,中转!$W$10:$W$19)),2),4)</f>
        <v>985.77620000000002</v>
      </c>
      <c r="G782" s="32">
        <v>778</v>
      </c>
      <c r="H782" s="32">
        <f>MIN(INT(_xlfn.XLOOKUP(B782,中转!$O$10:$O$129,中转!$Q$10:$Q$129)*MAX(C782/MIN(_xlfn.XLOOKUP(B782,中转!$O$10:$O$129,中转!$N$10:$N$129),7),_xlfn.XLOOKUP(C782,中转!$A$8:$A$17,中转!$B$8:$B$17))),250)</f>
        <v>250</v>
      </c>
    </row>
    <row r="783" spans="1:8" x14ac:dyDescent="0.15">
      <c r="A783" s="32">
        <v>779</v>
      </c>
      <c r="B783" s="32">
        <f t="shared" si="37"/>
        <v>78</v>
      </c>
      <c r="C783" s="32">
        <f t="shared" si="38"/>
        <v>9</v>
      </c>
      <c r="D783" s="32">
        <f t="shared" si="36"/>
        <v>0</v>
      </c>
      <c r="E783" s="32">
        <f>IFERROR(IF(C783=1,$E$5,ROUNDUP(LOG(_xlfn.XLOOKUP(C783,中转!$U$10:$U$19,中转!$V$10:$V$19)*1.1^(_xlfn.XLOOKUP(B783,中转!$O$10:$O$129,中转!$P$10:$P$129,0)*_xlfn.XLOOKUP(C783,中转!$U$10:$U$19,中转!$W$10:$W$19)),2),4)),1020.5643)</f>
        <v>992.10149999999999</v>
      </c>
      <c r="F783" s="32">
        <f>ROUNDUP(LOG(_xlfn.XLOOKUP(C783,中转!$U$10:$U$19,中转!$V$10:$V$19)*1.1^(_xlfn.XLOOKUP(B783,中转!$O$10:$O$129,中转!$P$10:$P$129,0)*_xlfn.XLOOKUP(C783,中转!$U$10:$U$19,中转!$W$10:$W$19)),2),4)</f>
        <v>992.10149999999999</v>
      </c>
      <c r="G783" s="33">
        <v>779</v>
      </c>
      <c r="H783" s="32">
        <f>MIN(INT(_xlfn.XLOOKUP(B783,中转!$O$10:$O$129,中转!$Q$10:$Q$129)*MAX(C783/MIN(_xlfn.XLOOKUP(B783,中转!$O$10:$O$129,中转!$N$10:$N$129),7),_xlfn.XLOOKUP(C783,中转!$A$8:$A$17,中转!$B$8:$B$17))),250)</f>
        <v>250</v>
      </c>
    </row>
    <row r="784" spans="1:8" x14ac:dyDescent="0.15">
      <c r="A784" s="32">
        <v>780</v>
      </c>
      <c r="B784" s="32">
        <f t="shared" si="37"/>
        <v>78</v>
      </c>
      <c r="C784" s="32">
        <f t="shared" si="38"/>
        <v>10</v>
      </c>
      <c r="D784" s="32">
        <f t="shared" si="36"/>
        <v>0</v>
      </c>
      <c r="E784" s="32">
        <f>IFERROR(IF(C784=1,$E$5,ROUNDUP(LOG(_xlfn.XLOOKUP(C784,中转!$U$10:$U$19,中转!$V$10:$V$19)*1.1^(_xlfn.XLOOKUP(B784,中转!$O$10:$O$129,中转!$P$10:$P$129,0)*_xlfn.XLOOKUP(C784,中转!$U$10:$U$19,中转!$W$10:$W$19)),2),4)),1020.5643)</f>
        <v>998.41919999999993</v>
      </c>
      <c r="F784" s="32">
        <f>ROUNDUP(LOG(_xlfn.XLOOKUP(C784,中转!$U$10:$U$19,中转!$V$10:$V$19)*1.1^(_xlfn.XLOOKUP(B784,中转!$O$10:$O$129,中转!$P$10:$P$129,0)*_xlfn.XLOOKUP(C784,中转!$U$10:$U$19,中转!$W$10:$W$19)),2),4)</f>
        <v>998.41920000000005</v>
      </c>
      <c r="G784" s="32">
        <v>780</v>
      </c>
      <c r="H784" s="32">
        <f>MIN(INT(_xlfn.XLOOKUP(B784,中转!$O$10:$O$129,中转!$Q$10:$Q$129)*MAX(C784/MIN(_xlfn.XLOOKUP(B784,中转!$O$10:$O$129,中转!$N$10:$N$129),7),_xlfn.XLOOKUP(C784,中转!$A$8:$A$17,中转!$B$8:$B$17))),250)</f>
        <v>250</v>
      </c>
    </row>
    <row r="785" spans="1:8" x14ac:dyDescent="0.15">
      <c r="A785" s="26">
        <v>781</v>
      </c>
      <c r="B785" s="26">
        <f t="shared" si="37"/>
        <v>79</v>
      </c>
      <c r="C785" s="26">
        <f t="shared" si="38"/>
        <v>1</v>
      </c>
      <c r="D785" s="26">
        <f t="shared" si="36"/>
        <v>0</v>
      </c>
      <c r="E785" s="26">
        <f>IFERROR(IF(C785=1,$E$5,ROUNDUP(LOG(_xlfn.XLOOKUP(C785,中转!$U$10:$U$19,中转!$V$10:$V$19)*1.1^(_xlfn.XLOOKUP(B785,中转!$O$10:$O$129,中转!$P$10:$P$129,0)*_xlfn.XLOOKUP(C785,中转!$U$10:$U$19,中转!$W$10:$W$19)),2),4)),1020.5643)</f>
        <v>4.3220000000000001</v>
      </c>
      <c r="F785" s="26">
        <f>ROUNDUP(LOG(_xlfn.XLOOKUP(C785,中转!$U$10:$U$19,中转!$V$10:$V$19)*1.1^(_xlfn.XLOOKUP(B785,中转!$O$10:$O$129,中转!$P$10:$P$129,0)*_xlfn.XLOOKUP(C785,中转!$U$10:$U$19,中转!$W$10:$W$19)),2),4)</f>
        <v>768.96339999999998</v>
      </c>
      <c r="G785" s="27">
        <v>781</v>
      </c>
      <c r="H785" s="26">
        <f>MIN(INT(_xlfn.XLOOKUP(B785,中转!$O$10:$O$129,中转!$Q$10:$Q$129)*MAX(C785/MIN(_xlfn.XLOOKUP(B785,中转!$O$10:$O$129,中转!$N$10:$N$129),7),_xlfn.XLOOKUP(C785,中转!$A$8:$A$17,中转!$B$8:$B$17))),250)</f>
        <v>175</v>
      </c>
    </row>
    <row r="786" spans="1:8" x14ac:dyDescent="0.15">
      <c r="A786" s="26">
        <v>782</v>
      </c>
      <c r="B786" s="26">
        <f t="shared" si="37"/>
        <v>79</v>
      </c>
      <c r="C786" s="26">
        <f t="shared" si="38"/>
        <v>2</v>
      </c>
      <c r="D786" s="26">
        <f t="shared" si="36"/>
        <v>0</v>
      </c>
      <c r="E786" s="26">
        <f>IFERROR(IF(C786=1,$E$5,ROUNDUP(LOG(_xlfn.XLOOKUP(C786,中转!$U$10:$U$19,中转!$V$10:$V$19)*1.1^(_xlfn.XLOOKUP(B786,中转!$O$10:$O$129,中转!$P$10:$P$129,0)*_xlfn.XLOOKUP(C786,中转!$U$10:$U$19,中转!$W$10:$W$19)),2),4)),1020.5643)</f>
        <v>817.87139999999999</v>
      </c>
      <c r="F786" s="26">
        <f>ROUNDUP(LOG(_xlfn.XLOOKUP(C786,中转!$U$10:$U$19,中转!$V$10:$V$19)*1.1^(_xlfn.XLOOKUP(B786,中转!$O$10:$O$129,中转!$P$10:$P$129,0)*_xlfn.XLOOKUP(C786,中转!$U$10:$U$19,中转!$W$10:$W$19)),2),4)</f>
        <v>817.87139999999999</v>
      </c>
      <c r="G786" s="26">
        <v>782</v>
      </c>
      <c r="H786" s="26">
        <f>MIN(INT(_xlfn.XLOOKUP(B786,中转!$O$10:$O$129,中转!$Q$10:$Q$129)*MAX(C786/MIN(_xlfn.XLOOKUP(B786,中转!$O$10:$O$129,中转!$N$10:$N$129),7),_xlfn.XLOOKUP(C786,中转!$A$8:$A$17,中转!$B$8:$B$17))),250)</f>
        <v>187</v>
      </c>
    </row>
    <row r="787" spans="1:8" x14ac:dyDescent="0.15">
      <c r="A787" s="26">
        <v>783</v>
      </c>
      <c r="B787" s="26">
        <f t="shared" si="37"/>
        <v>79</v>
      </c>
      <c r="C787" s="26">
        <f t="shared" si="38"/>
        <v>3</v>
      </c>
      <c r="D787" s="26">
        <f t="shared" si="36"/>
        <v>0</v>
      </c>
      <c r="E787" s="26">
        <f>IFERROR(IF(C787=1,$E$5,ROUNDUP(LOG(_xlfn.XLOOKUP(C787,中转!$U$10:$U$19,中转!$V$10:$V$19)*1.1^(_xlfn.XLOOKUP(B787,中转!$O$10:$O$129,中转!$P$10:$P$129,0)*_xlfn.XLOOKUP(C787,中转!$U$10:$U$19,中转!$W$10:$W$19)),2),4)),1020.5643)</f>
        <v>872.42329999999993</v>
      </c>
      <c r="F787" s="26">
        <f>ROUNDUP(LOG(_xlfn.XLOOKUP(C787,中转!$U$10:$U$19,中转!$V$10:$V$19)*1.1^(_xlfn.XLOOKUP(B787,中转!$O$10:$O$129,中转!$P$10:$P$129,0)*_xlfn.XLOOKUP(C787,中转!$U$10:$U$19,中转!$W$10:$W$19)),2),4)</f>
        <v>872.42330000000004</v>
      </c>
      <c r="G787" s="27">
        <v>783</v>
      </c>
      <c r="H787" s="26">
        <f>MIN(INT(_xlfn.XLOOKUP(B787,中转!$O$10:$O$129,中转!$Q$10:$Q$129)*MAX(C787/MIN(_xlfn.XLOOKUP(B787,中转!$O$10:$O$129,中转!$N$10:$N$129),7),_xlfn.XLOOKUP(C787,中转!$A$8:$A$17,中转!$B$8:$B$17))),250)</f>
        <v>200</v>
      </c>
    </row>
    <row r="788" spans="1:8" x14ac:dyDescent="0.15">
      <c r="A788" s="26">
        <v>784</v>
      </c>
      <c r="B788" s="26">
        <f t="shared" si="37"/>
        <v>79</v>
      </c>
      <c r="C788" s="26">
        <f t="shared" si="38"/>
        <v>4</v>
      </c>
      <c r="D788" s="26">
        <f t="shared" si="36"/>
        <v>0</v>
      </c>
      <c r="E788" s="26">
        <f>IFERROR(IF(C788=1,$E$5,ROUNDUP(LOG(_xlfn.XLOOKUP(C788,中转!$U$10:$U$19,中转!$V$10:$V$19)*1.1^(_xlfn.XLOOKUP(B788,中转!$O$10:$O$129,中转!$P$10:$P$129,0)*_xlfn.XLOOKUP(C788,中转!$U$10:$U$19,中转!$W$10:$W$19)),2),4)),1020.5643)</f>
        <v>923.97519999999997</v>
      </c>
      <c r="F788" s="26">
        <f>ROUNDUP(LOG(_xlfn.XLOOKUP(C788,中转!$U$10:$U$19,中转!$V$10:$V$19)*1.1^(_xlfn.XLOOKUP(B788,中转!$O$10:$O$129,中转!$P$10:$P$129,0)*_xlfn.XLOOKUP(C788,中转!$U$10:$U$19,中转!$W$10:$W$19)),2),4)</f>
        <v>923.97519999999997</v>
      </c>
      <c r="G788" s="26">
        <v>784</v>
      </c>
      <c r="H788" s="26">
        <f>MIN(INT(_xlfn.XLOOKUP(B788,中转!$O$10:$O$129,中转!$Q$10:$Q$129)*MAX(C788/MIN(_xlfn.XLOOKUP(B788,中转!$O$10:$O$129,中转!$N$10:$N$129),7),_xlfn.XLOOKUP(C788,中转!$A$8:$A$17,中转!$B$8:$B$17))),250)</f>
        <v>212</v>
      </c>
    </row>
    <row r="789" spans="1:8" x14ac:dyDescent="0.15">
      <c r="A789" s="26">
        <v>785</v>
      </c>
      <c r="B789" s="26">
        <f t="shared" si="37"/>
        <v>79</v>
      </c>
      <c r="C789" s="26">
        <f t="shared" si="38"/>
        <v>5</v>
      </c>
      <c r="D789" s="26">
        <f t="shared" si="36"/>
        <v>0</v>
      </c>
      <c r="E789" s="26">
        <f>IFERROR(IF(C789=1,$E$5,ROUNDUP(LOG(_xlfn.XLOOKUP(C789,中转!$U$10:$U$19,中转!$V$10:$V$19)*1.1^(_xlfn.XLOOKUP(B789,中转!$O$10:$O$129,中转!$P$10:$P$129,0)*_xlfn.XLOOKUP(C789,中转!$U$10:$U$19,中转!$W$10:$W$19)),2),4)),1020.5643)</f>
        <v>977.52589999999998</v>
      </c>
      <c r="F789" s="26">
        <f>ROUNDUP(LOG(_xlfn.XLOOKUP(C789,中转!$U$10:$U$19,中转!$V$10:$V$19)*1.1^(_xlfn.XLOOKUP(B789,中转!$O$10:$O$129,中转!$P$10:$P$129,0)*_xlfn.XLOOKUP(C789,中转!$U$10:$U$19,中转!$W$10:$W$19)),2),4)</f>
        <v>977.52589999999998</v>
      </c>
      <c r="G789" s="27">
        <v>785</v>
      </c>
      <c r="H789" s="26">
        <f>MIN(INT(_xlfn.XLOOKUP(B789,中转!$O$10:$O$129,中转!$Q$10:$Q$129)*MAX(C789/MIN(_xlfn.XLOOKUP(B789,中转!$O$10:$O$129,中转!$N$10:$N$129),7),_xlfn.XLOOKUP(C789,中转!$A$8:$A$17,中转!$B$8:$B$17))),250)</f>
        <v>225</v>
      </c>
    </row>
    <row r="790" spans="1:8" x14ac:dyDescent="0.15">
      <c r="A790" s="26">
        <v>786</v>
      </c>
      <c r="B790" s="26">
        <f t="shared" si="37"/>
        <v>79</v>
      </c>
      <c r="C790" s="26">
        <f t="shared" si="38"/>
        <v>6</v>
      </c>
      <c r="D790" s="26">
        <f t="shared" si="36"/>
        <v>0</v>
      </c>
      <c r="E790" s="26">
        <f>IFERROR(IF(C790=1,$E$5,ROUNDUP(LOG(_xlfn.XLOOKUP(C790,中转!$U$10:$U$19,中转!$V$10:$V$19)*1.1^(_xlfn.XLOOKUP(B790,中转!$O$10:$O$129,中转!$P$10:$P$129,0)*_xlfn.XLOOKUP(C790,中转!$U$10:$U$19,中转!$W$10:$W$19)),2),4)),1020.5643)</f>
        <v>983.4384</v>
      </c>
      <c r="F790" s="26">
        <f>ROUNDUP(LOG(_xlfn.XLOOKUP(C790,中转!$U$10:$U$19,中转!$V$10:$V$19)*1.1^(_xlfn.XLOOKUP(B790,中转!$O$10:$O$129,中转!$P$10:$P$129,0)*_xlfn.XLOOKUP(C790,中转!$U$10:$U$19,中转!$W$10:$W$19)),2),4)</f>
        <v>983.4384</v>
      </c>
      <c r="G790" s="26">
        <v>786</v>
      </c>
      <c r="H790" s="26">
        <f>MIN(INT(_xlfn.XLOOKUP(B790,中转!$O$10:$O$129,中转!$Q$10:$Q$129)*MAX(C790/MIN(_xlfn.XLOOKUP(B790,中转!$O$10:$O$129,中转!$N$10:$N$129),7),_xlfn.XLOOKUP(C790,中转!$A$8:$A$17,中转!$B$8:$B$17))),250)</f>
        <v>237</v>
      </c>
    </row>
    <row r="791" spans="1:8" x14ac:dyDescent="0.15">
      <c r="A791" s="26">
        <v>787</v>
      </c>
      <c r="B791" s="26">
        <f t="shared" si="37"/>
        <v>79</v>
      </c>
      <c r="C791" s="26">
        <f t="shared" si="38"/>
        <v>7</v>
      </c>
      <c r="D791" s="26">
        <f t="shared" si="36"/>
        <v>0</v>
      </c>
      <c r="E791" s="26">
        <f>IFERROR(IF(C791=1,$E$5,ROUNDUP(LOG(_xlfn.XLOOKUP(C791,中转!$U$10:$U$19,中转!$V$10:$V$19)*1.1^(_xlfn.XLOOKUP(B791,中转!$O$10:$O$129,中转!$P$10:$P$129,0)*_xlfn.XLOOKUP(C791,中转!$U$10:$U$19,中转!$W$10:$W$19)),2),4)),1020.5643)</f>
        <v>991.83019999999999</v>
      </c>
      <c r="F791" s="26">
        <f>ROUNDUP(LOG(_xlfn.XLOOKUP(C791,中转!$U$10:$U$19,中转!$V$10:$V$19)*1.1^(_xlfn.XLOOKUP(B791,中转!$O$10:$O$129,中转!$P$10:$P$129,0)*_xlfn.XLOOKUP(C791,中转!$U$10:$U$19,中转!$W$10:$W$19)),2),4)</f>
        <v>991.83019999999999</v>
      </c>
      <c r="G791" s="27">
        <v>787</v>
      </c>
      <c r="H791" s="26">
        <f>MIN(INT(_xlfn.XLOOKUP(B791,中转!$O$10:$O$129,中转!$Q$10:$Q$129)*MAX(C791/MIN(_xlfn.XLOOKUP(B791,中转!$O$10:$O$129,中转!$N$10:$N$129),7),_xlfn.XLOOKUP(C791,中转!$A$8:$A$17,中转!$B$8:$B$17))),250)</f>
        <v>250</v>
      </c>
    </row>
    <row r="792" spans="1:8" x14ac:dyDescent="0.15">
      <c r="A792" s="26">
        <v>788</v>
      </c>
      <c r="B792" s="26">
        <f t="shared" si="37"/>
        <v>79</v>
      </c>
      <c r="C792" s="26">
        <f t="shared" si="38"/>
        <v>8</v>
      </c>
      <c r="D792" s="26">
        <f t="shared" si="36"/>
        <v>0</v>
      </c>
      <c r="E792" s="26">
        <f>IFERROR(IF(C792=1,$E$5,ROUNDUP(LOG(_xlfn.XLOOKUP(C792,中转!$U$10:$U$19,中转!$V$10:$V$19)*1.1^(_xlfn.XLOOKUP(B792,中转!$O$10:$O$129,中转!$P$10:$P$129,0)*_xlfn.XLOOKUP(C792,中转!$U$10:$U$19,中转!$W$10:$W$19)),2),4)),1020.5643)</f>
        <v>998.15149999999994</v>
      </c>
      <c r="F792" s="26">
        <f>ROUNDUP(LOG(_xlfn.XLOOKUP(C792,中转!$U$10:$U$19,中转!$V$10:$V$19)*1.1^(_xlfn.XLOOKUP(B792,中转!$O$10:$O$129,中转!$P$10:$P$129,0)*_xlfn.XLOOKUP(C792,中转!$U$10:$U$19,中转!$W$10:$W$19)),2),4)</f>
        <v>998.15150000000006</v>
      </c>
      <c r="G792" s="26">
        <v>788</v>
      </c>
      <c r="H792" s="26">
        <f>MIN(INT(_xlfn.XLOOKUP(B792,中转!$O$10:$O$129,中转!$Q$10:$Q$129)*MAX(C792/MIN(_xlfn.XLOOKUP(B792,中转!$O$10:$O$129,中转!$N$10:$N$129),7),_xlfn.XLOOKUP(C792,中转!$A$8:$A$17,中转!$B$8:$B$17))),250)</f>
        <v>250</v>
      </c>
    </row>
    <row r="793" spans="1:8" x14ac:dyDescent="0.15">
      <c r="A793" s="26">
        <v>789</v>
      </c>
      <c r="B793" s="26">
        <f t="shared" si="37"/>
        <v>79</v>
      </c>
      <c r="C793" s="26">
        <f t="shared" si="38"/>
        <v>9</v>
      </c>
      <c r="D793" s="26">
        <f t="shared" si="36"/>
        <v>0</v>
      </c>
      <c r="E793" s="26">
        <f>IFERROR(IF(C793=1,$E$5,ROUNDUP(LOG(_xlfn.XLOOKUP(C793,中转!$U$10:$U$19,中转!$V$10:$V$19)*1.1^(_xlfn.XLOOKUP(B793,中转!$O$10:$O$129,中转!$P$10:$P$129,0)*_xlfn.XLOOKUP(C793,中转!$U$10:$U$19,中转!$W$10:$W$19)),2),4)),1020.5643)</f>
        <v>1004.4769</v>
      </c>
      <c r="F793" s="26">
        <f>ROUNDUP(LOG(_xlfn.XLOOKUP(C793,中转!$U$10:$U$19,中转!$V$10:$V$19)*1.1^(_xlfn.XLOOKUP(B793,中转!$O$10:$O$129,中转!$P$10:$P$129,0)*_xlfn.XLOOKUP(C793,中转!$U$10:$U$19,中转!$W$10:$W$19)),2),4)</f>
        <v>1004.4769</v>
      </c>
      <c r="G793" s="27">
        <v>789</v>
      </c>
      <c r="H793" s="26">
        <f>MIN(INT(_xlfn.XLOOKUP(B793,中转!$O$10:$O$129,中转!$Q$10:$Q$129)*MAX(C793/MIN(_xlfn.XLOOKUP(B793,中转!$O$10:$O$129,中转!$N$10:$N$129),7),_xlfn.XLOOKUP(C793,中转!$A$8:$A$17,中转!$B$8:$B$17))),250)</f>
        <v>250</v>
      </c>
    </row>
    <row r="794" spans="1:8" x14ac:dyDescent="0.15">
      <c r="A794" s="26">
        <v>790</v>
      </c>
      <c r="B794" s="26">
        <f t="shared" si="37"/>
        <v>79</v>
      </c>
      <c r="C794" s="26">
        <f t="shared" si="38"/>
        <v>10</v>
      </c>
      <c r="D794" s="26">
        <f t="shared" si="36"/>
        <v>0</v>
      </c>
      <c r="E794" s="26">
        <f>IFERROR(IF(C794=1,$E$5,ROUNDUP(LOG(_xlfn.XLOOKUP(C794,中转!$U$10:$U$19,中转!$V$10:$V$19)*1.1^(_xlfn.XLOOKUP(B794,中转!$O$10:$O$129,中转!$P$10:$P$129,0)*_xlfn.XLOOKUP(C794,中转!$U$10:$U$19,中转!$W$10:$W$19)),2),4)),1020.5643)</f>
        <v>1010.7945</v>
      </c>
      <c r="F794" s="26">
        <f>ROUNDUP(LOG(_xlfn.XLOOKUP(C794,中转!$U$10:$U$19,中转!$V$10:$V$19)*1.1^(_xlfn.XLOOKUP(B794,中转!$O$10:$O$129,中转!$P$10:$P$129,0)*_xlfn.XLOOKUP(C794,中转!$U$10:$U$19,中转!$W$10:$W$19)),2),4)</f>
        <v>1010.7945</v>
      </c>
      <c r="G794" s="26">
        <v>790</v>
      </c>
      <c r="H794" s="26">
        <f>MIN(INT(_xlfn.XLOOKUP(B794,中转!$O$10:$O$129,中转!$Q$10:$Q$129)*MAX(C794/MIN(_xlfn.XLOOKUP(B794,中转!$O$10:$O$129,中转!$N$10:$N$129),7),_xlfn.XLOOKUP(C794,中转!$A$8:$A$17,中转!$B$8:$B$17))),250)</f>
        <v>250</v>
      </c>
    </row>
    <row r="795" spans="1:8" x14ac:dyDescent="0.15">
      <c r="A795" s="32">
        <v>791</v>
      </c>
      <c r="B795" s="32">
        <f t="shared" si="37"/>
        <v>80</v>
      </c>
      <c r="C795" s="32">
        <f t="shared" si="38"/>
        <v>1</v>
      </c>
      <c r="D795" s="32">
        <f t="shared" si="36"/>
        <v>0</v>
      </c>
      <c r="E795" s="32">
        <f>IFERROR(IF(C795=1,$E$5,ROUNDUP(LOG(_xlfn.XLOOKUP(C795,中转!$U$10:$U$19,中转!$V$10:$V$19)*1.1^(_xlfn.XLOOKUP(B795,中转!$O$10:$O$129,中转!$P$10:$P$129,0)*_xlfn.XLOOKUP(C795,中转!$U$10:$U$19,中转!$W$10:$W$19)),2),4)),1020.5643)</f>
        <v>4.3220000000000001</v>
      </c>
      <c r="F795" s="32">
        <f>ROUNDUP(LOG(_xlfn.XLOOKUP(C795,中转!$U$10:$U$19,中转!$V$10:$V$19)*1.1^(_xlfn.XLOOKUP(B795,中转!$O$10:$O$129,中转!$P$10:$P$129,0)*_xlfn.XLOOKUP(C795,中转!$U$10:$U$19,中转!$W$10:$W$19)),2),4)</f>
        <v>778.86369999999999</v>
      </c>
      <c r="G795" s="33">
        <v>791</v>
      </c>
      <c r="H795" s="32">
        <f>MIN(INT(_xlfn.XLOOKUP(B795,中转!$O$10:$O$129,中转!$Q$10:$Q$129)*MAX(C795/MIN(_xlfn.XLOOKUP(B795,中转!$O$10:$O$129,中转!$N$10:$N$129),7),_xlfn.XLOOKUP(C795,中转!$A$8:$A$17,中转!$B$8:$B$17))),250)</f>
        <v>175</v>
      </c>
    </row>
    <row r="796" spans="1:8" x14ac:dyDescent="0.15">
      <c r="A796" s="32">
        <v>792</v>
      </c>
      <c r="B796" s="32">
        <f t="shared" si="37"/>
        <v>80</v>
      </c>
      <c r="C796" s="32">
        <f t="shared" si="38"/>
        <v>2</v>
      </c>
      <c r="D796" s="32">
        <f t="shared" si="36"/>
        <v>0</v>
      </c>
      <c r="E796" s="32">
        <f>IFERROR(IF(C796=1,$E$5,ROUNDUP(LOG(_xlfn.XLOOKUP(C796,中转!$U$10:$U$19,中转!$V$10:$V$19)*1.1^(_xlfn.XLOOKUP(B796,中转!$O$10:$O$129,中转!$P$10:$P$129,0)*_xlfn.XLOOKUP(C796,中转!$U$10:$U$19,中转!$W$10:$W$19)),2),4)),1020.5643)</f>
        <v>828.39049999999997</v>
      </c>
      <c r="F796" s="32">
        <f>ROUNDUP(LOG(_xlfn.XLOOKUP(C796,中转!$U$10:$U$19,中转!$V$10:$V$19)*1.1^(_xlfn.XLOOKUP(B796,中转!$O$10:$O$129,中转!$P$10:$P$129,0)*_xlfn.XLOOKUP(C796,中转!$U$10:$U$19,中转!$W$10:$W$19)),2),4)</f>
        <v>828.39049999999997</v>
      </c>
      <c r="G796" s="32">
        <v>792</v>
      </c>
      <c r="H796" s="32">
        <f>MIN(INT(_xlfn.XLOOKUP(B796,中转!$O$10:$O$129,中转!$Q$10:$Q$129)*MAX(C796/MIN(_xlfn.XLOOKUP(B796,中转!$O$10:$O$129,中转!$N$10:$N$129),7),_xlfn.XLOOKUP(C796,中转!$A$8:$A$17,中转!$B$8:$B$17))),250)</f>
        <v>187</v>
      </c>
    </row>
    <row r="797" spans="1:8" x14ac:dyDescent="0.15">
      <c r="A797" s="32">
        <v>793</v>
      </c>
      <c r="B797" s="32">
        <f t="shared" si="37"/>
        <v>80</v>
      </c>
      <c r="C797" s="32">
        <f t="shared" si="38"/>
        <v>3</v>
      </c>
      <c r="D797" s="32">
        <f t="shared" si="36"/>
        <v>0</v>
      </c>
      <c r="E797" s="32">
        <f>IFERROR(IF(C797=1,$E$5,ROUNDUP(LOG(_xlfn.XLOOKUP(C797,中转!$U$10:$U$19,中转!$V$10:$V$19)*1.1^(_xlfn.XLOOKUP(B797,中转!$O$10:$O$129,中转!$P$10:$P$129,0)*_xlfn.XLOOKUP(C797,中转!$U$10:$U$19,中转!$W$10:$W$19)),2),4)),1020.5643)</f>
        <v>883.56110000000001</v>
      </c>
      <c r="F797" s="32">
        <f>ROUNDUP(LOG(_xlfn.XLOOKUP(C797,中转!$U$10:$U$19,中转!$V$10:$V$19)*1.1^(_xlfn.XLOOKUP(B797,中转!$O$10:$O$129,中转!$P$10:$P$129,0)*_xlfn.XLOOKUP(C797,中转!$U$10:$U$19,中转!$W$10:$W$19)),2),4)</f>
        <v>883.56110000000001</v>
      </c>
      <c r="G797" s="33">
        <v>793</v>
      </c>
      <c r="H797" s="32">
        <f>MIN(INT(_xlfn.XLOOKUP(B797,中转!$O$10:$O$129,中转!$Q$10:$Q$129)*MAX(C797/MIN(_xlfn.XLOOKUP(B797,中转!$O$10:$O$129,中转!$N$10:$N$129),7),_xlfn.XLOOKUP(C797,中转!$A$8:$A$17,中转!$B$8:$B$17))),250)</f>
        <v>200</v>
      </c>
    </row>
    <row r="798" spans="1:8" x14ac:dyDescent="0.15">
      <c r="A798" s="32">
        <v>794</v>
      </c>
      <c r="B798" s="32">
        <f t="shared" si="37"/>
        <v>80</v>
      </c>
      <c r="C798" s="32">
        <f t="shared" si="38"/>
        <v>4</v>
      </c>
      <c r="D798" s="32">
        <f t="shared" si="36"/>
        <v>0</v>
      </c>
      <c r="E798" s="32">
        <f>IFERROR(IF(C798=1,$E$5,ROUNDUP(LOG(_xlfn.XLOOKUP(C798,中转!$U$10:$U$19,中转!$V$10:$V$19)*1.1^(_xlfn.XLOOKUP(B798,中转!$O$10:$O$129,中转!$P$10:$P$129,0)*_xlfn.XLOOKUP(C798,中转!$U$10:$U$19,中转!$W$10:$W$19)),2),4)),1020.5643)</f>
        <v>935.73169999999993</v>
      </c>
      <c r="F798" s="32">
        <f>ROUNDUP(LOG(_xlfn.XLOOKUP(C798,中转!$U$10:$U$19,中转!$V$10:$V$19)*1.1^(_xlfn.XLOOKUP(B798,中转!$O$10:$O$129,中转!$P$10:$P$129,0)*_xlfn.XLOOKUP(C798,中转!$U$10:$U$19,中转!$W$10:$W$19)),2),4)</f>
        <v>935.73170000000005</v>
      </c>
      <c r="G798" s="32">
        <v>794</v>
      </c>
      <c r="H798" s="32">
        <f>MIN(INT(_xlfn.XLOOKUP(B798,中转!$O$10:$O$129,中转!$Q$10:$Q$129)*MAX(C798/MIN(_xlfn.XLOOKUP(B798,中转!$O$10:$O$129,中转!$N$10:$N$129),7),_xlfn.XLOOKUP(C798,中转!$A$8:$A$17,中转!$B$8:$B$17))),250)</f>
        <v>212</v>
      </c>
    </row>
    <row r="799" spans="1:8" x14ac:dyDescent="0.15">
      <c r="A799" s="32">
        <v>795</v>
      </c>
      <c r="B799" s="32">
        <f t="shared" si="37"/>
        <v>80</v>
      </c>
      <c r="C799" s="32">
        <f t="shared" si="38"/>
        <v>5</v>
      </c>
      <c r="D799" s="32">
        <f t="shared" si="36"/>
        <v>0</v>
      </c>
      <c r="E799" s="32">
        <f>IFERROR(IF(C799=1,$E$5,ROUNDUP(LOG(_xlfn.XLOOKUP(C799,中转!$U$10:$U$19,中转!$V$10:$V$19)*1.1^(_xlfn.XLOOKUP(B799,中转!$O$10:$O$129,中转!$P$10:$P$129,0)*_xlfn.XLOOKUP(C799,中转!$U$10:$U$19,中转!$W$10:$W$19)),2),4)),1020.5643)</f>
        <v>989.90120000000002</v>
      </c>
      <c r="F799" s="32">
        <f>ROUNDUP(LOG(_xlfn.XLOOKUP(C799,中转!$U$10:$U$19,中转!$V$10:$V$19)*1.1^(_xlfn.XLOOKUP(B799,中转!$O$10:$O$129,中转!$P$10:$P$129,0)*_xlfn.XLOOKUP(C799,中转!$U$10:$U$19,中转!$W$10:$W$19)),2),4)</f>
        <v>989.90120000000002</v>
      </c>
      <c r="G799" s="33">
        <v>795</v>
      </c>
      <c r="H799" s="32">
        <f>MIN(INT(_xlfn.XLOOKUP(B799,中转!$O$10:$O$129,中转!$Q$10:$Q$129)*MAX(C799/MIN(_xlfn.XLOOKUP(B799,中转!$O$10:$O$129,中转!$N$10:$N$129),7),_xlfn.XLOOKUP(C799,中转!$A$8:$A$17,中转!$B$8:$B$17))),250)</f>
        <v>225</v>
      </c>
    </row>
    <row r="800" spans="1:8" x14ac:dyDescent="0.15">
      <c r="A800" s="32">
        <v>796</v>
      </c>
      <c r="B800" s="32">
        <f t="shared" si="37"/>
        <v>80</v>
      </c>
      <c r="C800" s="32">
        <f t="shared" si="38"/>
        <v>6</v>
      </c>
      <c r="D800" s="32">
        <f t="shared" si="36"/>
        <v>0</v>
      </c>
      <c r="E800" s="32">
        <f>IFERROR(IF(C800=1,$E$5,ROUNDUP(LOG(_xlfn.XLOOKUP(C800,中转!$U$10:$U$19,中转!$V$10:$V$19)*1.1^(_xlfn.XLOOKUP(B800,中转!$O$10:$O$129,中转!$P$10:$P$129,0)*_xlfn.XLOOKUP(C800,中转!$U$10:$U$19,中转!$W$10:$W$19)),2),4)),1020.5643)</f>
        <v>995.81369999999993</v>
      </c>
      <c r="F800" s="32">
        <f>ROUNDUP(LOG(_xlfn.XLOOKUP(C800,中转!$U$10:$U$19,中转!$V$10:$V$19)*1.1^(_xlfn.XLOOKUP(B800,中转!$O$10:$O$129,中转!$P$10:$P$129,0)*_xlfn.XLOOKUP(C800,中转!$U$10:$U$19,中转!$W$10:$W$19)),2),4)</f>
        <v>995.81370000000004</v>
      </c>
      <c r="G800" s="32">
        <v>796</v>
      </c>
      <c r="H800" s="32">
        <f>MIN(INT(_xlfn.XLOOKUP(B800,中转!$O$10:$O$129,中转!$Q$10:$Q$129)*MAX(C800/MIN(_xlfn.XLOOKUP(B800,中转!$O$10:$O$129,中转!$N$10:$N$129),7),_xlfn.XLOOKUP(C800,中转!$A$8:$A$17,中转!$B$8:$B$17))),250)</f>
        <v>237</v>
      </c>
    </row>
    <row r="801" spans="1:8" x14ac:dyDescent="0.15">
      <c r="A801" s="32">
        <v>797</v>
      </c>
      <c r="B801" s="32">
        <f t="shared" si="37"/>
        <v>80</v>
      </c>
      <c r="C801" s="32">
        <f t="shared" si="38"/>
        <v>7</v>
      </c>
      <c r="D801" s="32">
        <f t="shared" si="36"/>
        <v>0</v>
      </c>
      <c r="E801" s="32">
        <f>IFERROR(IF(C801=1,$E$5,ROUNDUP(LOG(_xlfn.XLOOKUP(C801,中转!$U$10:$U$19,中转!$V$10:$V$19)*1.1^(_xlfn.XLOOKUP(B801,中转!$O$10:$O$129,中转!$P$10:$P$129,0)*_xlfn.XLOOKUP(C801,中转!$U$10:$U$19,中转!$W$10:$W$19)),2),4)),1020.5643)</f>
        <v>1004.2056</v>
      </c>
      <c r="F801" s="32">
        <f>ROUNDUP(LOG(_xlfn.XLOOKUP(C801,中转!$U$10:$U$19,中转!$V$10:$V$19)*1.1^(_xlfn.XLOOKUP(B801,中转!$O$10:$O$129,中转!$P$10:$P$129,0)*_xlfn.XLOOKUP(C801,中转!$U$10:$U$19,中转!$W$10:$W$19)),2),4)</f>
        <v>1004.2056</v>
      </c>
      <c r="G801" s="33">
        <v>797</v>
      </c>
      <c r="H801" s="32">
        <f>MIN(INT(_xlfn.XLOOKUP(B801,中转!$O$10:$O$129,中转!$Q$10:$Q$129)*MAX(C801/MIN(_xlfn.XLOOKUP(B801,中转!$O$10:$O$129,中转!$N$10:$N$129),7),_xlfn.XLOOKUP(C801,中转!$A$8:$A$17,中转!$B$8:$B$17))),250)</f>
        <v>250</v>
      </c>
    </row>
    <row r="802" spans="1:8" x14ac:dyDescent="0.15">
      <c r="A802" s="32">
        <v>798</v>
      </c>
      <c r="B802" s="32">
        <f t="shared" si="37"/>
        <v>80</v>
      </c>
      <c r="C802" s="32">
        <f t="shared" si="38"/>
        <v>8</v>
      </c>
      <c r="D802" s="32">
        <f t="shared" si="36"/>
        <v>0</v>
      </c>
      <c r="E802" s="32">
        <f>IFERROR(IF(C802=1,$E$5,ROUNDUP(LOG(_xlfn.XLOOKUP(C802,中转!$U$10:$U$19,中转!$V$10:$V$19)*1.1^(_xlfn.XLOOKUP(B802,中转!$O$10:$O$129,中转!$P$10:$P$129,0)*_xlfn.XLOOKUP(C802,中转!$U$10:$U$19,中转!$W$10:$W$19)),2),4)),1020.5643)</f>
        <v>1010.5268</v>
      </c>
      <c r="F802" s="32">
        <f>ROUNDUP(LOG(_xlfn.XLOOKUP(C802,中转!$U$10:$U$19,中转!$V$10:$V$19)*1.1^(_xlfn.XLOOKUP(B802,中转!$O$10:$O$129,中转!$P$10:$P$129,0)*_xlfn.XLOOKUP(C802,中转!$U$10:$U$19,中转!$W$10:$W$19)),2),4)</f>
        <v>1010.5268</v>
      </c>
      <c r="G802" s="32">
        <v>798</v>
      </c>
      <c r="H802" s="32">
        <f>MIN(INT(_xlfn.XLOOKUP(B802,中转!$O$10:$O$129,中转!$Q$10:$Q$129)*MAX(C802/MIN(_xlfn.XLOOKUP(B802,中转!$O$10:$O$129,中转!$N$10:$N$129),7),_xlfn.XLOOKUP(C802,中转!$A$8:$A$17,中转!$B$8:$B$17))),250)</f>
        <v>250</v>
      </c>
    </row>
    <row r="803" spans="1:8" x14ac:dyDescent="0.15">
      <c r="A803" s="32">
        <v>799</v>
      </c>
      <c r="B803" s="32">
        <f t="shared" si="37"/>
        <v>80</v>
      </c>
      <c r="C803" s="32">
        <f t="shared" si="38"/>
        <v>9</v>
      </c>
      <c r="D803" s="32">
        <f t="shared" si="36"/>
        <v>0</v>
      </c>
      <c r="E803" s="32">
        <f>IFERROR(IF(C803=1,$E$5,ROUNDUP(LOG(_xlfn.XLOOKUP(C803,中转!$U$10:$U$19,中转!$V$10:$V$19)*1.1^(_xlfn.XLOOKUP(B803,中转!$O$10:$O$129,中转!$P$10:$P$129,0)*_xlfn.XLOOKUP(C803,中转!$U$10:$U$19,中转!$W$10:$W$19)),2),4)),1020.5643)</f>
        <v>1016.8521999999999</v>
      </c>
      <c r="F803" s="32">
        <f>ROUNDUP(LOG(_xlfn.XLOOKUP(C803,中转!$U$10:$U$19,中转!$V$10:$V$19)*1.1^(_xlfn.XLOOKUP(B803,中转!$O$10:$O$129,中转!$P$10:$P$129,0)*_xlfn.XLOOKUP(C803,中转!$U$10:$U$19,中转!$W$10:$W$19)),2),4)</f>
        <v>1016.8522</v>
      </c>
      <c r="G803" s="33">
        <v>799</v>
      </c>
      <c r="H803" s="32">
        <f>MIN(INT(_xlfn.XLOOKUP(B803,中转!$O$10:$O$129,中转!$Q$10:$Q$129)*MAX(C803/MIN(_xlfn.XLOOKUP(B803,中转!$O$10:$O$129,中转!$N$10:$N$129),7),_xlfn.XLOOKUP(C803,中转!$A$8:$A$17,中转!$B$8:$B$17))),250)</f>
        <v>250</v>
      </c>
    </row>
    <row r="804" spans="1:8" x14ac:dyDescent="0.15">
      <c r="A804" s="32">
        <v>800</v>
      </c>
      <c r="B804" s="32">
        <f t="shared" si="37"/>
        <v>80</v>
      </c>
      <c r="C804" s="32">
        <f t="shared" si="38"/>
        <v>10</v>
      </c>
      <c r="D804" s="32">
        <f t="shared" ref="D804:D867" si="39">D794</f>
        <v>0</v>
      </c>
      <c r="E804" s="32">
        <f>IFERROR(IF(C804=1,$E$5,ROUNDUP(LOG(_xlfn.XLOOKUP(C804,中转!$U$10:$U$19,中转!$V$10:$V$19)*1.1^(_xlfn.XLOOKUP(B804,中转!$O$10:$O$129,中转!$P$10:$P$129,0)*_xlfn.XLOOKUP(C804,中转!$U$10:$U$19,中转!$W$10:$W$19)),2),4)),1020.5643)</f>
        <v>1023.1698</v>
      </c>
      <c r="F804" s="32">
        <f>ROUNDUP(LOG(_xlfn.XLOOKUP(C804,中转!$U$10:$U$19,中转!$V$10:$V$19)*1.1^(_xlfn.XLOOKUP(B804,中转!$O$10:$O$129,中转!$P$10:$P$129,0)*_xlfn.XLOOKUP(C804,中转!$U$10:$U$19,中转!$W$10:$W$19)),2),4)</f>
        <v>1023.1698</v>
      </c>
      <c r="G804" s="32">
        <v>800</v>
      </c>
      <c r="H804" s="32">
        <f>MIN(INT(_xlfn.XLOOKUP(B804,中转!$O$10:$O$129,中转!$Q$10:$Q$129)*MAX(C804/MIN(_xlfn.XLOOKUP(B804,中转!$O$10:$O$129,中转!$N$10:$N$129),7),_xlfn.XLOOKUP(C804,中转!$A$8:$A$17,中转!$B$8:$B$17))),250)</f>
        <v>250</v>
      </c>
    </row>
    <row r="805" spans="1:8" x14ac:dyDescent="0.15">
      <c r="A805" s="26">
        <v>801</v>
      </c>
      <c r="B805" s="26">
        <f t="shared" si="37"/>
        <v>81</v>
      </c>
      <c r="C805" s="26">
        <f t="shared" si="38"/>
        <v>1</v>
      </c>
      <c r="D805" s="26">
        <f t="shared" si="39"/>
        <v>0</v>
      </c>
      <c r="E805" s="26">
        <f>IFERROR(IF(C805=1,$E$5,ROUNDUP(LOG(_xlfn.XLOOKUP(C805,中转!$U$10:$U$19,中转!$V$10:$V$19)*1.1^(_xlfn.XLOOKUP(B805,中转!$O$10:$O$129,中转!$P$10:$P$129,0)*_xlfn.XLOOKUP(C805,中转!$U$10:$U$19,中转!$W$10:$W$19)),2),4)),1020.5643)</f>
        <v>4.3220000000000001</v>
      </c>
      <c r="F805" s="26">
        <f>ROUNDUP(LOG(_xlfn.XLOOKUP(C805,中转!$U$10:$U$19,中转!$V$10:$V$19)*1.1^(_xlfn.XLOOKUP(B805,中转!$O$10:$O$129,中转!$P$10:$P$129,0)*_xlfn.XLOOKUP(C805,中转!$U$10:$U$19,中转!$W$10:$W$19)),2),4)</f>
        <v>788.76390000000004</v>
      </c>
      <c r="G805" s="27">
        <v>801</v>
      </c>
      <c r="H805" s="26">
        <f>MIN(INT(_xlfn.XLOOKUP(B805,中转!$O$10:$O$129,中转!$Q$10:$Q$129)*MAX(C805/MIN(_xlfn.XLOOKUP(B805,中转!$O$10:$O$129,中转!$N$10:$N$129),7),_xlfn.XLOOKUP(C805,中转!$A$8:$A$17,中转!$B$8:$B$17))),250)</f>
        <v>175</v>
      </c>
    </row>
    <row r="806" spans="1:8" x14ac:dyDescent="0.15">
      <c r="A806" s="26">
        <v>802</v>
      </c>
      <c r="B806" s="26">
        <f t="shared" si="37"/>
        <v>81</v>
      </c>
      <c r="C806" s="26">
        <f t="shared" si="38"/>
        <v>2</v>
      </c>
      <c r="D806" s="26">
        <f t="shared" si="39"/>
        <v>0</v>
      </c>
      <c r="E806" s="26">
        <f>IFERROR(IF(C806=1,$E$5,ROUNDUP(LOG(_xlfn.XLOOKUP(C806,中转!$U$10:$U$19,中转!$V$10:$V$19)*1.1^(_xlfn.XLOOKUP(B806,中转!$O$10:$O$129,中转!$P$10:$P$129,0)*_xlfn.XLOOKUP(C806,中转!$U$10:$U$19,中转!$W$10:$W$19)),2),4)),1020.5643)</f>
        <v>838.90949999999998</v>
      </c>
      <c r="F806" s="26">
        <f>ROUNDUP(LOG(_xlfn.XLOOKUP(C806,中转!$U$10:$U$19,中转!$V$10:$V$19)*1.1^(_xlfn.XLOOKUP(B806,中转!$O$10:$O$129,中转!$P$10:$P$129,0)*_xlfn.XLOOKUP(C806,中转!$U$10:$U$19,中转!$W$10:$W$19)),2),4)</f>
        <v>838.90949999999998</v>
      </c>
      <c r="G806" s="26">
        <v>802</v>
      </c>
      <c r="H806" s="26">
        <f>MIN(INT(_xlfn.XLOOKUP(B806,中转!$O$10:$O$129,中转!$Q$10:$Q$129)*MAX(C806/MIN(_xlfn.XLOOKUP(B806,中转!$O$10:$O$129,中转!$N$10:$N$129),7),_xlfn.XLOOKUP(C806,中转!$A$8:$A$17,中转!$B$8:$B$17))),250)</f>
        <v>187</v>
      </c>
    </row>
    <row r="807" spans="1:8" x14ac:dyDescent="0.15">
      <c r="A807" s="26">
        <v>803</v>
      </c>
      <c r="B807" s="26">
        <f t="shared" si="37"/>
        <v>81</v>
      </c>
      <c r="C807" s="26">
        <f t="shared" si="38"/>
        <v>3</v>
      </c>
      <c r="D807" s="26">
        <f t="shared" si="39"/>
        <v>0</v>
      </c>
      <c r="E807" s="26">
        <f>IFERROR(IF(C807=1,$E$5,ROUNDUP(LOG(_xlfn.XLOOKUP(C807,中转!$U$10:$U$19,中转!$V$10:$V$19)*1.1^(_xlfn.XLOOKUP(B807,中转!$O$10:$O$129,中转!$P$10:$P$129,0)*_xlfn.XLOOKUP(C807,中转!$U$10:$U$19,中转!$W$10:$W$19)),2),4)),1020.5643)</f>
        <v>894.69889999999998</v>
      </c>
      <c r="F807" s="26">
        <f>ROUNDUP(LOG(_xlfn.XLOOKUP(C807,中转!$U$10:$U$19,中转!$V$10:$V$19)*1.1^(_xlfn.XLOOKUP(B807,中转!$O$10:$O$129,中转!$P$10:$P$129,0)*_xlfn.XLOOKUP(C807,中转!$U$10:$U$19,中转!$W$10:$W$19)),2),4)</f>
        <v>894.69889999999998</v>
      </c>
      <c r="G807" s="27">
        <v>803</v>
      </c>
      <c r="H807" s="26">
        <f>MIN(INT(_xlfn.XLOOKUP(B807,中转!$O$10:$O$129,中转!$Q$10:$Q$129)*MAX(C807/MIN(_xlfn.XLOOKUP(B807,中转!$O$10:$O$129,中转!$N$10:$N$129),7),_xlfn.XLOOKUP(C807,中转!$A$8:$A$17,中转!$B$8:$B$17))),250)</f>
        <v>200</v>
      </c>
    </row>
    <row r="808" spans="1:8" x14ac:dyDescent="0.15">
      <c r="A808" s="26">
        <v>804</v>
      </c>
      <c r="B808" s="26">
        <f t="shared" si="37"/>
        <v>81</v>
      </c>
      <c r="C808" s="26">
        <f t="shared" si="38"/>
        <v>4</v>
      </c>
      <c r="D808" s="26">
        <f t="shared" si="39"/>
        <v>0</v>
      </c>
      <c r="E808" s="26">
        <f>IFERROR(IF(C808=1,$E$5,ROUNDUP(LOG(_xlfn.XLOOKUP(C808,中转!$U$10:$U$19,中转!$V$10:$V$19)*1.1^(_xlfn.XLOOKUP(B808,中转!$O$10:$O$129,中转!$P$10:$P$129,0)*_xlfn.XLOOKUP(C808,中转!$U$10:$U$19,中转!$W$10:$W$19)),2),4)),1020.5643)</f>
        <v>947.48829999999998</v>
      </c>
      <c r="F808" s="26">
        <f>ROUNDUP(LOG(_xlfn.XLOOKUP(C808,中转!$U$10:$U$19,中转!$V$10:$V$19)*1.1^(_xlfn.XLOOKUP(B808,中转!$O$10:$O$129,中转!$P$10:$P$129,0)*_xlfn.XLOOKUP(C808,中转!$U$10:$U$19,中转!$W$10:$W$19)),2),4)</f>
        <v>947.48829999999998</v>
      </c>
      <c r="G808" s="26">
        <v>804</v>
      </c>
      <c r="H808" s="26">
        <f>MIN(INT(_xlfn.XLOOKUP(B808,中转!$O$10:$O$129,中转!$Q$10:$Q$129)*MAX(C808/MIN(_xlfn.XLOOKUP(B808,中转!$O$10:$O$129,中转!$N$10:$N$129),7),_xlfn.XLOOKUP(C808,中转!$A$8:$A$17,中转!$B$8:$B$17))),250)</f>
        <v>212</v>
      </c>
    </row>
    <row r="809" spans="1:8" x14ac:dyDescent="0.15">
      <c r="A809" s="26">
        <v>805</v>
      </c>
      <c r="B809" s="26">
        <f t="shared" si="37"/>
        <v>81</v>
      </c>
      <c r="C809" s="26">
        <f t="shared" si="38"/>
        <v>5</v>
      </c>
      <c r="D809" s="26">
        <f t="shared" si="39"/>
        <v>0</v>
      </c>
      <c r="E809" s="26">
        <f>IFERROR(IF(C809=1,$E$5,ROUNDUP(LOG(_xlfn.XLOOKUP(C809,中转!$U$10:$U$19,中转!$V$10:$V$19)*1.1^(_xlfn.XLOOKUP(B809,中转!$O$10:$O$129,中转!$P$10:$P$129,0)*_xlfn.XLOOKUP(C809,中转!$U$10:$U$19,中转!$W$10:$W$19)),2),4)),1020.5643)</f>
        <v>1002.2766</v>
      </c>
      <c r="F809" s="26">
        <f>ROUNDUP(LOG(_xlfn.XLOOKUP(C809,中转!$U$10:$U$19,中转!$V$10:$V$19)*1.1^(_xlfn.XLOOKUP(B809,中转!$O$10:$O$129,中转!$P$10:$P$129,0)*_xlfn.XLOOKUP(C809,中转!$U$10:$U$19,中转!$W$10:$W$19)),2),4)</f>
        <v>1002.2766</v>
      </c>
      <c r="G809" s="27">
        <v>805</v>
      </c>
      <c r="H809" s="26">
        <f>MIN(INT(_xlfn.XLOOKUP(B809,中转!$O$10:$O$129,中转!$Q$10:$Q$129)*MAX(C809/MIN(_xlfn.XLOOKUP(B809,中转!$O$10:$O$129,中转!$N$10:$N$129),7),_xlfn.XLOOKUP(C809,中转!$A$8:$A$17,中转!$B$8:$B$17))),250)</f>
        <v>225</v>
      </c>
    </row>
    <row r="810" spans="1:8" x14ac:dyDescent="0.15">
      <c r="A810" s="26">
        <v>806</v>
      </c>
      <c r="B810" s="26">
        <f t="shared" si="37"/>
        <v>81</v>
      </c>
      <c r="C810" s="26">
        <f t="shared" si="38"/>
        <v>6</v>
      </c>
      <c r="D810" s="26">
        <f t="shared" si="39"/>
        <v>0</v>
      </c>
      <c r="E810" s="26">
        <f>IFERROR(IF(C810=1,$E$5,ROUNDUP(LOG(_xlfn.XLOOKUP(C810,中转!$U$10:$U$19,中转!$V$10:$V$19)*1.1^(_xlfn.XLOOKUP(B810,中转!$O$10:$O$129,中转!$P$10:$P$129,0)*_xlfn.XLOOKUP(C810,中转!$U$10:$U$19,中转!$W$10:$W$19)),2),4)),1020.5643)</f>
        <v>1008.189</v>
      </c>
      <c r="F810" s="26">
        <f>ROUNDUP(LOG(_xlfn.XLOOKUP(C810,中转!$U$10:$U$19,中转!$V$10:$V$19)*1.1^(_xlfn.XLOOKUP(B810,中转!$O$10:$O$129,中转!$P$10:$P$129,0)*_xlfn.XLOOKUP(C810,中转!$U$10:$U$19,中转!$W$10:$W$19)),2),4)</f>
        <v>1008.189</v>
      </c>
      <c r="G810" s="26">
        <v>806</v>
      </c>
      <c r="H810" s="26">
        <f>MIN(INT(_xlfn.XLOOKUP(B810,中转!$O$10:$O$129,中转!$Q$10:$Q$129)*MAX(C810/MIN(_xlfn.XLOOKUP(B810,中转!$O$10:$O$129,中转!$N$10:$N$129),7),_xlfn.XLOOKUP(C810,中转!$A$8:$A$17,中转!$B$8:$B$17))),250)</f>
        <v>237</v>
      </c>
    </row>
    <row r="811" spans="1:8" x14ac:dyDescent="0.15">
      <c r="A811" s="26">
        <v>807</v>
      </c>
      <c r="B811" s="26">
        <f t="shared" si="37"/>
        <v>81</v>
      </c>
      <c r="C811" s="26">
        <f t="shared" si="38"/>
        <v>7</v>
      </c>
      <c r="D811" s="26">
        <f t="shared" si="39"/>
        <v>0</v>
      </c>
      <c r="E811" s="26">
        <f>IFERROR(IF(C811=1,$E$5,ROUNDUP(LOG(_xlfn.XLOOKUP(C811,中转!$U$10:$U$19,中转!$V$10:$V$19)*1.1^(_xlfn.XLOOKUP(B811,中转!$O$10:$O$129,中转!$P$10:$P$129,0)*_xlfn.XLOOKUP(C811,中转!$U$10:$U$19,中转!$W$10:$W$19)),2),4)),1020.5643)</f>
        <v>1016.5808999999999</v>
      </c>
      <c r="F811" s="26">
        <f>ROUNDUP(LOG(_xlfn.XLOOKUP(C811,中转!$U$10:$U$19,中转!$V$10:$V$19)*1.1^(_xlfn.XLOOKUP(B811,中转!$O$10:$O$129,中转!$P$10:$P$129,0)*_xlfn.XLOOKUP(C811,中转!$U$10:$U$19,中转!$W$10:$W$19)),2),4)</f>
        <v>1016.5809</v>
      </c>
      <c r="G811" s="27">
        <v>807</v>
      </c>
      <c r="H811" s="26">
        <f>MIN(INT(_xlfn.XLOOKUP(B811,中转!$O$10:$O$129,中转!$Q$10:$Q$129)*MAX(C811/MIN(_xlfn.XLOOKUP(B811,中转!$O$10:$O$129,中转!$N$10:$N$129),7),_xlfn.XLOOKUP(C811,中转!$A$8:$A$17,中转!$B$8:$B$17))),250)</f>
        <v>250</v>
      </c>
    </row>
    <row r="812" spans="1:8" x14ac:dyDescent="0.15">
      <c r="A812" s="26">
        <v>808</v>
      </c>
      <c r="B812" s="26">
        <f t="shared" si="37"/>
        <v>81</v>
      </c>
      <c r="C812" s="26">
        <f t="shared" si="38"/>
        <v>8</v>
      </c>
      <c r="D812" s="26">
        <f t="shared" si="39"/>
        <v>0</v>
      </c>
      <c r="E812" s="26">
        <f>IFERROR(IF(C812=1,$E$5,ROUNDUP(LOG(_xlfn.XLOOKUP(C812,中转!$U$10:$U$19,中转!$V$10:$V$19)*1.1^(_xlfn.XLOOKUP(B812,中转!$O$10:$O$129,中转!$P$10:$P$129,0)*_xlfn.XLOOKUP(C812,中转!$U$10:$U$19,中转!$W$10:$W$19)),2),4)),1020.5643)</f>
        <v>1022.9021</v>
      </c>
      <c r="F812" s="26">
        <f>ROUNDUP(LOG(_xlfn.XLOOKUP(C812,中转!$U$10:$U$19,中转!$V$10:$V$19)*1.1^(_xlfn.XLOOKUP(B812,中转!$O$10:$O$129,中转!$P$10:$P$129,0)*_xlfn.XLOOKUP(C812,中转!$U$10:$U$19,中转!$W$10:$W$19)),2),4)</f>
        <v>1022.9021</v>
      </c>
      <c r="G812" s="26">
        <v>808</v>
      </c>
      <c r="H812" s="26">
        <f>MIN(INT(_xlfn.XLOOKUP(B812,中转!$O$10:$O$129,中转!$Q$10:$Q$129)*MAX(C812/MIN(_xlfn.XLOOKUP(B812,中转!$O$10:$O$129,中转!$N$10:$N$129),7),_xlfn.XLOOKUP(C812,中转!$A$8:$A$17,中转!$B$8:$B$17))),250)</f>
        <v>250</v>
      </c>
    </row>
    <row r="813" spans="1:8" x14ac:dyDescent="0.15">
      <c r="A813" s="26">
        <v>809</v>
      </c>
      <c r="B813" s="26">
        <f t="shared" si="37"/>
        <v>81</v>
      </c>
      <c r="C813" s="26">
        <f t="shared" si="38"/>
        <v>9</v>
      </c>
      <c r="D813" s="26">
        <f t="shared" si="39"/>
        <v>0</v>
      </c>
      <c r="E813" s="26">
        <f>IFERROR(IF(C813=1,$E$5,ROUNDUP(LOG(_xlfn.XLOOKUP(C813,中转!$U$10:$U$19,中转!$V$10:$V$19)*1.1^(_xlfn.XLOOKUP(B813,中转!$O$10:$O$129,中转!$P$10:$P$129,0)*_xlfn.XLOOKUP(C813,中转!$U$10:$U$19,中转!$W$10:$W$19)),2),4)),1020.5643)</f>
        <v>1020.5643</v>
      </c>
      <c r="F813" s="26">
        <f>F812</f>
        <v>1022.9021</v>
      </c>
      <c r="G813" s="27">
        <v>809</v>
      </c>
      <c r="H813" s="26">
        <f>MIN(INT(_xlfn.XLOOKUP(B813,中转!$O$10:$O$129,中转!$Q$10:$Q$129)*MAX(C813/MIN(_xlfn.XLOOKUP(B813,中转!$O$10:$O$129,中转!$N$10:$N$129),7),_xlfn.XLOOKUP(C813,中转!$A$8:$A$17,中转!$B$8:$B$17))),250)</f>
        <v>250</v>
      </c>
    </row>
    <row r="814" spans="1:8" x14ac:dyDescent="0.15">
      <c r="A814" s="26">
        <v>810</v>
      </c>
      <c r="B814" s="26">
        <f t="shared" si="37"/>
        <v>81</v>
      </c>
      <c r="C814" s="26">
        <f t="shared" si="38"/>
        <v>10</v>
      </c>
      <c r="D814" s="26">
        <f t="shared" si="39"/>
        <v>0</v>
      </c>
      <c r="E814" s="26">
        <f>IFERROR(IF(C814=1,$E$5,ROUNDUP(LOG(_xlfn.XLOOKUP(C814,中转!$U$10:$U$19,中转!$V$10:$V$19)*1.1^(_xlfn.XLOOKUP(B814,中转!$O$10:$O$129,中转!$P$10:$P$129,0)*_xlfn.XLOOKUP(C814,中转!$U$10:$U$19,中转!$W$10:$W$19)),2),4)),1020.5643)</f>
        <v>1020.5643</v>
      </c>
      <c r="F814" s="26">
        <f>F813</f>
        <v>1022.9021</v>
      </c>
      <c r="G814" s="26">
        <v>810</v>
      </c>
      <c r="H814" s="26">
        <f>MIN(INT(_xlfn.XLOOKUP(B814,中转!$O$10:$O$129,中转!$Q$10:$Q$129)*MAX(C814/MIN(_xlfn.XLOOKUP(B814,中转!$O$10:$O$129,中转!$N$10:$N$129),7),_xlfn.XLOOKUP(C814,中转!$A$8:$A$17,中转!$B$8:$B$17))),250)</f>
        <v>250</v>
      </c>
    </row>
    <row r="815" spans="1:8" x14ac:dyDescent="0.15">
      <c r="A815" s="32">
        <v>811</v>
      </c>
      <c r="B815" s="32">
        <f t="shared" si="37"/>
        <v>82</v>
      </c>
      <c r="C815" s="32">
        <f t="shared" si="38"/>
        <v>1</v>
      </c>
      <c r="D815" s="32">
        <f t="shared" si="39"/>
        <v>0</v>
      </c>
      <c r="E815" s="32">
        <f>IFERROR(IF(C815=1,$E$5,ROUNDUP(LOG(_xlfn.XLOOKUP(C815,中转!$U$10:$U$19,中转!$V$10:$V$19)*1.1^(_xlfn.XLOOKUP(B815,中转!$O$10:$O$129,中转!$P$10:$P$129,0)*_xlfn.XLOOKUP(C815,中转!$U$10:$U$19,中转!$W$10:$W$19)),2),4)),1020.5643)</f>
        <v>4.3220000000000001</v>
      </c>
      <c r="F815" s="32">
        <f>ROUNDUP(LOG(_xlfn.XLOOKUP(C815,中转!$U$10:$U$19,中转!$V$10:$V$19)*1.1^(_xlfn.XLOOKUP(B815,中转!$O$10:$O$129,中转!$P$10:$P$129,0)*_xlfn.XLOOKUP(C815,中转!$U$10:$U$19,中转!$W$10:$W$19)),2),4)</f>
        <v>798.66420000000005</v>
      </c>
      <c r="G815" s="33">
        <v>811</v>
      </c>
      <c r="H815" s="32">
        <f>MIN(INT(_xlfn.XLOOKUP(B815,中转!$O$10:$O$129,中转!$Q$10:$Q$129)*MAX(C815/MIN(_xlfn.XLOOKUP(B815,中转!$O$10:$O$129,中转!$N$10:$N$129),7),_xlfn.XLOOKUP(C815,中转!$A$8:$A$17,中转!$B$8:$B$17))),250)</f>
        <v>175</v>
      </c>
    </row>
    <row r="816" spans="1:8" x14ac:dyDescent="0.15">
      <c r="A816" s="32">
        <v>812</v>
      </c>
      <c r="B816" s="32">
        <f t="shared" si="37"/>
        <v>82</v>
      </c>
      <c r="C816" s="32">
        <f t="shared" si="38"/>
        <v>2</v>
      </c>
      <c r="D816" s="32">
        <f t="shared" si="39"/>
        <v>0</v>
      </c>
      <c r="E816" s="32">
        <f>IFERROR(IF(C816=1,$E$5,ROUNDUP(LOG(_xlfn.XLOOKUP(C816,中转!$U$10:$U$19,中转!$V$10:$V$19)*1.1^(_xlfn.XLOOKUP(B816,中转!$O$10:$O$129,中转!$P$10:$P$129,0)*_xlfn.XLOOKUP(C816,中转!$U$10:$U$19,中转!$W$10:$W$19)),2),4)),1020.5643)</f>
        <v>849.42849999999999</v>
      </c>
      <c r="F816" s="32">
        <f>ROUNDUP(LOG(_xlfn.XLOOKUP(C816,中转!$U$10:$U$19,中转!$V$10:$V$19)*1.1^(_xlfn.XLOOKUP(B816,中转!$O$10:$O$129,中转!$P$10:$P$129,0)*_xlfn.XLOOKUP(C816,中转!$U$10:$U$19,中转!$W$10:$W$19)),2),4)</f>
        <v>849.42849999999999</v>
      </c>
      <c r="G816" s="32">
        <v>812</v>
      </c>
      <c r="H816" s="32">
        <f>MIN(INT(_xlfn.XLOOKUP(B816,中转!$O$10:$O$129,中转!$Q$10:$Q$129)*MAX(C816/MIN(_xlfn.XLOOKUP(B816,中转!$O$10:$O$129,中转!$N$10:$N$129),7),_xlfn.XLOOKUP(C816,中转!$A$8:$A$17,中转!$B$8:$B$17))),250)</f>
        <v>187</v>
      </c>
    </row>
    <row r="817" spans="1:8" x14ac:dyDescent="0.15">
      <c r="A817" s="32">
        <v>813</v>
      </c>
      <c r="B817" s="32">
        <f t="shared" si="37"/>
        <v>82</v>
      </c>
      <c r="C817" s="32">
        <f t="shared" si="38"/>
        <v>3</v>
      </c>
      <c r="D817" s="32">
        <f t="shared" si="39"/>
        <v>0</v>
      </c>
      <c r="E817" s="32">
        <f>IFERROR(IF(C817=1,$E$5,ROUNDUP(LOG(_xlfn.XLOOKUP(C817,中转!$U$10:$U$19,中转!$V$10:$V$19)*1.1^(_xlfn.XLOOKUP(B817,中转!$O$10:$O$129,中转!$P$10:$P$129,0)*_xlfn.XLOOKUP(C817,中转!$U$10:$U$19,中转!$W$10:$W$19)),2),4)),1020.5643)</f>
        <v>905.83669999999995</v>
      </c>
      <c r="F817" s="32">
        <f>ROUNDUP(LOG(_xlfn.XLOOKUP(C817,中转!$U$10:$U$19,中转!$V$10:$V$19)*1.1^(_xlfn.XLOOKUP(B817,中转!$O$10:$O$129,中转!$P$10:$P$129,0)*_xlfn.XLOOKUP(C817,中转!$U$10:$U$19,中转!$W$10:$W$19)),2),4)</f>
        <v>905.83669999999995</v>
      </c>
      <c r="G817" s="33">
        <v>813</v>
      </c>
      <c r="H817" s="32">
        <f>MIN(INT(_xlfn.XLOOKUP(B817,中转!$O$10:$O$129,中转!$Q$10:$Q$129)*MAX(C817/MIN(_xlfn.XLOOKUP(B817,中转!$O$10:$O$129,中转!$N$10:$N$129),7),_xlfn.XLOOKUP(C817,中转!$A$8:$A$17,中转!$B$8:$B$17))),250)</f>
        <v>200</v>
      </c>
    </row>
    <row r="818" spans="1:8" x14ac:dyDescent="0.15">
      <c r="A818" s="32">
        <v>814</v>
      </c>
      <c r="B818" s="32">
        <f t="shared" si="37"/>
        <v>82</v>
      </c>
      <c r="C818" s="32">
        <f t="shared" si="38"/>
        <v>4</v>
      </c>
      <c r="D818" s="32">
        <f t="shared" si="39"/>
        <v>0</v>
      </c>
      <c r="E818" s="32">
        <f>IFERROR(IF(C818=1,$E$5,ROUNDUP(LOG(_xlfn.XLOOKUP(C818,中转!$U$10:$U$19,中转!$V$10:$V$19)*1.1^(_xlfn.XLOOKUP(B818,中转!$O$10:$O$129,中转!$P$10:$P$129,0)*_xlfn.XLOOKUP(C818,中转!$U$10:$U$19,中转!$W$10:$W$19)),2),4)),1020.5643)</f>
        <v>959.24479999999994</v>
      </c>
      <c r="F818" s="32">
        <f>ROUNDUP(LOG(_xlfn.XLOOKUP(C818,中转!$U$10:$U$19,中转!$V$10:$V$19)*1.1^(_xlfn.XLOOKUP(B818,中转!$O$10:$O$129,中转!$P$10:$P$129,0)*_xlfn.XLOOKUP(C818,中转!$U$10:$U$19,中转!$W$10:$W$19)),2),4)</f>
        <v>959.24480000000005</v>
      </c>
      <c r="G818" s="32">
        <v>814</v>
      </c>
      <c r="H818" s="32">
        <f>MIN(INT(_xlfn.XLOOKUP(B818,中转!$O$10:$O$129,中转!$Q$10:$Q$129)*MAX(C818/MIN(_xlfn.XLOOKUP(B818,中转!$O$10:$O$129,中转!$N$10:$N$129),7),_xlfn.XLOOKUP(C818,中转!$A$8:$A$17,中转!$B$8:$B$17))),250)</f>
        <v>212</v>
      </c>
    </row>
    <row r="819" spans="1:8" x14ac:dyDescent="0.15">
      <c r="A819" s="32">
        <v>815</v>
      </c>
      <c r="B819" s="32">
        <f t="shared" si="37"/>
        <v>82</v>
      </c>
      <c r="C819" s="32">
        <f t="shared" si="38"/>
        <v>5</v>
      </c>
      <c r="D819" s="32">
        <f t="shared" si="39"/>
        <v>0</v>
      </c>
      <c r="E819" s="32">
        <f>IFERROR(IF(C819=1,$E$5,ROUNDUP(LOG(_xlfn.XLOOKUP(C819,中转!$U$10:$U$19,中转!$V$10:$V$19)*1.1^(_xlfn.XLOOKUP(B819,中转!$O$10:$O$129,中转!$P$10:$P$129,0)*_xlfn.XLOOKUP(C819,中转!$U$10:$U$19,中转!$W$10:$W$19)),2),4)),1020.5643)</f>
        <v>1014.6519</v>
      </c>
      <c r="F819" s="32">
        <f>ROUNDUP(LOG(_xlfn.XLOOKUP(C819,中转!$U$10:$U$19,中转!$V$10:$V$19)*1.1^(_xlfn.XLOOKUP(B819,中转!$O$10:$O$129,中转!$P$10:$P$129,0)*_xlfn.XLOOKUP(C819,中转!$U$10:$U$19,中转!$W$10:$W$19)),2),4)</f>
        <v>1014.6519</v>
      </c>
      <c r="G819" s="33">
        <v>815</v>
      </c>
      <c r="H819" s="32">
        <f>MIN(INT(_xlfn.XLOOKUP(B819,中转!$O$10:$O$129,中转!$Q$10:$Q$129)*MAX(C819/MIN(_xlfn.XLOOKUP(B819,中转!$O$10:$O$129,中转!$N$10:$N$129),7),_xlfn.XLOOKUP(C819,中转!$A$8:$A$17,中转!$B$8:$B$17))),250)</f>
        <v>225</v>
      </c>
    </row>
    <row r="820" spans="1:8" x14ac:dyDescent="0.15">
      <c r="A820" s="32">
        <v>816</v>
      </c>
      <c r="B820" s="32">
        <f t="shared" ref="B820:B883" si="40">B810+1</f>
        <v>82</v>
      </c>
      <c r="C820" s="32">
        <f t="shared" ref="C820:C883" si="41">C810</f>
        <v>6</v>
      </c>
      <c r="D820" s="32">
        <f t="shared" si="39"/>
        <v>0</v>
      </c>
      <c r="E820" s="32">
        <f>IFERROR(IF(C820=1,$E$5,ROUNDUP(LOG(_xlfn.XLOOKUP(C820,中转!$U$10:$U$19,中转!$V$10:$V$19)*1.1^(_xlfn.XLOOKUP(B820,中转!$O$10:$O$129,中转!$P$10:$P$129,0)*_xlfn.XLOOKUP(C820,中转!$U$10:$U$19,中转!$W$10:$W$19)),2),4)),1020.5643)</f>
        <v>1020.5643</v>
      </c>
      <c r="F820" s="32">
        <f>ROUNDUP(LOG(_xlfn.XLOOKUP(C820,中转!$U$10:$U$19,中转!$V$10:$V$19)*1.1^(_xlfn.XLOOKUP(B820,中转!$O$10:$O$129,中转!$P$10:$P$129,0)*_xlfn.XLOOKUP(C820,中转!$U$10:$U$19,中转!$W$10:$W$19)),2),4)</f>
        <v>1020.5643</v>
      </c>
      <c r="G820" s="32">
        <v>816</v>
      </c>
      <c r="H820" s="32">
        <f>MIN(INT(_xlfn.XLOOKUP(B820,中转!$O$10:$O$129,中转!$Q$10:$Q$129)*MAX(C820/MIN(_xlfn.XLOOKUP(B820,中转!$O$10:$O$129,中转!$N$10:$N$129),7),_xlfn.XLOOKUP(C820,中转!$A$8:$A$17,中转!$B$8:$B$17))),250)</f>
        <v>237</v>
      </c>
    </row>
    <row r="821" spans="1:8" x14ac:dyDescent="0.15">
      <c r="A821" s="32">
        <v>817</v>
      </c>
      <c r="B821" s="32">
        <f t="shared" si="40"/>
        <v>82</v>
      </c>
      <c r="C821" s="32">
        <f t="shared" si="41"/>
        <v>7</v>
      </c>
      <c r="D821" s="32">
        <f t="shared" si="39"/>
        <v>0</v>
      </c>
      <c r="E821" s="32">
        <f>IFERROR(IF(C821=1,$E$5,ROUNDUP(LOG(_xlfn.XLOOKUP(C821,中转!$U$10:$U$19,中转!$V$10:$V$19)*1.1^(_xlfn.XLOOKUP(B821,中转!$O$10:$O$129,中转!$P$10:$P$129,0)*_xlfn.XLOOKUP(C821,中转!$U$10:$U$19,中转!$W$10:$W$19)),2),4)),1020.5643)</f>
        <v>1020.5643</v>
      </c>
      <c r="F821" s="32">
        <f t="shared" ref="F821:F824" si="42">F820</f>
        <v>1020.5643</v>
      </c>
      <c r="G821" s="33">
        <v>817</v>
      </c>
      <c r="H821" s="32">
        <f>MIN(INT(_xlfn.XLOOKUP(B821,中转!$O$10:$O$129,中转!$Q$10:$Q$129)*MAX(C821/MIN(_xlfn.XLOOKUP(B821,中转!$O$10:$O$129,中转!$N$10:$N$129),7),_xlfn.XLOOKUP(C821,中转!$A$8:$A$17,中转!$B$8:$B$17))),250)</f>
        <v>250</v>
      </c>
    </row>
    <row r="822" spans="1:8" x14ac:dyDescent="0.15">
      <c r="A822" s="32">
        <v>818</v>
      </c>
      <c r="B822" s="32">
        <f t="shared" si="40"/>
        <v>82</v>
      </c>
      <c r="C822" s="32">
        <f t="shared" si="41"/>
        <v>8</v>
      </c>
      <c r="D822" s="32">
        <f t="shared" si="39"/>
        <v>0</v>
      </c>
      <c r="E822" s="32">
        <f>IFERROR(IF(C822=1,$E$5,ROUNDUP(LOG(_xlfn.XLOOKUP(C822,中转!$U$10:$U$19,中转!$V$10:$V$19)*1.1^(_xlfn.XLOOKUP(B822,中转!$O$10:$O$129,中转!$P$10:$P$129,0)*_xlfn.XLOOKUP(C822,中转!$U$10:$U$19,中转!$W$10:$W$19)),2),4)),1020.5643)</f>
        <v>1020.5643</v>
      </c>
      <c r="F822" s="32">
        <f t="shared" si="42"/>
        <v>1020.5643</v>
      </c>
      <c r="G822" s="32">
        <v>818</v>
      </c>
      <c r="H822" s="32">
        <f>MIN(INT(_xlfn.XLOOKUP(B822,中转!$O$10:$O$129,中转!$Q$10:$Q$129)*MAX(C822/MIN(_xlfn.XLOOKUP(B822,中转!$O$10:$O$129,中转!$N$10:$N$129),7),_xlfn.XLOOKUP(C822,中转!$A$8:$A$17,中转!$B$8:$B$17))),250)</f>
        <v>250</v>
      </c>
    </row>
    <row r="823" spans="1:8" x14ac:dyDescent="0.15">
      <c r="A823" s="32">
        <v>819</v>
      </c>
      <c r="B823" s="32">
        <f t="shared" si="40"/>
        <v>82</v>
      </c>
      <c r="C823" s="32">
        <f t="shared" si="41"/>
        <v>9</v>
      </c>
      <c r="D823" s="32">
        <f t="shared" si="39"/>
        <v>0</v>
      </c>
      <c r="E823" s="32">
        <f>IFERROR(IF(C823=1,$E$5,ROUNDUP(LOG(_xlfn.XLOOKUP(C823,中转!$U$10:$U$19,中转!$V$10:$V$19)*1.1^(_xlfn.XLOOKUP(B823,中转!$O$10:$O$129,中转!$P$10:$P$129,0)*_xlfn.XLOOKUP(C823,中转!$U$10:$U$19,中转!$W$10:$W$19)),2),4)),1020.5643)</f>
        <v>1020.5643</v>
      </c>
      <c r="F823" s="32">
        <f t="shared" si="42"/>
        <v>1020.5643</v>
      </c>
      <c r="G823" s="33">
        <v>819</v>
      </c>
      <c r="H823" s="32">
        <f>MIN(INT(_xlfn.XLOOKUP(B823,中转!$O$10:$O$129,中转!$Q$10:$Q$129)*MAX(C823/MIN(_xlfn.XLOOKUP(B823,中转!$O$10:$O$129,中转!$N$10:$N$129),7),_xlfn.XLOOKUP(C823,中转!$A$8:$A$17,中转!$B$8:$B$17))),250)</f>
        <v>250</v>
      </c>
    </row>
    <row r="824" spans="1:8" x14ac:dyDescent="0.15">
      <c r="A824" s="32">
        <v>820</v>
      </c>
      <c r="B824" s="32">
        <f t="shared" si="40"/>
        <v>82</v>
      </c>
      <c r="C824" s="32">
        <f t="shared" si="41"/>
        <v>10</v>
      </c>
      <c r="D824" s="32">
        <f t="shared" si="39"/>
        <v>0</v>
      </c>
      <c r="E824" s="32">
        <f>IFERROR(IF(C824=1,$E$5,ROUNDUP(LOG(_xlfn.XLOOKUP(C824,中转!$U$10:$U$19,中转!$V$10:$V$19)*1.1^(_xlfn.XLOOKUP(B824,中转!$O$10:$O$129,中转!$P$10:$P$129,0)*_xlfn.XLOOKUP(C824,中转!$U$10:$U$19,中转!$W$10:$W$19)),2),4)),1020.5643)</f>
        <v>1020.5643</v>
      </c>
      <c r="F824" s="32">
        <f t="shared" si="42"/>
        <v>1020.5643</v>
      </c>
      <c r="G824" s="32">
        <v>820</v>
      </c>
      <c r="H824" s="32">
        <f>MIN(INT(_xlfn.XLOOKUP(B824,中转!$O$10:$O$129,中转!$Q$10:$Q$129)*MAX(C824/MIN(_xlfn.XLOOKUP(B824,中转!$O$10:$O$129,中转!$N$10:$N$129),7),_xlfn.XLOOKUP(C824,中转!$A$8:$A$17,中转!$B$8:$B$17))),250)</f>
        <v>250</v>
      </c>
    </row>
    <row r="825" spans="1:8" x14ac:dyDescent="0.15">
      <c r="A825" s="26">
        <v>821</v>
      </c>
      <c r="B825" s="26">
        <f t="shared" si="40"/>
        <v>83</v>
      </c>
      <c r="C825" s="26">
        <f t="shared" si="41"/>
        <v>1</v>
      </c>
      <c r="D825" s="26">
        <f t="shared" si="39"/>
        <v>0</v>
      </c>
      <c r="E825" s="26">
        <f>IFERROR(IF(C825=1,$E$5,ROUNDUP(LOG(_xlfn.XLOOKUP(C825,中转!$U$10:$U$19,中转!$V$10:$V$19)*1.1^(_xlfn.XLOOKUP(B825,中转!$O$10:$O$129,中转!$P$10:$P$129,0)*_xlfn.XLOOKUP(C825,中转!$U$10:$U$19,中转!$W$10:$W$19)),2),4)),1020.5643)</f>
        <v>4.3220000000000001</v>
      </c>
      <c r="F825" s="26">
        <f>ROUNDUP(LOG(_xlfn.XLOOKUP(C825,中转!$U$10:$U$19,中转!$V$10:$V$19)*1.1^(_xlfn.XLOOKUP(B825,中转!$O$10:$O$129,中转!$P$10:$P$129,0)*_xlfn.XLOOKUP(C825,中转!$U$10:$U$19,中转!$W$10:$W$19)),2),4)</f>
        <v>798.66420000000005</v>
      </c>
      <c r="G825" s="27">
        <v>821</v>
      </c>
      <c r="H825" s="26">
        <f>MIN(INT(_xlfn.XLOOKUP(B825,中转!$O$10:$O$129,中转!$Q$10:$Q$129)*MAX(C825/MIN(_xlfn.XLOOKUP(B825,中转!$O$10:$O$129,中转!$N$10:$N$129),7),_xlfn.XLOOKUP(C825,中转!$A$8:$A$17,中转!$B$8:$B$17))),250)</f>
        <v>175</v>
      </c>
    </row>
    <row r="826" spans="1:8" x14ac:dyDescent="0.15">
      <c r="A826" s="26">
        <v>822</v>
      </c>
      <c r="B826" s="26">
        <f t="shared" si="40"/>
        <v>83</v>
      </c>
      <c r="C826" s="26">
        <f t="shared" si="41"/>
        <v>2</v>
      </c>
      <c r="D826" s="26">
        <f t="shared" si="39"/>
        <v>0</v>
      </c>
      <c r="E826" s="26">
        <f>IFERROR(IF(C826=1,$E$5,ROUNDUP(LOG(_xlfn.XLOOKUP(C826,中转!$U$10:$U$19,中转!$V$10:$V$19)*1.1^(_xlfn.XLOOKUP(B826,中转!$O$10:$O$129,中转!$P$10:$P$129,0)*_xlfn.XLOOKUP(C826,中转!$U$10:$U$19,中转!$W$10:$W$19)),2),4)),1020.5643)</f>
        <v>849.42849999999999</v>
      </c>
      <c r="F826" s="26">
        <f>ROUNDUP(LOG(_xlfn.XLOOKUP(C826,中转!$U$10:$U$19,中转!$V$10:$V$19)*1.1^(_xlfn.XLOOKUP(B826,中转!$O$10:$O$129,中转!$P$10:$P$129,0)*_xlfn.XLOOKUP(C826,中转!$U$10:$U$19,中转!$W$10:$W$19)),2),4)</f>
        <v>849.42849999999999</v>
      </c>
      <c r="G826" s="26">
        <v>822</v>
      </c>
      <c r="H826" s="26">
        <f>MIN(INT(_xlfn.XLOOKUP(B826,中转!$O$10:$O$129,中转!$Q$10:$Q$129)*MAX(C826/MIN(_xlfn.XLOOKUP(B826,中转!$O$10:$O$129,中转!$N$10:$N$129),7),_xlfn.XLOOKUP(C826,中转!$A$8:$A$17,中转!$B$8:$B$17))),250)</f>
        <v>187</v>
      </c>
    </row>
    <row r="827" spans="1:8" x14ac:dyDescent="0.15">
      <c r="A827" s="26">
        <v>823</v>
      </c>
      <c r="B827" s="26">
        <f t="shared" si="40"/>
        <v>83</v>
      </c>
      <c r="C827" s="26">
        <f t="shared" si="41"/>
        <v>3</v>
      </c>
      <c r="D827" s="26">
        <f t="shared" si="39"/>
        <v>0</v>
      </c>
      <c r="E827" s="26">
        <f>IFERROR(IF(C827=1,$E$5,ROUNDUP(LOG(_xlfn.XLOOKUP(C827,中转!$U$10:$U$19,中转!$V$10:$V$19)*1.1^(_xlfn.XLOOKUP(B827,中转!$O$10:$O$129,中转!$P$10:$P$129,0)*_xlfn.XLOOKUP(C827,中转!$U$10:$U$19,中转!$W$10:$W$19)),2),4)),1020.5643)</f>
        <v>905.83669999999995</v>
      </c>
      <c r="F827" s="26">
        <f>ROUNDUP(LOG(_xlfn.XLOOKUP(C827,中转!$U$10:$U$19,中转!$V$10:$V$19)*1.1^(_xlfn.XLOOKUP(B827,中转!$O$10:$O$129,中转!$P$10:$P$129,0)*_xlfn.XLOOKUP(C827,中转!$U$10:$U$19,中转!$W$10:$W$19)),2),4)</f>
        <v>905.83669999999995</v>
      </c>
      <c r="G827" s="27">
        <v>823</v>
      </c>
      <c r="H827" s="26">
        <f>MIN(INT(_xlfn.XLOOKUP(B827,中转!$O$10:$O$129,中转!$Q$10:$Q$129)*MAX(C827/MIN(_xlfn.XLOOKUP(B827,中转!$O$10:$O$129,中转!$N$10:$N$129),7),_xlfn.XLOOKUP(C827,中转!$A$8:$A$17,中转!$B$8:$B$17))),250)</f>
        <v>200</v>
      </c>
    </row>
    <row r="828" spans="1:8" x14ac:dyDescent="0.15">
      <c r="A828" s="26">
        <v>824</v>
      </c>
      <c r="B828" s="26">
        <f t="shared" si="40"/>
        <v>83</v>
      </c>
      <c r="C828" s="26">
        <f t="shared" si="41"/>
        <v>4</v>
      </c>
      <c r="D828" s="26">
        <f t="shared" si="39"/>
        <v>0</v>
      </c>
      <c r="E828" s="26">
        <f>IFERROR(IF(C828=1,$E$5,ROUNDUP(LOG(_xlfn.XLOOKUP(C828,中转!$U$10:$U$19,中转!$V$10:$V$19)*1.1^(_xlfn.XLOOKUP(B828,中转!$O$10:$O$129,中转!$P$10:$P$129,0)*_xlfn.XLOOKUP(C828,中转!$U$10:$U$19,中转!$W$10:$W$19)),2),4)),1020.5643)</f>
        <v>959.24479999999994</v>
      </c>
      <c r="F828" s="26">
        <f>ROUNDUP(LOG(_xlfn.XLOOKUP(C828,中转!$U$10:$U$19,中转!$V$10:$V$19)*1.1^(_xlfn.XLOOKUP(B828,中转!$O$10:$O$129,中转!$P$10:$P$129,0)*_xlfn.XLOOKUP(C828,中转!$U$10:$U$19,中转!$W$10:$W$19)),2),4)</f>
        <v>959.24480000000005</v>
      </c>
      <c r="G828" s="26">
        <v>824</v>
      </c>
      <c r="H828" s="26">
        <f>MIN(INT(_xlfn.XLOOKUP(B828,中转!$O$10:$O$129,中转!$Q$10:$Q$129)*MAX(C828/MIN(_xlfn.XLOOKUP(B828,中转!$O$10:$O$129,中转!$N$10:$N$129),7),_xlfn.XLOOKUP(C828,中转!$A$8:$A$17,中转!$B$8:$B$17))),250)</f>
        <v>212</v>
      </c>
    </row>
    <row r="829" spans="1:8" x14ac:dyDescent="0.15">
      <c r="A829" s="26">
        <v>825</v>
      </c>
      <c r="B829" s="26">
        <f t="shared" si="40"/>
        <v>83</v>
      </c>
      <c r="C829" s="26">
        <f t="shared" si="41"/>
        <v>5</v>
      </c>
      <c r="D829" s="26">
        <f t="shared" si="39"/>
        <v>0</v>
      </c>
      <c r="E829" s="26">
        <f>IFERROR(IF(C829=1,$E$5,ROUNDUP(LOG(_xlfn.XLOOKUP(C829,中转!$U$10:$U$19,中转!$V$10:$V$19)*1.1^(_xlfn.XLOOKUP(B829,中转!$O$10:$O$129,中转!$P$10:$P$129,0)*_xlfn.XLOOKUP(C829,中转!$U$10:$U$19,中转!$W$10:$W$19)),2),4)),1020.5643)</f>
        <v>1014.6519</v>
      </c>
      <c r="F829" s="26">
        <f>ROUNDUP(LOG(_xlfn.XLOOKUP(C829,中转!$U$10:$U$19,中转!$V$10:$V$19)*1.1^(_xlfn.XLOOKUP(B829,中转!$O$10:$O$129,中转!$P$10:$P$129,0)*_xlfn.XLOOKUP(C829,中转!$U$10:$U$19,中转!$W$10:$W$19)),2),4)</f>
        <v>1014.6519</v>
      </c>
      <c r="G829" s="27">
        <v>825</v>
      </c>
      <c r="H829" s="26">
        <f>MIN(INT(_xlfn.XLOOKUP(B829,中转!$O$10:$O$129,中转!$Q$10:$Q$129)*MAX(C829/MIN(_xlfn.XLOOKUP(B829,中转!$O$10:$O$129,中转!$N$10:$N$129),7),_xlfn.XLOOKUP(C829,中转!$A$8:$A$17,中转!$B$8:$B$17))),250)</f>
        <v>225</v>
      </c>
    </row>
    <row r="830" spans="1:8" x14ac:dyDescent="0.15">
      <c r="A830" s="26">
        <v>826</v>
      </c>
      <c r="B830" s="26">
        <f t="shared" si="40"/>
        <v>83</v>
      </c>
      <c r="C830" s="26">
        <f t="shared" si="41"/>
        <v>6</v>
      </c>
      <c r="D830" s="26">
        <f t="shared" si="39"/>
        <v>0</v>
      </c>
      <c r="E830" s="26">
        <f>IFERROR(IF(C830=1,$E$5,ROUNDUP(LOG(_xlfn.XLOOKUP(C830,中转!$U$10:$U$19,中转!$V$10:$V$19)*1.1^(_xlfn.XLOOKUP(B830,中转!$O$10:$O$129,中转!$P$10:$P$129,0)*_xlfn.XLOOKUP(C830,中转!$U$10:$U$19,中转!$W$10:$W$19)),2),4)),1020.5643)</f>
        <v>1020.5643</v>
      </c>
      <c r="F830" s="26">
        <f>ROUNDUP(LOG(_xlfn.XLOOKUP(C830,中转!$U$10:$U$19,中转!$V$10:$V$19)*1.1^(_xlfn.XLOOKUP(B830,中转!$O$10:$O$129,中转!$P$10:$P$129,0)*_xlfn.XLOOKUP(C830,中转!$U$10:$U$19,中转!$W$10:$W$19)),2),4)</f>
        <v>1020.5643</v>
      </c>
      <c r="G830" s="26">
        <v>826</v>
      </c>
      <c r="H830" s="26">
        <f>MIN(INT(_xlfn.XLOOKUP(B830,中转!$O$10:$O$129,中转!$Q$10:$Q$129)*MAX(C830/MIN(_xlfn.XLOOKUP(B830,中转!$O$10:$O$129,中转!$N$10:$N$129),7),_xlfn.XLOOKUP(C830,中转!$A$8:$A$17,中转!$B$8:$B$17))),250)</f>
        <v>237</v>
      </c>
    </row>
    <row r="831" spans="1:8" x14ac:dyDescent="0.15">
      <c r="A831" s="26">
        <v>827</v>
      </c>
      <c r="B831" s="26">
        <f t="shared" si="40"/>
        <v>83</v>
      </c>
      <c r="C831" s="26">
        <f t="shared" si="41"/>
        <v>7</v>
      </c>
      <c r="D831" s="26">
        <f t="shared" si="39"/>
        <v>0</v>
      </c>
      <c r="E831" s="26">
        <f>IFERROR(IF(C831=1,$E$5,ROUNDUP(LOG(_xlfn.XLOOKUP(C831,中转!$U$10:$U$19,中转!$V$10:$V$19)*1.1^(_xlfn.XLOOKUP(B831,中转!$O$10:$O$129,中转!$P$10:$P$129,0)*_xlfn.XLOOKUP(C831,中转!$U$10:$U$19,中转!$W$10:$W$19)),2),4)),1020.5643)</f>
        <v>1020.5643</v>
      </c>
      <c r="F831" s="26">
        <f t="shared" ref="F831:F834" si="43">F830</f>
        <v>1020.5643</v>
      </c>
      <c r="G831" s="27">
        <v>827</v>
      </c>
      <c r="H831" s="26">
        <f>MIN(INT(_xlfn.XLOOKUP(B831,中转!$O$10:$O$129,中转!$Q$10:$Q$129)*MAX(C831/MIN(_xlfn.XLOOKUP(B831,中转!$O$10:$O$129,中转!$N$10:$N$129),7),_xlfn.XLOOKUP(C831,中转!$A$8:$A$17,中转!$B$8:$B$17))),250)</f>
        <v>250</v>
      </c>
    </row>
    <row r="832" spans="1:8" x14ac:dyDescent="0.15">
      <c r="A832" s="26">
        <v>828</v>
      </c>
      <c r="B832" s="26">
        <f t="shared" si="40"/>
        <v>83</v>
      </c>
      <c r="C832" s="26">
        <f t="shared" si="41"/>
        <v>8</v>
      </c>
      <c r="D832" s="26">
        <f t="shared" si="39"/>
        <v>0</v>
      </c>
      <c r="E832" s="26">
        <f>IFERROR(IF(C832=1,$E$5,ROUNDUP(LOG(_xlfn.XLOOKUP(C832,中转!$U$10:$U$19,中转!$V$10:$V$19)*1.1^(_xlfn.XLOOKUP(B832,中转!$O$10:$O$129,中转!$P$10:$P$129,0)*_xlfn.XLOOKUP(C832,中转!$U$10:$U$19,中转!$W$10:$W$19)),2),4)),1020.5643)</f>
        <v>1020.5643</v>
      </c>
      <c r="F832" s="26">
        <f t="shared" si="43"/>
        <v>1020.5643</v>
      </c>
      <c r="G832" s="26">
        <v>828</v>
      </c>
      <c r="H832" s="26">
        <f>MIN(INT(_xlfn.XLOOKUP(B832,中转!$O$10:$O$129,中转!$Q$10:$Q$129)*MAX(C832/MIN(_xlfn.XLOOKUP(B832,中转!$O$10:$O$129,中转!$N$10:$N$129),7),_xlfn.XLOOKUP(C832,中转!$A$8:$A$17,中转!$B$8:$B$17))),250)</f>
        <v>250</v>
      </c>
    </row>
    <row r="833" spans="1:8" x14ac:dyDescent="0.15">
      <c r="A833" s="26">
        <v>829</v>
      </c>
      <c r="B833" s="26">
        <f t="shared" si="40"/>
        <v>83</v>
      </c>
      <c r="C833" s="26">
        <f t="shared" si="41"/>
        <v>9</v>
      </c>
      <c r="D833" s="26">
        <f t="shared" si="39"/>
        <v>0</v>
      </c>
      <c r="E833" s="26">
        <f>IFERROR(IF(C833=1,$E$5,ROUNDUP(LOG(_xlfn.XLOOKUP(C833,中转!$U$10:$U$19,中转!$V$10:$V$19)*1.1^(_xlfn.XLOOKUP(B833,中转!$O$10:$O$129,中转!$P$10:$P$129,0)*_xlfn.XLOOKUP(C833,中转!$U$10:$U$19,中转!$W$10:$W$19)),2),4)),1020.5643)</f>
        <v>1020.5643</v>
      </c>
      <c r="F833" s="26">
        <f t="shared" si="43"/>
        <v>1020.5643</v>
      </c>
      <c r="G833" s="27">
        <v>829</v>
      </c>
      <c r="H833" s="26">
        <f>MIN(INT(_xlfn.XLOOKUP(B833,中转!$O$10:$O$129,中转!$Q$10:$Q$129)*MAX(C833/MIN(_xlfn.XLOOKUP(B833,中转!$O$10:$O$129,中转!$N$10:$N$129),7),_xlfn.XLOOKUP(C833,中转!$A$8:$A$17,中转!$B$8:$B$17))),250)</f>
        <v>250</v>
      </c>
    </row>
    <row r="834" spans="1:8" x14ac:dyDescent="0.15">
      <c r="A834" s="26">
        <v>830</v>
      </c>
      <c r="B834" s="26">
        <f t="shared" si="40"/>
        <v>83</v>
      </c>
      <c r="C834" s="26">
        <f t="shared" si="41"/>
        <v>10</v>
      </c>
      <c r="D834" s="26">
        <f t="shared" si="39"/>
        <v>0</v>
      </c>
      <c r="E834" s="26">
        <f>IFERROR(IF(C834=1,$E$5,ROUNDUP(LOG(_xlfn.XLOOKUP(C834,中转!$U$10:$U$19,中转!$V$10:$V$19)*1.1^(_xlfn.XLOOKUP(B834,中转!$O$10:$O$129,中转!$P$10:$P$129,0)*_xlfn.XLOOKUP(C834,中转!$U$10:$U$19,中转!$W$10:$W$19)),2),4)),1020.5643)</f>
        <v>1020.5643</v>
      </c>
      <c r="F834" s="26">
        <f t="shared" si="43"/>
        <v>1020.5643</v>
      </c>
      <c r="G834" s="26">
        <v>830</v>
      </c>
      <c r="H834" s="26">
        <f>MIN(INT(_xlfn.XLOOKUP(B834,中转!$O$10:$O$129,中转!$Q$10:$Q$129)*MAX(C834/MIN(_xlfn.XLOOKUP(B834,中转!$O$10:$O$129,中转!$N$10:$N$129),7),_xlfn.XLOOKUP(C834,中转!$A$8:$A$17,中转!$B$8:$B$17))),250)</f>
        <v>250</v>
      </c>
    </row>
    <row r="835" spans="1:8" x14ac:dyDescent="0.15">
      <c r="A835" s="32">
        <v>831</v>
      </c>
      <c r="B835" s="32">
        <f t="shared" si="40"/>
        <v>84</v>
      </c>
      <c r="C835" s="32">
        <f t="shared" si="41"/>
        <v>1</v>
      </c>
      <c r="D835" s="32">
        <f t="shared" si="39"/>
        <v>0</v>
      </c>
      <c r="E835" s="32">
        <f>IFERROR(IF(C835=1,$E$5,ROUNDUP(LOG(_xlfn.XLOOKUP(C835,中转!$U$10:$U$19,中转!$V$10:$V$19)*1.1^(_xlfn.XLOOKUP(B835,中转!$O$10:$O$129,中转!$P$10:$P$129,0)*_xlfn.XLOOKUP(C835,中转!$U$10:$U$19,中转!$W$10:$W$19)),2),4)),1020.5643)</f>
        <v>4.3220000000000001</v>
      </c>
      <c r="F835" s="32">
        <f>ROUNDUP(LOG(_xlfn.XLOOKUP(C835,中转!$U$10:$U$19,中转!$V$10:$V$19)*1.1^(_xlfn.XLOOKUP(B835,中转!$O$10:$O$129,中转!$P$10:$P$129,0)*_xlfn.XLOOKUP(C835,中转!$U$10:$U$19,中转!$W$10:$W$19)),2),4)</f>
        <v>798.66420000000005</v>
      </c>
      <c r="G835" s="33">
        <v>831</v>
      </c>
      <c r="H835" s="32">
        <f>MIN(INT(_xlfn.XLOOKUP(B835,中转!$O$10:$O$129,中转!$Q$10:$Q$129)*MAX(C835/MIN(_xlfn.XLOOKUP(B835,中转!$O$10:$O$129,中转!$N$10:$N$129),7),_xlfn.XLOOKUP(C835,中转!$A$8:$A$17,中转!$B$8:$B$17))),250)</f>
        <v>175</v>
      </c>
    </row>
    <row r="836" spans="1:8" x14ac:dyDescent="0.15">
      <c r="A836" s="32">
        <v>832</v>
      </c>
      <c r="B836" s="32">
        <f t="shared" si="40"/>
        <v>84</v>
      </c>
      <c r="C836" s="32">
        <f t="shared" si="41"/>
        <v>2</v>
      </c>
      <c r="D836" s="32">
        <f t="shared" si="39"/>
        <v>0</v>
      </c>
      <c r="E836" s="32">
        <f>IFERROR(IF(C836=1,$E$5,ROUNDUP(LOG(_xlfn.XLOOKUP(C836,中转!$U$10:$U$19,中转!$V$10:$V$19)*1.1^(_xlfn.XLOOKUP(B836,中转!$O$10:$O$129,中转!$P$10:$P$129,0)*_xlfn.XLOOKUP(C836,中转!$U$10:$U$19,中转!$W$10:$W$19)),2),4)),1020.5643)</f>
        <v>849.42849999999999</v>
      </c>
      <c r="F836" s="32">
        <f>ROUNDUP(LOG(_xlfn.XLOOKUP(C836,中转!$U$10:$U$19,中转!$V$10:$V$19)*1.1^(_xlfn.XLOOKUP(B836,中转!$O$10:$O$129,中转!$P$10:$P$129,0)*_xlfn.XLOOKUP(C836,中转!$U$10:$U$19,中转!$W$10:$W$19)),2),4)</f>
        <v>849.42849999999999</v>
      </c>
      <c r="G836" s="32">
        <v>832</v>
      </c>
      <c r="H836" s="32">
        <f>MIN(INT(_xlfn.XLOOKUP(B836,中转!$O$10:$O$129,中转!$Q$10:$Q$129)*MAX(C836/MIN(_xlfn.XLOOKUP(B836,中转!$O$10:$O$129,中转!$N$10:$N$129),7),_xlfn.XLOOKUP(C836,中转!$A$8:$A$17,中转!$B$8:$B$17))),250)</f>
        <v>187</v>
      </c>
    </row>
    <row r="837" spans="1:8" x14ac:dyDescent="0.15">
      <c r="A837" s="32">
        <v>833</v>
      </c>
      <c r="B837" s="32">
        <f t="shared" si="40"/>
        <v>84</v>
      </c>
      <c r="C837" s="32">
        <f t="shared" si="41"/>
        <v>3</v>
      </c>
      <c r="D837" s="32">
        <f t="shared" si="39"/>
        <v>0</v>
      </c>
      <c r="E837" s="32">
        <f>IFERROR(IF(C837=1,$E$5,ROUNDUP(LOG(_xlfn.XLOOKUP(C837,中转!$U$10:$U$19,中转!$V$10:$V$19)*1.1^(_xlfn.XLOOKUP(B837,中转!$O$10:$O$129,中转!$P$10:$P$129,0)*_xlfn.XLOOKUP(C837,中转!$U$10:$U$19,中转!$W$10:$W$19)),2),4)),1020.5643)</f>
        <v>905.83669999999995</v>
      </c>
      <c r="F837" s="32">
        <f>ROUNDUP(LOG(_xlfn.XLOOKUP(C837,中转!$U$10:$U$19,中转!$V$10:$V$19)*1.1^(_xlfn.XLOOKUP(B837,中转!$O$10:$O$129,中转!$P$10:$P$129,0)*_xlfn.XLOOKUP(C837,中转!$U$10:$U$19,中转!$W$10:$W$19)),2),4)</f>
        <v>905.83669999999995</v>
      </c>
      <c r="G837" s="33">
        <v>833</v>
      </c>
      <c r="H837" s="32">
        <f>MIN(INT(_xlfn.XLOOKUP(B837,中转!$O$10:$O$129,中转!$Q$10:$Q$129)*MAX(C837/MIN(_xlfn.XLOOKUP(B837,中转!$O$10:$O$129,中转!$N$10:$N$129),7),_xlfn.XLOOKUP(C837,中转!$A$8:$A$17,中转!$B$8:$B$17))),250)</f>
        <v>200</v>
      </c>
    </row>
    <row r="838" spans="1:8" x14ac:dyDescent="0.15">
      <c r="A838" s="32">
        <v>834</v>
      </c>
      <c r="B838" s="32">
        <f t="shared" si="40"/>
        <v>84</v>
      </c>
      <c r="C838" s="32">
        <f t="shared" si="41"/>
        <v>4</v>
      </c>
      <c r="D838" s="32">
        <f t="shared" si="39"/>
        <v>0</v>
      </c>
      <c r="E838" s="32">
        <f>IFERROR(IF(C838=1,$E$5,ROUNDUP(LOG(_xlfn.XLOOKUP(C838,中转!$U$10:$U$19,中转!$V$10:$V$19)*1.1^(_xlfn.XLOOKUP(B838,中转!$O$10:$O$129,中转!$P$10:$P$129,0)*_xlfn.XLOOKUP(C838,中转!$U$10:$U$19,中转!$W$10:$W$19)),2),4)),1020.5643)</f>
        <v>959.24479999999994</v>
      </c>
      <c r="F838" s="32">
        <f>ROUNDUP(LOG(_xlfn.XLOOKUP(C838,中转!$U$10:$U$19,中转!$V$10:$V$19)*1.1^(_xlfn.XLOOKUP(B838,中转!$O$10:$O$129,中转!$P$10:$P$129,0)*_xlfn.XLOOKUP(C838,中转!$U$10:$U$19,中转!$W$10:$W$19)),2),4)</f>
        <v>959.24480000000005</v>
      </c>
      <c r="G838" s="32">
        <v>834</v>
      </c>
      <c r="H838" s="32">
        <f>MIN(INT(_xlfn.XLOOKUP(B838,中转!$O$10:$O$129,中转!$Q$10:$Q$129)*MAX(C838/MIN(_xlfn.XLOOKUP(B838,中转!$O$10:$O$129,中转!$N$10:$N$129),7),_xlfn.XLOOKUP(C838,中转!$A$8:$A$17,中转!$B$8:$B$17))),250)</f>
        <v>212</v>
      </c>
    </row>
    <row r="839" spans="1:8" x14ac:dyDescent="0.15">
      <c r="A839" s="32">
        <v>835</v>
      </c>
      <c r="B839" s="32">
        <f t="shared" si="40"/>
        <v>84</v>
      </c>
      <c r="C839" s="32">
        <f t="shared" si="41"/>
        <v>5</v>
      </c>
      <c r="D839" s="32">
        <f t="shared" si="39"/>
        <v>0</v>
      </c>
      <c r="E839" s="32">
        <f>IFERROR(IF(C839=1,$E$5,ROUNDUP(LOG(_xlfn.XLOOKUP(C839,中转!$U$10:$U$19,中转!$V$10:$V$19)*1.1^(_xlfn.XLOOKUP(B839,中转!$O$10:$O$129,中转!$P$10:$P$129,0)*_xlfn.XLOOKUP(C839,中转!$U$10:$U$19,中转!$W$10:$W$19)),2),4)),1020.5643)</f>
        <v>1014.6519</v>
      </c>
      <c r="F839" s="32">
        <f>ROUNDUP(LOG(_xlfn.XLOOKUP(C839,中转!$U$10:$U$19,中转!$V$10:$V$19)*1.1^(_xlfn.XLOOKUP(B839,中转!$O$10:$O$129,中转!$P$10:$P$129,0)*_xlfn.XLOOKUP(C839,中转!$U$10:$U$19,中转!$W$10:$W$19)),2),4)</f>
        <v>1014.6519</v>
      </c>
      <c r="G839" s="33">
        <v>835</v>
      </c>
      <c r="H839" s="32">
        <f>MIN(INT(_xlfn.XLOOKUP(B839,中转!$O$10:$O$129,中转!$Q$10:$Q$129)*MAX(C839/MIN(_xlfn.XLOOKUP(B839,中转!$O$10:$O$129,中转!$N$10:$N$129),7),_xlfn.XLOOKUP(C839,中转!$A$8:$A$17,中转!$B$8:$B$17))),250)</f>
        <v>225</v>
      </c>
    </row>
    <row r="840" spans="1:8" x14ac:dyDescent="0.15">
      <c r="A840" s="32">
        <v>836</v>
      </c>
      <c r="B840" s="32">
        <f t="shared" si="40"/>
        <v>84</v>
      </c>
      <c r="C840" s="32">
        <f t="shared" si="41"/>
        <v>6</v>
      </c>
      <c r="D840" s="32">
        <f t="shared" si="39"/>
        <v>0</v>
      </c>
      <c r="E840" s="32">
        <f>IFERROR(IF(C840=1,$E$5,ROUNDUP(LOG(_xlfn.XLOOKUP(C840,中转!$U$10:$U$19,中转!$V$10:$V$19)*1.1^(_xlfn.XLOOKUP(B840,中转!$O$10:$O$129,中转!$P$10:$P$129,0)*_xlfn.XLOOKUP(C840,中转!$U$10:$U$19,中转!$W$10:$W$19)),2),4)),1020.5643)</f>
        <v>1020.5643</v>
      </c>
      <c r="F840" s="32">
        <f>ROUNDUP(LOG(_xlfn.XLOOKUP(C840,中转!$U$10:$U$19,中转!$V$10:$V$19)*1.1^(_xlfn.XLOOKUP(B840,中转!$O$10:$O$129,中转!$P$10:$P$129,0)*_xlfn.XLOOKUP(C840,中转!$U$10:$U$19,中转!$W$10:$W$19)),2),4)</f>
        <v>1020.5643</v>
      </c>
      <c r="G840" s="32">
        <v>836</v>
      </c>
      <c r="H840" s="32">
        <f>MIN(INT(_xlfn.XLOOKUP(B840,中转!$O$10:$O$129,中转!$Q$10:$Q$129)*MAX(C840/MIN(_xlfn.XLOOKUP(B840,中转!$O$10:$O$129,中转!$N$10:$N$129),7),_xlfn.XLOOKUP(C840,中转!$A$8:$A$17,中转!$B$8:$B$17))),250)</f>
        <v>237</v>
      </c>
    </row>
    <row r="841" spans="1:8" x14ac:dyDescent="0.15">
      <c r="A841" s="32">
        <v>837</v>
      </c>
      <c r="B841" s="32">
        <f t="shared" si="40"/>
        <v>84</v>
      </c>
      <c r="C841" s="32">
        <f t="shared" si="41"/>
        <v>7</v>
      </c>
      <c r="D841" s="32">
        <f t="shared" si="39"/>
        <v>0</v>
      </c>
      <c r="E841" s="32">
        <f>IFERROR(IF(C841=1,$E$5,ROUNDUP(LOG(_xlfn.XLOOKUP(C841,中转!$U$10:$U$19,中转!$V$10:$V$19)*1.1^(_xlfn.XLOOKUP(B841,中转!$O$10:$O$129,中转!$P$10:$P$129,0)*_xlfn.XLOOKUP(C841,中转!$U$10:$U$19,中转!$W$10:$W$19)),2),4)),1020.5643)</f>
        <v>1020.5643</v>
      </c>
      <c r="F841" s="32">
        <f t="shared" ref="F841:F844" si="44">F840</f>
        <v>1020.5643</v>
      </c>
      <c r="G841" s="33">
        <v>837</v>
      </c>
      <c r="H841" s="32">
        <f>MIN(INT(_xlfn.XLOOKUP(B841,中转!$O$10:$O$129,中转!$Q$10:$Q$129)*MAX(C841/MIN(_xlfn.XLOOKUP(B841,中转!$O$10:$O$129,中转!$N$10:$N$129),7),_xlfn.XLOOKUP(C841,中转!$A$8:$A$17,中转!$B$8:$B$17))),250)</f>
        <v>250</v>
      </c>
    </row>
    <row r="842" spans="1:8" x14ac:dyDescent="0.15">
      <c r="A842" s="32">
        <v>838</v>
      </c>
      <c r="B842" s="32">
        <f t="shared" si="40"/>
        <v>84</v>
      </c>
      <c r="C842" s="32">
        <f t="shared" si="41"/>
        <v>8</v>
      </c>
      <c r="D842" s="32">
        <f t="shared" si="39"/>
        <v>0</v>
      </c>
      <c r="E842" s="32">
        <f>IFERROR(IF(C842=1,$E$5,ROUNDUP(LOG(_xlfn.XLOOKUP(C842,中转!$U$10:$U$19,中转!$V$10:$V$19)*1.1^(_xlfn.XLOOKUP(B842,中转!$O$10:$O$129,中转!$P$10:$P$129,0)*_xlfn.XLOOKUP(C842,中转!$U$10:$U$19,中转!$W$10:$W$19)),2),4)),1020.5643)</f>
        <v>1020.5643</v>
      </c>
      <c r="F842" s="32">
        <f t="shared" si="44"/>
        <v>1020.5643</v>
      </c>
      <c r="G842" s="32">
        <v>838</v>
      </c>
      <c r="H842" s="32">
        <f>MIN(INT(_xlfn.XLOOKUP(B842,中转!$O$10:$O$129,中转!$Q$10:$Q$129)*MAX(C842/MIN(_xlfn.XLOOKUP(B842,中转!$O$10:$O$129,中转!$N$10:$N$129),7),_xlfn.XLOOKUP(C842,中转!$A$8:$A$17,中转!$B$8:$B$17))),250)</f>
        <v>250</v>
      </c>
    </row>
    <row r="843" spans="1:8" x14ac:dyDescent="0.15">
      <c r="A843" s="32">
        <v>839</v>
      </c>
      <c r="B843" s="32">
        <f t="shared" si="40"/>
        <v>84</v>
      </c>
      <c r="C843" s="32">
        <f t="shared" si="41"/>
        <v>9</v>
      </c>
      <c r="D843" s="32">
        <f t="shared" si="39"/>
        <v>0</v>
      </c>
      <c r="E843" s="32">
        <f>IFERROR(IF(C843=1,$E$5,ROUNDUP(LOG(_xlfn.XLOOKUP(C843,中转!$U$10:$U$19,中转!$V$10:$V$19)*1.1^(_xlfn.XLOOKUP(B843,中转!$O$10:$O$129,中转!$P$10:$P$129,0)*_xlfn.XLOOKUP(C843,中转!$U$10:$U$19,中转!$W$10:$W$19)),2),4)),1020.5643)</f>
        <v>1020.5643</v>
      </c>
      <c r="F843" s="32">
        <f t="shared" si="44"/>
        <v>1020.5643</v>
      </c>
      <c r="G843" s="33">
        <v>839</v>
      </c>
      <c r="H843" s="32">
        <f>MIN(INT(_xlfn.XLOOKUP(B843,中转!$O$10:$O$129,中转!$Q$10:$Q$129)*MAX(C843/MIN(_xlfn.XLOOKUP(B843,中转!$O$10:$O$129,中转!$N$10:$N$129),7),_xlfn.XLOOKUP(C843,中转!$A$8:$A$17,中转!$B$8:$B$17))),250)</f>
        <v>250</v>
      </c>
    </row>
    <row r="844" spans="1:8" x14ac:dyDescent="0.15">
      <c r="A844" s="32">
        <v>840</v>
      </c>
      <c r="B844" s="32">
        <f t="shared" si="40"/>
        <v>84</v>
      </c>
      <c r="C844" s="32">
        <f t="shared" si="41"/>
        <v>10</v>
      </c>
      <c r="D844" s="32">
        <f t="shared" si="39"/>
        <v>0</v>
      </c>
      <c r="E844" s="32">
        <f>IFERROR(IF(C844=1,$E$5,ROUNDUP(LOG(_xlfn.XLOOKUP(C844,中转!$U$10:$U$19,中转!$V$10:$V$19)*1.1^(_xlfn.XLOOKUP(B844,中转!$O$10:$O$129,中转!$P$10:$P$129,0)*_xlfn.XLOOKUP(C844,中转!$U$10:$U$19,中转!$W$10:$W$19)),2),4)),1020.5643)</f>
        <v>1020.5643</v>
      </c>
      <c r="F844" s="32">
        <f t="shared" si="44"/>
        <v>1020.5643</v>
      </c>
      <c r="G844" s="32">
        <v>840</v>
      </c>
      <c r="H844" s="32">
        <f>MIN(INT(_xlfn.XLOOKUP(B844,中转!$O$10:$O$129,中转!$Q$10:$Q$129)*MAX(C844/MIN(_xlfn.XLOOKUP(B844,中转!$O$10:$O$129,中转!$N$10:$N$129),7),_xlfn.XLOOKUP(C844,中转!$A$8:$A$17,中转!$B$8:$B$17))),250)</f>
        <v>250</v>
      </c>
    </row>
    <row r="845" spans="1:8" x14ac:dyDescent="0.15">
      <c r="A845" s="26">
        <v>841</v>
      </c>
      <c r="B845" s="26">
        <f t="shared" si="40"/>
        <v>85</v>
      </c>
      <c r="C845" s="26">
        <f t="shared" si="41"/>
        <v>1</v>
      </c>
      <c r="D845" s="26">
        <f t="shared" si="39"/>
        <v>0</v>
      </c>
      <c r="E845" s="26">
        <f>IFERROR(IF(C845=1,$E$5,ROUNDUP(LOG(_xlfn.XLOOKUP(C845,中转!$U$10:$U$19,中转!$V$10:$V$19)*1.1^(_xlfn.XLOOKUP(B845,中转!$O$10:$O$129,中转!$P$10:$P$129,0)*_xlfn.XLOOKUP(C845,中转!$U$10:$U$19,中转!$W$10:$W$19)),2),4)),1020.5643)</f>
        <v>4.3220000000000001</v>
      </c>
      <c r="F845" s="26">
        <f>ROUNDUP(LOG(_xlfn.XLOOKUP(C845,中转!$U$10:$U$19,中转!$V$10:$V$19)*1.1^(_xlfn.XLOOKUP(B845,中转!$O$10:$O$129,中转!$P$10:$P$129,0)*_xlfn.XLOOKUP(C845,中转!$U$10:$U$19,中转!$W$10:$W$19)),2),4)</f>
        <v>798.66420000000005</v>
      </c>
      <c r="G845" s="27">
        <v>841</v>
      </c>
      <c r="H845" s="26">
        <f>MIN(INT(_xlfn.XLOOKUP(B845,中转!$O$10:$O$129,中转!$Q$10:$Q$129)*MAX(C845/MIN(_xlfn.XLOOKUP(B845,中转!$O$10:$O$129,中转!$N$10:$N$129),7),_xlfn.XLOOKUP(C845,中转!$A$8:$A$17,中转!$B$8:$B$17))),250)</f>
        <v>175</v>
      </c>
    </row>
    <row r="846" spans="1:8" x14ac:dyDescent="0.15">
      <c r="A846" s="26">
        <v>842</v>
      </c>
      <c r="B846" s="26">
        <f t="shared" si="40"/>
        <v>85</v>
      </c>
      <c r="C846" s="26">
        <f t="shared" si="41"/>
        <v>2</v>
      </c>
      <c r="D846" s="26">
        <f t="shared" si="39"/>
        <v>0</v>
      </c>
      <c r="E846" s="26">
        <f>IFERROR(IF(C846=1,$E$5,ROUNDUP(LOG(_xlfn.XLOOKUP(C846,中转!$U$10:$U$19,中转!$V$10:$V$19)*1.1^(_xlfn.XLOOKUP(B846,中转!$O$10:$O$129,中转!$P$10:$P$129,0)*_xlfn.XLOOKUP(C846,中转!$U$10:$U$19,中转!$W$10:$W$19)),2),4)),1020.5643)</f>
        <v>849.42849999999999</v>
      </c>
      <c r="F846" s="26">
        <f>ROUNDUP(LOG(_xlfn.XLOOKUP(C846,中转!$U$10:$U$19,中转!$V$10:$V$19)*1.1^(_xlfn.XLOOKUP(B846,中转!$O$10:$O$129,中转!$P$10:$P$129,0)*_xlfn.XLOOKUP(C846,中转!$U$10:$U$19,中转!$W$10:$W$19)),2),4)</f>
        <v>849.42849999999999</v>
      </c>
      <c r="G846" s="26">
        <v>842</v>
      </c>
      <c r="H846" s="26">
        <f>MIN(INT(_xlfn.XLOOKUP(B846,中转!$O$10:$O$129,中转!$Q$10:$Q$129)*MAX(C846/MIN(_xlfn.XLOOKUP(B846,中转!$O$10:$O$129,中转!$N$10:$N$129),7),_xlfn.XLOOKUP(C846,中转!$A$8:$A$17,中转!$B$8:$B$17))),250)</f>
        <v>187</v>
      </c>
    </row>
    <row r="847" spans="1:8" x14ac:dyDescent="0.15">
      <c r="A847" s="26">
        <v>843</v>
      </c>
      <c r="B847" s="26">
        <f t="shared" si="40"/>
        <v>85</v>
      </c>
      <c r="C847" s="26">
        <f t="shared" si="41"/>
        <v>3</v>
      </c>
      <c r="D847" s="26">
        <f t="shared" si="39"/>
        <v>0</v>
      </c>
      <c r="E847" s="26">
        <f>IFERROR(IF(C847=1,$E$5,ROUNDUP(LOG(_xlfn.XLOOKUP(C847,中转!$U$10:$U$19,中转!$V$10:$V$19)*1.1^(_xlfn.XLOOKUP(B847,中转!$O$10:$O$129,中转!$P$10:$P$129,0)*_xlfn.XLOOKUP(C847,中转!$U$10:$U$19,中转!$W$10:$W$19)),2),4)),1020.5643)</f>
        <v>905.83669999999995</v>
      </c>
      <c r="F847" s="26">
        <f>ROUNDUP(LOG(_xlfn.XLOOKUP(C847,中转!$U$10:$U$19,中转!$V$10:$V$19)*1.1^(_xlfn.XLOOKUP(B847,中转!$O$10:$O$129,中转!$P$10:$P$129,0)*_xlfn.XLOOKUP(C847,中转!$U$10:$U$19,中转!$W$10:$W$19)),2),4)</f>
        <v>905.83669999999995</v>
      </c>
      <c r="G847" s="27">
        <v>843</v>
      </c>
      <c r="H847" s="26">
        <f>MIN(INT(_xlfn.XLOOKUP(B847,中转!$O$10:$O$129,中转!$Q$10:$Q$129)*MAX(C847/MIN(_xlfn.XLOOKUP(B847,中转!$O$10:$O$129,中转!$N$10:$N$129),7),_xlfn.XLOOKUP(C847,中转!$A$8:$A$17,中转!$B$8:$B$17))),250)</f>
        <v>200</v>
      </c>
    </row>
    <row r="848" spans="1:8" x14ac:dyDescent="0.15">
      <c r="A848" s="26">
        <v>844</v>
      </c>
      <c r="B848" s="26">
        <f t="shared" si="40"/>
        <v>85</v>
      </c>
      <c r="C848" s="26">
        <f t="shared" si="41"/>
        <v>4</v>
      </c>
      <c r="D848" s="26">
        <f t="shared" si="39"/>
        <v>0</v>
      </c>
      <c r="E848" s="26">
        <f>IFERROR(IF(C848=1,$E$5,ROUNDUP(LOG(_xlfn.XLOOKUP(C848,中转!$U$10:$U$19,中转!$V$10:$V$19)*1.1^(_xlfn.XLOOKUP(B848,中转!$O$10:$O$129,中转!$P$10:$P$129,0)*_xlfn.XLOOKUP(C848,中转!$U$10:$U$19,中转!$W$10:$W$19)),2),4)),1020.5643)</f>
        <v>959.24479999999994</v>
      </c>
      <c r="F848" s="26">
        <f>ROUNDUP(LOG(_xlfn.XLOOKUP(C848,中转!$U$10:$U$19,中转!$V$10:$V$19)*1.1^(_xlfn.XLOOKUP(B848,中转!$O$10:$O$129,中转!$P$10:$P$129,0)*_xlfn.XLOOKUP(C848,中转!$U$10:$U$19,中转!$W$10:$W$19)),2),4)</f>
        <v>959.24480000000005</v>
      </c>
      <c r="G848" s="26">
        <v>844</v>
      </c>
      <c r="H848" s="26">
        <f>MIN(INT(_xlfn.XLOOKUP(B848,中转!$O$10:$O$129,中转!$Q$10:$Q$129)*MAX(C848/MIN(_xlfn.XLOOKUP(B848,中转!$O$10:$O$129,中转!$N$10:$N$129),7),_xlfn.XLOOKUP(C848,中转!$A$8:$A$17,中转!$B$8:$B$17))),250)</f>
        <v>212</v>
      </c>
    </row>
    <row r="849" spans="1:8" x14ac:dyDescent="0.15">
      <c r="A849" s="26">
        <v>845</v>
      </c>
      <c r="B849" s="26">
        <f t="shared" si="40"/>
        <v>85</v>
      </c>
      <c r="C849" s="26">
        <f t="shared" si="41"/>
        <v>5</v>
      </c>
      <c r="D849" s="26">
        <f t="shared" si="39"/>
        <v>0</v>
      </c>
      <c r="E849" s="26">
        <f>IFERROR(IF(C849=1,$E$5,ROUNDUP(LOG(_xlfn.XLOOKUP(C849,中转!$U$10:$U$19,中转!$V$10:$V$19)*1.1^(_xlfn.XLOOKUP(B849,中转!$O$10:$O$129,中转!$P$10:$P$129,0)*_xlfn.XLOOKUP(C849,中转!$U$10:$U$19,中转!$W$10:$W$19)),2),4)),1020.5643)</f>
        <v>1014.6519</v>
      </c>
      <c r="F849" s="26">
        <f>ROUNDUP(LOG(_xlfn.XLOOKUP(C849,中转!$U$10:$U$19,中转!$V$10:$V$19)*1.1^(_xlfn.XLOOKUP(B849,中转!$O$10:$O$129,中转!$P$10:$P$129,0)*_xlfn.XLOOKUP(C849,中转!$U$10:$U$19,中转!$W$10:$W$19)),2),4)</f>
        <v>1014.6519</v>
      </c>
      <c r="G849" s="27">
        <v>845</v>
      </c>
      <c r="H849" s="26">
        <f>MIN(INT(_xlfn.XLOOKUP(B849,中转!$O$10:$O$129,中转!$Q$10:$Q$129)*MAX(C849/MIN(_xlfn.XLOOKUP(B849,中转!$O$10:$O$129,中转!$N$10:$N$129),7),_xlfn.XLOOKUP(C849,中转!$A$8:$A$17,中转!$B$8:$B$17))),250)</f>
        <v>225</v>
      </c>
    </row>
    <row r="850" spans="1:8" x14ac:dyDescent="0.15">
      <c r="A850" s="26">
        <v>846</v>
      </c>
      <c r="B850" s="26">
        <f t="shared" si="40"/>
        <v>85</v>
      </c>
      <c r="C850" s="26">
        <f t="shared" si="41"/>
        <v>6</v>
      </c>
      <c r="D850" s="26">
        <f t="shared" si="39"/>
        <v>0</v>
      </c>
      <c r="E850" s="26">
        <f>IFERROR(IF(C850=1,$E$5,ROUNDUP(LOG(_xlfn.XLOOKUP(C850,中转!$U$10:$U$19,中转!$V$10:$V$19)*1.1^(_xlfn.XLOOKUP(B850,中转!$O$10:$O$129,中转!$P$10:$P$129,0)*_xlfn.XLOOKUP(C850,中转!$U$10:$U$19,中转!$W$10:$W$19)),2),4)),1020.5643)</f>
        <v>1020.5643</v>
      </c>
      <c r="F850" s="26">
        <f>ROUNDUP(LOG(_xlfn.XLOOKUP(C850,中转!$U$10:$U$19,中转!$V$10:$V$19)*1.1^(_xlfn.XLOOKUP(B850,中转!$O$10:$O$129,中转!$P$10:$P$129,0)*_xlfn.XLOOKUP(C850,中转!$U$10:$U$19,中转!$W$10:$W$19)),2),4)</f>
        <v>1020.5643</v>
      </c>
      <c r="G850" s="26">
        <v>846</v>
      </c>
      <c r="H850" s="26">
        <f>MIN(INT(_xlfn.XLOOKUP(B850,中转!$O$10:$O$129,中转!$Q$10:$Q$129)*MAX(C850/MIN(_xlfn.XLOOKUP(B850,中转!$O$10:$O$129,中转!$N$10:$N$129),7),_xlfn.XLOOKUP(C850,中转!$A$8:$A$17,中转!$B$8:$B$17))),250)</f>
        <v>237</v>
      </c>
    </row>
    <row r="851" spans="1:8" x14ac:dyDescent="0.15">
      <c r="A851" s="26">
        <v>847</v>
      </c>
      <c r="B851" s="26">
        <f t="shared" si="40"/>
        <v>85</v>
      </c>
      <c r="C851" s="26">
        <f t="shared" si="41"/>
        <v>7</v>
      </c>
      <c r="D851" s="26">
        <f t="shared" si="39"/>
        <v>0</v>
      </c>
      <c r="E851" s="26">
        <f>IFERROR(IF(C851=1,$E$5,ROUNDUP(LOG(_xlfn.XLOOKUP(C851,中转!$U$10:$U$19,中转!$V$10:$V$19)*1.1^(_xlfn.XLOOKUP(B851,中转!$O$10:$O$129,中转!$P$10:$P$129,0)*_xlfn.XLOOKUP(C851,中转!$U$10:$U$19,中转!$W$10:$W$19)),2),4)),1020.5643)</f>
        <v>1020.5643</v>
      </c>
      <c r="F851" s="26">
        <f t="shared" ref="F851:F854" si="45">F841</f>
        <v>1020.5643</v>
      </c>
      <c r="G851" s="27">
        <v>847</v>
      </c>
      <c r="H851" s="26">
        <f>MIN(INT(_xlfn.XLOOKUP(B851,中转!$O$10:$O$129,中转!$Q$10:$Q$129)*MAX(C851/MIN(_xlfn.XLOOKUP(B851,中转!$O$10:$O$129,中转!$N$10:$N$129),7),_xlfn.XLOOKUP(C851,中转!$A$8:$A$17,中转!$B$8:$B$17))),250)</f>
        <v>250</v>
      </c>
    </row>
    <row r="852" spans="1:8" x14ac:dyDescent="0.15">
      <c r="A852" s="26">
        <v>848</v>
      </c>
      <c r="B852" s="26">
        <f t="shared" si="40"/>
        <v>85</v>
      </c>
      <c r="C852" s="26">
        <f t="shared" si="41"/>
        <v>8</v>
      </c>
      <c r="D852" s="26">
        <f t="shared" si="39"/>
        <v>0</v>
      </c>
      <c r="E852" s="26">
        <f>IFERROR(IF(C852=1,$E$5,ROUNDUP(LOG(_xlfn.XLOOKUP(C852,中转!$U$10:$U$19,中转!$V$10:$V$19)*1.1^(_xlfn.XLOOKUP(B852,中转!$O$10:$O$129,中转!$P$10:$P$129,0)*_xlfn.XLOOKUP(C852,中转!$U$10:$U$19,中转!$W$10:$W$19)),2),4)),1020.5643)</f>
        <v>1020.5643</v>
      </c>
      <c r="F852" s="26">
        <f t="shared" si="45"/>
        <v>1020.5643</v>
      </c>
      <c r="G852" s="26">
        <v>848</v>
      </c>
      <c r="H852" s="26">
        <f>MIN(INT(_xlfn.XLOOKUP(B852,中转!$O$10:$O$129,中转!$Q$10:$Q$129)*MAX(C852/MIN(_xlfn.XLOOKUP(B852,中转!$O$10:$O$129,中转!$N$10:$N$129),7),_xlfn.XLOOKUP(C852,中转!$A$8:$A$17,中转!$B$8:$B$17))),250)</f>
        <v>250</v>
      </c>
    </row>
    <row r="853" spans="1:8" x14ac:dyDescent="0.15">
      <c r="A853" s="26">
        <v>849</v>
      </c>
      <c r="B853" s="26">
        <f t="shared" si="40"/>
        <v>85</v>
      </c>
      <c r="C853" s="26">
        <f t="shared" si="41"/>
        <v>9</v>
      </c>
      <c r="D853" s="26">
        <f t="shared" si="39"/>
        <v>0</v>
      </c>
      <c r="E853" s="26">
        <f>IFERROR(IF(C853=1,$E$5,ROUNDUP(LOG(_xlfn.XLOOKUP(C853,中转!$U$10:$U$19,中转!$V$10:$V$19)*1.1^(_xlfn.XLOOKUP(B853,中转!$O$10:$O$129,中转!$P$10:$P$129,0)*_xlfn.XLOOKUP(C853,中转!$U$10:$U$19,中转!$W$10:$W$19)),2),4)),1020.5643)</f>
        <v>1020.5643</v>
      </c>
      <c r="F853" s="26">
        <f t="shared" si="45"/>
        <v>1020.5643</v>
      </c>
      <c r="G853" s="27">
        <v>849</v>
      </c>
      <c r="H853" s="26">
        <f>MIN(INT(_xlfn.XLOOKUP(B853,中转!$O$10:$O$129,中转!$Q$10:$Q$129)*MAX(C853/MIN(_xlfn.XLOOKUP(B853,中转!$O$10:$O$129,中转!$N$10:$N$129),7),_xlfn.XLOOKUP(C853,中转!$A$8:$A$17,中转!$B$8:$B$17))),250)</f>
        <v>250</v>
      </c>
    </row>
    <row r="854" spans="1:8" x14ac:dyDescent="0.15">
      <c r="A854" s="26">
        <v>850</v>
      </c>
      <c r="B854" s="26">
        <f t="shared" si="40"/>
        <v>85</v>
      </c>
      <c r="C854" s="26">
        <f t="shared" si="41"/>
        <v>10</v>
      </c>
      <c r="D854" s="26">
        <f t="shared" si="39"/>
        <v>0</v>
      </c>
      <c r="E854" s="26">
        <f>IFERROR(IF(C854=1,$E$5,ROUNDUP(LOG(_xlfn.XLOOKUP(C854,中转!$U$10:$U$19,中转!$V$10:$V$19)*1.1^(_xlfn.XLOOKUP(B854,中转!$O$10:$O$129,中转!$P$10:$P$129,0)*_xlfn.XLOOKUP(C854,中转!$U$10:$U$19,中转!$W$10:$W$19)),2),4)),1020.5643)</f>
        <v>1020.5643</v>
      </c>
      <c r="F854" s="26">
        <f t="shared" si="45"/>
        <v>1020.5643</v>
      </c>
      <c r="G854" s="26">
        <v>850</v>
      </c>
      <c r="H854" s="26">
        <f>MIN(INT(_xlfn.XLOOKUP(B854,中转!$O$10:$O$129,中转!$Q$10:$Q$129)*MAX(C854/MIN(_xlfn.XLOOKUP(B854,中转!$O$10:$O$129,中转!$N$10:$N$129),7),_xlfn.XLOOKUP(C854,中转!$A$8:$A$17,中转!$B$8:$B$17))),250)</f>
        <v>250</v>
      </c>
    </row>
    <row r="855" spans="1:8" x14ac:dyDescent="0.15">
      <c r="A855" s="32">
        <v>851</v>
      </c>
      <c r="B855" s="32">
        <f t="shared" si="40"/>
        <v>86</v>
      </c>
      <c r="C855" s="32">
        <f t="shared" si="41"/>
        <v>1</v>
      </c>
      <c r="D855" s="32">
        <f t="shared" si="39"/>
        <v>0</v>
      </c>
      <c r="E855" s="32">
        <f>IFERROR(IF(C855=1,$E$5,ROUNDUP(LOG(_xlfn.XLOOKUP(C855,中转!$U$10:$U$19,中转!$V$10:$V$19)*1.1^(_xlfn.XLOOKUP(B855,中转!$O$10:$O$129,中转!$P$10:$P$129,0)*_xlfn.XLOOKUP(C855,中转!$U$10:$U$19,中转!$W$10:$W$19)),2),4)),1020.5643)</f>
        <v>4.3220000000000001</v>
      </c>
      <c r="F855" s="32">
        <f>ROUNDUP(LOG(_xlfn.XLOOKUP(C855,中转!$U$10:$U$19,中转!$V$10:$V$19)*1.1^(_xlfn.XLOOKUP(B855,中转!$O$10:$O$129,中转!$P$10:$P$129,0)*_xlfn.XLOOKUP(C855,中转!$U$10:$U$19,中转!$W$10:$W$19)),2),4)</f>
        <v>798.66420000000005</v>
      </c>
      <c r="G855" s="33">
        <v>851</v>
      </c>
      <c r="H855" s="32">
        <f>MIN(INT(_xlfn.XLOOKUP(B855,中转!$O$10:$O$129,中转!$Q$10:$Q$129)*MAX(C855/MIN(_xlfn.XLOOKUP(B855,中转!$O$10:$O$129,中转!$N$10:$N$129),7),_xlfn.XLOOKUP(C855,中转!$A$8:$A$17,中转!$B$8:$B$17))),250)</f>
        <v>175</v>
      </c>
    </row>
    <row r="856" spans="1:8" x14ac:dyDescent="0.15">
      <c r="A856" s="32">
        <v>852</v>
      </c>
      <c r="B856" s="32">
        <f t="shared" si="40"/>
        <v>86</v>
      </c>
      <c r="C856" s="32">
        <f t="shared" si="41"/>
        <v>2</v>
      </c>
      <c r="D856" s="32">
        <f t="shared" si="39"/>
        <v>0</v>
      </c>
      <c r="E856" s="32">
        <f>IFERROR(IF(C856=1,$E$5,ROUNDUP(LOG(_xlfn.XLOOKUP(C856,中转!$U$10:$U$19,中转!$V$10:$V$19)*1.1^(_xlfn.XLOOKUP(B856,中转!$O$10:$O$129,中转!$P$10:$P$129,0)*_xlfn.XLOOKUP(C856,中转!$U$10:$U$19,中转!$W$10:$W$19)),2),4)),1020.5643)</f>
        <v>849.42849999999999</v>
      </c>
      <c r="F856" s="32">
        <f>ROUNDUP(LOG(_xlfn.XLOOKUP(C856,中转!$U$10:$U$19,中转!$V$10:$V$19)*1.1^(_xlfn.XLOOKUP(B856,中转!$O$10:$O$129,中转!$P$10:$P$129,0)*_xlfn.XLOOKUP(C856,中转!$U$10:$U$19,中转!$W$10:$W$19)),2),4)</f>
        <v>849.42849999999999</v>
      </c>
      <c r="G856" s="32">
        <v>852</v>
      </c>
      <c r="H856" s="32">
        <f>MIN(INT(_xlfn.XLOOKUP(B856,中转!$O$10:$O$129,中转!$Q$10:$Q$129)*MAX(C856/MIN(_xlfn.XLOOKUP(B856,中转!$O$10:$O$129,中转!$N$10:$N$129),7),_xlfn.XLOOKUP(C856,中转!$A$8:$A$17,中转!$B$8:$B$17))),250)</f>
        <v>187</v>
      </c>
    </row>
    <row r="857" spans="1:8" x14ac:dyDescent="0.15">
      <c r="A857" s="32">
        <v>853</v>
      </c>
      <c r="B857" s="32">
        <f t="shared" si="40"/>
        <v>86</v>
      </c>
      <c r="C857" s="32">
        <f t="shared" si="41"/>
        <v>3</v>
      </c>
      <c r="D857" s="32">
        <f t="shared" si="39"/>
        <v>0</v>
      </c>
      <c r="E857" s="32">
        <f>IFERROR(IF(C857=1,$E$5,ROUNDUP(LOG(_xlfn.XLOOKUP(C857,中转!$U$10:$U$19,中转!$V$10:$V$19)*1.1^(_xlfn.XLOOKUP(B857,中转!$O$10:$O$129,中转!$P$10:$P$129,0)*_xlfn.XLOOKUP(C857,中转!$U$10:$U$19,中转!$W$10:$W$19)),2),4)),1020.5643)</f>
        <v>905.83669999999995</v>
      </c>
      <c r="F857" s="32">
        <f>ROUNDUP(LOG(_xlfn.XLOOKUP(C857,中转!$U$10:$U$19,中转!$V$10:$V$19)*1.1^(_xlfn.XLOOKUP(B857,中转!$O$10:$O$129,中转!$P$10:$P$129,0)*_xlfn.XLOOKUP(C857,中转!$U$10:$U$19,中转!$W$10:$W$19)),2),4)</f>
        <v>905.83669999999995</v>
      </c>
      <c r="G857" s="33">
        <v>853</v>
      </c>
      <c r="H857" s="32">
        <f>MIN(INT(_xlfn.XLOOKUP(B857,中转!$O$10:$O$129,中转!$Q$10:$Q$129)*MAX(C857/MIN(_xlfn.XLOOKUP(B857,中转!$O$10:$O$129,中转!$N$10:$N$129),7),_xlfn.XLOOKUP(C857,中转!$A$8:$A$17,中转!$B$8:$B$17))),250)</f>
        <v>200</v>
      </c>
    </row>
    <row r="858" spans="1:8" x14ac:dyDescent="0.15">
      <c r="A858" s="32">
        <v>854</v>
      </c>
      <c r="B858" s="32">
        <f t="shared" si="40"/>
        <v>86</v>
      </c>
      <c r="C858" s="32">
        <f t="shared" si="41"/>
        <v>4</v>
      </c>
      <c r="D858" s="32">
        <f t="shared" si="39"/>
        <v>0</v>
      </c>
      <c r="E858" s="32">
        <f>IFERROR(IF(C858=1,$E$5,ROUNDUP(LOG(_xlfn.XLOOKUP(C858,中转!$U$10:$U$19,中转!$V$10:$V$19)*1.1^(_xlfn.XLOOKUP(B858,中转!$O$10:$O$129,中转!$P$10:$P$129,0)*_xlfn.XLOOKUP(C858,中转!$U$10:$U$19,中转!$W$10:$W$19)),2),4)),1020.5643)</f>
        <v>959.24479999999994</v>
      </c>
      <c r="F858" s="32">
        <f>ROUNDUP(LOG(_xlfn.XLOOKUP(C858,中转!$U$10:$U$19,中转!$V$10:$V$19)*1.1^(_xlfn.XLOOKUP(B858,中转!$O$10:$O$129,中转!$P$10:$P$129,0)*_xlfn.XLOOKUP(C858,中转!$U$10:$U$19,中转!$W$10:$W$19)),2),4)</f>
        <v>959.24480000000005</v>
      </c>
      <c r="G858" s="32">
        <v>854</v>
      </c>
      <c r="H858" s="32">
        <f>MIN(INT(_xlfn.XLOOKUP(B858,中转!$O$10:$O$129,中转!$Q$10:$Q$129)*MAX(C858/MIN(_xlfn.XLOOKUP(B858,中转!$O$10:$O$129,中转!$N$10:$N$129),7),_xlfn.XLOOKUP(C858,中转!$A$8:$A$17,中转!$B$8:$B$17))),250)</f>
        <v>212</v>
      </c>
    </row>
    <row r="859" spans="1:8" x14ac:dyDescent="0.15">
      <c r="A859" s="32">
        <v>855</v>
      </c>
      <c r="B859" s="32">
        <f t="shared" si="40"/>
        <v>86</v>
      </c>
      <c r="C859" s="32">
        <f t="shared" si="41"/>
        <v>5</v>
      </c>
      <c r="D859" s="32">
        <f t="shared" si="39"/>
        <v>0</v>
      </c>
      <c r="E859" s="32">
        <f>IFERROR(IF(C859=1,$E$5,ROUNDUP(LOG(_xlfn.XLOOKUP(C859,中转!$U$10:$U$19,中转!$V$10:$V$19)*1.1^(_xlfn.XLOOKUP(B859,中转!$O$10:$O$129,中转!$P$10:$P$129,0)*_xlfn.XLOOKUP(C859,中转!$U$10:$U$19,中转!$W$10:$W$19)),2),4)),1020.5643)</f>
        <v>1014.6519</v>
      </c>
      <c r="F859" s="32">
        <f>ROUNDUP(LOG(_xlfn.XLOOKUP(C859,中转!$U$10:$U$19,中转!$V$10:$V$19)*1.1^(_xlfn.XLOOKUP(B859,中转!$O$10:$O$129,中转!$P$10:$P$129,0)*_xlfn.XLOOKUP(C859,中转!$U$10:$U$19,中转!$W$10:$W$19)),2),4)</f>
        <v>1014.6519</v>
      </c>
      <c r="G859" s="33">
        <v>855</v>
      </c>
      <c r="H859" s="32">
        <f>MIN(INT(_xlfn.XLOOKUP(B859,中转!$O$10:$O$129,中转!$Q$10:$Q$129)*MAX(C859/MIN(_xlfn.XLOOKUP(B859,中转!$O$10:$O$129,中转!$N$10:$N$129),7),_xlfn.XLOOKUP(C859,中转!$A$8:$A$17,中转!$B$8:$B$17))),250)</f>
        <v>225</v>
      </c>
    </row>
    <row r="860" spans="1:8" x14ac:dyDescent="0.15">
      <c r="A860" s="32">
        <v>856</v>
      </c>
      <c r="B860" s="32">
        <f t="shared" si="40"/>
        <v>86</v>
      </c>
      <c r="C860" s="32">
        <f t="shared" si="41"/>
        <v>6</v>
      </c>
      <c r="D860" s="32">
        <f t="shared" si="39"/>
        <v>0</v>
      </c>
      <c r="E860" s="32">
        <f>IFERROR(IF(C860=1,$E$5,ROUNDUP(LOG(_xlfn.XLOOKUP(C860,中转!$U$10:$U$19,中转!$V$10:$V$19)*1.1^(_xlfn.XLOOKUP(B860,中转!$O$10:$O$129,中转!$P$10:$P$129,0)*_xlfn.XLOOKUP(C860,中转!$U$10:$U$19,中转!$W$10:$W$19)),2),4)),1020.5643)</f>
        <v>1020.5643</v>
      </c>
      <c r="F860" s="32">
        <f>ROUNDUP(LOG(_xlfn.XLOOKUP(C860,中转!$U$10:$U$19,中转!$V$10:$V$19)*1.1^(_xlfn.XLOOKUP(B860,中转!$O$10:$O$129,中转!$P$10:$P$129,0)*_xlfn.XLOOKUP(C860,中转!$U$10:$U$19,中转!$W$10:$W$19)),2),4)</f>
        <v>1020.5643</v>
      </c>
      <c r="G860" s="32">
        <v>856</v>
      </c>
      <c r="H860" s="32">
        <f>MIN(INT(_xlfn.XLOOKUP(B860,中转!$O$10:$O$129,中转!$Q$10:$Q$129)*MAX(C860/MIN(_xlfn.XLOOKUP(B860,中转!$O$10:$O$129,中转!$N$10:$N$129),7),_xlfn.XLOOKUP(C860,中转!$A$8:$A$17,中转!$B$8:$B$17))),250)</f>
        <v>237</v>
      </c>
    </row>
    <row r="861" spans="1:8" x14ac:dyDescent="0.15">
      <c r="A861" s="32">
        <v>857</v>
      </c>
      <c r="B861" s="32">
        <f t="shared" si="40"/>
        <v>86</v>
      </c>
      <c r="C861" s="32">
        <f t="shared" si="41"/>
        <v>7</v>
      </c>
      <c r="D861" s="32">
        <f t="shared" si="39"/>
        <v>0</v>
      </c>
      <c r="E861" s="32">
        <f>IFERROR(IF(C861=1,$E$5,ROUNDUP(LOG(_xlfn.XLOOKUP(C861,中转!$U$10:$U$19,中转!$V$10:$V$19)*1.1^(_xlfn.XLOOKUP(B861,中转!$O$10:$O$129,中转!$P$10:$P$129,0)*_xlfn.XLOOKUP(C861,中转!$U$10:$U$19,中转!$W$10:$W$19)),2),4)),1020.5643)</f>
        <v>1020.5643</v>
      </c>
      <c r="F861" s="32">
        <f t="shared" ref="F861:F864" si="46">F851</f>
        <v>1020.5643</v>
      </c>
      <c r="G861" s="33">
        <v>857</v>
      </c>
      <c r="H861" s="32">
        <f>MIN(INT(_xlfn.XLOOKUP(B861,中转!$O$10:$O$129,中转!$Q$10:$Q$129)*MAX(C861/MIN(_xlfn.XLOOKUP(B861,中转!$O$10:$O$129,中转!$N$10:$N$129),7),_xlfn.XLOOKUP(C861,中转!$A$8:$A$17,中转!$B$8:$B$17))),250)</f>
        <v>250</v>
      </c>
    </row>
    <row r="862" spans="1:8" x14ac:dyDescent="0.15">
      <c r="A862" s="32">
        <v>858</v>
      </c>
      <c r="B862" s="32">
        <f t="shared" si="40"/>
        <v>86</v>
      </c>
      <c r="C862" s="32">
        <f t="shared" si="41"/>
        <v>8</v>
      </c>
      <c r="D862" s="32">
        <f t="shared" si="39"/>
        <v>0</v>
      </c>
      <c r="E862" s="32">
        <f>IFERROR(IF(C862=1,$E$5,ROUNDUP(LOG(_xlfn.XLOOKUP(C862,中转!$U$10:$U$19,中转!$V$10:$V$19)*1.1^(_xlfn.XLOOKUP(B862,中转!$O$10:$O$129,中转!$P$10:$P$129,0)*_xlfn.XLOOKUP(C862,中转!$U$10:$U$19,中转!$W$10:$W$19)),2),4)),1020.5643)</f>
        <v>1020.5643</v>
      </c>
      <c r="F862" s="32">
        <f t="shared" si="46"/>
        <v>1020.5643</v>
      </c>
      <c r="G862" s="32">
        <v>858</v>
      </c>
      <c r="H862" s="32">
        <f>MIN(INT(_xlfn.XLOOKUP(B862,中转!$O$10:$O$129,中转!$Q$10:$Q$129)*MAX(C862/MIN(_xlfn.XLOOKUP(B862,中转!$O$10:$O$129,中转!$N$10:$N$129),7),_xlfn.XLOOKUP(C862,中转!$A$8:$A$17,中转!$B$8:$B$17))),250)</f>
        <v>250</v>
      </c>
    </row>
    <row r="863" spans="1:8" x14ac:dyDescent="0.15">
      <c r="A863" s="32">
        <v>859</v>
      </c>
      <c r="B863" s="32">
        <f t="shared" si="40"/>
        <v>86</v>
      </c>
      <c r="C863" s="32">
        <f t="shared" si="41"/>
        <v>9</v>
      </c>
      <c r="D863" s="32">
        <f t="shared" si="39"/>
        <v>0</v>
      </c>
      <c r="E863" s="32">
        <f>IFERROR(IF(C863=1,$E$5,ROUNDUP(LOG(_xlfn.XLOOKUP(C863,中转!$U$10:$U$19,中转!$V$10:$V$19)*1.1^(_xlfn.XLOOKUP(B863,中转!$O$10:$O$129,中转!$P$10:$P$129,0)*_xlfn.XLOOKUP(C863,中转!$U$10:$U$19,中转!$W$10:$W$19)),2),4)),1020.5643)</f>
        <v>1020.5643</v>
      </c>
      <c r="F863" s="32">
        <f t="shared" si="46"/>
        <v>1020.5643</v>
      </c>
      <c r="G863" s="33">
        <v>859</v>
      </c>
      <c r="H863" s="32">
        <f>MIN(INT(_xlfn.XLOOKUP(B863,中转!$O$10:$O$129,中转!$Q$10:$Q$129)*MAX(C863/MIN(_xlfn.XLOOKUP(B863,中转!$O$10:$O$129,中转!$N$10:$N$129),7),_xlfn.XLOOKUP(C863,中转!$A$8:$A$17,中转!$B$8:$B$17))),250)</f>
        <v>250</v>
      </c>
    </row>
    <row r="864" spans="1:8" x14ac:dyDescent="0.15">
      <c r="A864" s="32">
        <v>860</v>
      </c>
      <c r="B864" s="32">
        <f t="shared" si="40"/>
        <v>86</v>
      </c>
      <c r="C864" s="32">
        <f t="shared" si="41"/>
        <v>10</v>
      </c>
      <c r="D864" s="32">
        <f t="shared" si="39"/>
        <v>0</v>
      </c>
      <c r="E864" s="32">
        <f>IFERROR(IF(C864=1,$E$5,ROUNDUP(LOG(_xlfn.XLOOKUP(C864,中转!$U$10:$U$19,中转!$V$10:$V$19)*1.1^(_xlfn.XLOOKUP(B864,中转!$O$10:$O$129,中转!$P$10:$P$129,0)*_xlfn.XLOOKUP(C864,中转!$U$10:$U$19,中转!$W$10:$W$19)),2),4)),1020.5643)</f>
        <v>1020.5643</v>
      </c>
      <c r="F864" s="32">
        <f t="shared" si="46"/>
        <v>1020.5643</v>
      </c>
      <c r="G864" s="32">
        <v>860</v>
      </c>
      <c r="H864" s="32">
        <f>MIN(INT(_xlfn.XLOOKUP(B864,中转!$O$10:$O$129,中转!$Q$10:$Q$129)*MAX(C864/MIN(_xlfn.XLOOKUP(B864,中转!$O$10:$O$129,中转!$N$10:$N$129),7),_xlfn.XLOOKUP(C864,中转!$A$8:$A$17,中转!$B$8:$B$17))),250)</f>
        <v>250</v>
      </c>
    </row>
    <row r="865" spans="1:8" x14ac:dyDescent="0.15">
      <c r="A865" s="26">
        <v>861</v>
      </c>
      <c r="B865" s="26">
        <f t="shared" si="40"/>
        <v>87</v>
      </c>
      <c r="C865" s="26">
        <f t="shared" si="41"/>
        <v>1</v>
      </c>
      <c r="D865" s="26">
        <f t="shared" si="39"/>
        <v>0</v>
      </c>
      <c r="E865" s="26">
        <f>IFERROR(IF(C865=1,$E$5,ROUNDUP(LOG(_xlfn.XLOOKUP(C865,中转!$U$10:$U$19,中转!$V$10:$V$19)*1.1^(_xlfn.XLOOKUP(B865,中转!$O$10:$O$129,中转!$P$10:$P$129,0)*_xlfn.XLOOKUP(C865,中转!$U$10:$U$19,中转!$W$10:$W$19)),2),4)),1020.5643)</f>
        <v>4.3220000000000001</v>
      </c>
      <c r="F865" s="26">
        <f>ROUNDUP(LOG(_xlfn.XLOOKUP(C865,中转!$U$10:$U$19,中转!$V$10:$V$19)*1.1^(_xlfn.XLOOKUP(B865,中转!$O$10:$O$129,中转!$P$10:$P$129,0)*_xlfn.XLOOKUP(C865,中转!$U$10:$U$19,中转!$W$10:$W$19)),2),4)</f>
        <v>798.66420000000005</v>
      </c>
      <c r="G865" s="27">
        <v>861</v>
      </c>
      <c r="H865" s="26">
        <f>MIN(INT(_xlfn.XLOOKUP(B865,中转!$O$10:$O$129,中转!$Q$10:$Q$129)*MAX(C865/MIN(_xlfn.XLOOKUP(B865,中转!$O$10:$O$129,中转!$N$10:$N$129),7),_xlfn.XLOOKUP(C865,中转!$A$8:$A$17,中转!$B$8:$B$17))),250)</f>
        <v>175</v>
      </c>
    </row>
    <row r="866" spans="1:8" x14ac:dyDescent="0.15">
      <c r="A866" s="26">
        <v>862</v>
      </c>
      <c r="B866" s="26">
        <f t="shared" si="40"/>
        <v>87</v>
      </c>
      <c r="C866" s="26">
        <f t="shared" si="41"/>
        <v>2</v>
      </c>
      <c r="D866" s="26">
        <f t="shared" si="39"/>
        <v>0</v>
      </c>
      <c r="E866" s="26">
        <f>IFERROR(IF(C866=1,$E$5,ROUNDUP(LOG(_xlfn.XLOOKUP(C866,中转!$U$10:$U$19,中转!$V$10:$V$19)*1.1^(_xlfn.XLOOKUP(B866,中转!$O$10:$O$129,中转!$P$10:$P$129,0)*_xlfn.XLOOKUP(C866,中转!$U$10:$U$19,中转!$W$10:$W$19)),2),4)),1020.5643)</f>
        <v>849.42849999999999</v>
      </c>
      <c r="F866" s="26">
        <f>ROUNDUP(LOG(_xlfn.XLOOKUP(C866,中转!$U$10:$U$19,中转!$V$10:$V$19)*1.1^(_xlfn.XLOOKUP(B866,中转!$O$10:$O$129,中转!$P$10:$P$129,0)*_xlfn.XLOOKUP(C866,中转!$U$10:$U$19,中转!$W$10:$W$19)),2),4)</f>
        <v>849.42849999999999</v>
      </c>
      <c r="G866" s="26">
        <v>862</v>
      </c>
      <c r="H866" s="26">
        <f>MIN(INT(_xlfn.XLOOKUP(B866,中转!$O$10:$O$129,中转!$Q$10:$Q$129)*MAX(C866/MIN(_xlfn.XLOOKUP(B866,中转!$O$10:$O$129,中转!$N$10:$N$129),7),_xlfn.XLOOKUP(C866,中转!$A$8:$A$17,中转!$B$8:$B$17))),250)</f>
        <v>187</v>
      </c>
    </row>
    <row r="867" spans="1:8" x14ac:dyDescent="0.15">
      <c r="A867" s="26">
        <v>863</v>
      </c>
      <c r="B867" s="26">
        <f t="shared" si="40"/>
        <v>87</v>
      </c>
      <c r="C867" s="26">
        <f t="shared" si="41"/>
        <v>3</v>
      </c>
      <c r="D867" s="26">
        <f t="shared" si="39"/>
        <v>0</v>
      </c>
      <c r="E867" s="26">
        <f>IFERROR(IF(C867=1,$E$5,ROUNDUP(LOG(_xlfn.XLOOKUP(C867,中转!$U$10:$U$19,中转!$V$10:$V$19)*1.1^(_xlfn.XLOOKUP(B867,中转!$O$10:$O$129,中转!$P$10:$P$129,0)*_xlfn.XLOOKUP(C867,中转!$U$10:$U$19,中转!$W$10:$W$19)),2),4)),1020.5643)</f>
        <v>905.83669999999995</v>
      </c>
      <c r="F867" s="26">
        <f>ROUNDUP(LOG(_xlfn.XLOOKUP(C867,中转!$U$10:$U$19,中转!$V$10:$V$19)*1.1^(_xlfn.XLOOKUP(B867,中转!$O$10:$O$129,中转!$P$10:$P$129,0)*_xlfn.XLOOKUP(C867,中转!$U$10:$U$19,中转!$W$10:$W$19)),2),4)</f>
        <v>905.83669999999995</v>
      </c>
      <c r="G867" s="27">
        <v>863</v>
      </c>
      <c r="H867" s="26">
        <f>MIN(INT(_xlfn.XLOOKUP(B867,中转!$O$10:$O$129,中转!$Q$10:$Q$129)*MAX(C867/MIN(_xlfn.XLOOKUP(B867,中转!$O$10:$O$129,中转!$N$10:$N$129),7),_xlfn.XLOOKUP(C867,中转!$A$8:$A$17,中转!$B$8:$B$17))),250)</f>
        <v>200</v>
      </c>
    </row>
    <row r="868" spans="1:8" x14ac:dyDescent="0.15">
      <c r="A868" s="26">
        <v>864</v>
      </c>
      <c r="B868" s="26">
        <f t="shared" si="40"/>
        <v>87</v>
      </c>
      <c r="C868" s="26">
        <f t="shared" si="41"/>
        <v>4</v>
      </c>
      <c r="D868" s="26">
        <f t="shared" ref="D868:D931" si="47">D858</f>
        <v>0</v>
      </c>
      <c r="E868" s="26">
        <f>IFERROR(IF(C868=1,$E$5,ROUNDUP(LOG(_xlfn.XLOOKUP(C868,中转!$U$10:$U$19,中转!$V$10:$V$19)*1.1^(_xlfn.XLOOKUP(B868,中转!$O$10:$O$129,中转!$P$10:$P$129,0)*_xlfn.XLOOKUP(C868,中转!$U$10:$U$19,中转!$W$10:$W$19)),2),4)),1020.5643)</f>
        <v>959.24479999999994</v>
      </c>
      <c r="F868" s="26">
        <f>ROUNDUP(LOG(_xlfn.XLOOKUP(C868,中转!$U$10:$U$19,中转!$V$10:$V$19)*1.1^(_xlfn.XLOOKUP(B868,中转!$O$10:$O$129,中转!$P$10:$P$129,0)*_xlfn.XLOOKUP(C868,中转!$U$10:$U$19,中转!$W$10:$W$19)),2),4)</f>
        <v>959.24480000000005</v>
      </c>
      <c r="G868" s="26">
        <v>864</v>
      </c>
      <c r="H868" s="26">
        <f>MIN(INT(_xlfn.XLOOKUP(B868,中转!$O$10:$O$129,中转!$Q$10:$Q$129)*MAX(C868/MIN(_xlfn.XLOOKUP(B868,中转!$O$10:$O$129,中转!$N$10:$N$129),7),_xlfn.XLOOKUP(C868,中转!$A$8:$A$17,中转!$B$8:$B$17))),250)</f>
        <v>212</v>
      </c>
    </row>
    <row r="869" spans="1:8" x14ac:dyDescent="0.15">
      <c r="A869" s="26">
        <v>865</v>
      </c>
      <c r="B869" s="26">
        <f t="shared" si="40"/>
        <v>87</v>
      </c>
      <c r="C869" s="26">
        <f t="shared" si="41"/>
        <v>5</v>
      </c>
      <c r="D869" s="26">
        <f t="shared" si="47"/>
        <v>0</v>
      </c>
      <c r="E869" s="26">
        <f>IFERROR(IF(C869=1,$E$5,ROUNDUP(LOG(_xlfn.XLOOKUP(C869,中转!$U$10:$U$19,中转!$V$10:$V$19)*1.1^(_xlfn.XLOOKUP(B869,中转!$O$10:$O$129,中转!$P$10:$P$129,0)*_xlfn.XLOOKUP(C869,中转!$U$10:$U$19,中转!$W$10:$W$19)),2),4)),1020.5643)</f>
        <v>1014.6519</v>
      </c>
      <c r="F869" s="26">
        <f>ROUNDUP(LOG(_xlfn.XLOOKUP(C869,中转!$U$10:$U$19,中转!$V$10:$V$19)*1.1^(_xlfn.XLOOKUP(B869,中转!$O$10:$O$129,中转!$P$10:$P$129,0)*_xlfn.XLOOKUP(C869,中转!$U$10:$U$19,中转!$W$10:$W$19)),2),4)</f>
        <v>1014.6519</v>
      </c>
      <c r="G869" s="27">
        <v>865</v>
      </c>
      <c r="H869" s="26">
        <f>MIN(INT(_xlfn.XLOOKUP(B869,中转!$O$10:$O$129,中转!$Q$10:$Q$129)*MAX(C869/MIN(_xlfn.XLOOKUP(B869,中转!$O$10:$O$129,中转!$N$10:$N$129),7),_xlfn.XLOOKUP(C869,中转!$A$8:$A$17,中转!$B$8:$B$17))),250)</f>
        <v>225</v>
      </c>
    </row>
    <row r="870" spans="1:8" x14ac:dyDescent="0.15">
      <c r="A870" s="26">
        <v>866</v>
      </c>
      <c r="B870" s="26">
        <f t="shared" si="40"/>
        <v>87</v>
      </c>
      <c r="C870" s="26">
        <f t="shared" si="41"/>
        <v>6</v>
      </c>
      <c r="D870" s="26">
        <f t="shared" si="47"/>
        <v>0</v>
      </c>
      <c r="E870" s="26">
        <f>IFERROR(IF(C870=1,$E$5,ROUNDUP(LOG(_xlfn.XLOOKUP(C870,中转!$U$10:$U$19,中转!$V$10:$V$19)*1.1^(_xlfn.XLOOKUP(B870,中转!$O$10:$O$129,中转!$P$10:$P$129,0)*_xlfn.XLOOKUP(C870,中转!$U$10:$U$19,中转!$W$10:$W$19)),2),4)),1020.5643)</f>
        <v>1020.5643</v>
      </c>
      <c r="F870" s="26">
        <f>ROUNDUP(LOG(_xlfn.XLOOKUP(C870,中转!$U$10:$U$19,中转!$V$10:$V$19)*1.1^(_xlfn.XLOOKUP(B870,中转!$O$10:$O$129,中转!$P$10:$P$129,0)*_xlfn.XLOOKUP(C870,中转!$U$10:$U$19,中转!$W$10:$W$19)),2),4)</f>
        <v>1020.5643</v>
      </c>
      <c r="G870" s="26">
        <v>866</v>
      </c>
      <c r="H870" s="26">
        <f>MIN(INT(_xlfn.XLOOKUP(B870,中转!$O$10:$O$129,中转!$Q$10:$Q$129)*MAX(C870/MIN(_xlfn.XLOOKUP(B870,中转!$O$10:$O$129,中转!$N$10:$N$129),7),_xlfn.XLOOKUP(C870,中转!$A$8:$A$17,中转!$B$8:$B$17))),250)</f>
        <v>237</v>
      </c>
    </row>
    <row r="871" spans="1:8" x14ac:dyDescent="0.15">
      <c r="A871" s="26">
        <v>867</v>
      </c>
      <c r="B871" s="26">
        <f t="shared" si="40"/>
        <v>87</v>
      </c>
      <c r="C871" s="26">
        <f t="shared" si="41"/>
        <v>7</v>
      </c>
      <c r="D871" s="26">
        <f t="shared" si="47"/>
        <v>0</v>
      </c>
      <c r="E871" s="26">
        <f>IFERROR(IF(C871=1,$E$5,ROUNDUP(LOG(_xlfn.XLOOKUP(C871,中转!$U$10:$U$19,中转!$V$10:$V$19)*1.1^(_xlfn.XLOOKUP(B871,中转!$O$10:$O$129,中转!$P$10:$P$129,0)*_xlfn.XLOOKUP(C871,中转!$U$10:$U$19,中转!$W$10:$W$19)),2),4)),1020.5643)</f>
        <v>1020.5643</v>
      </c>
      <c r="F871" s="26">
        <f t="shared" ref="F871:F874" si="48">F861</f>
        <v>1020.5643</v>
      </c>
      <c r="G871" s="27">
        <v>867</v>
      </c>
      <c r="H871" s="26">
        <f>MIN(INT(_xlfn.XLOOKUP(B871,中转!$O$10:$O$129,中转!$Q$10:$Q$129)*MAX(C871/MIN(_xlfn.XLOOKUP(B871,中转!$O$10:$O$129,中转!$N$10:$N$129),7),_xlfn.XLOOKUP(C871,中转!$A$8:$A$17,中转!$B$8:$B$17))),250)</f>
        <v>250</v>
      </c>
    </row>
    <row r="872" spans="1:8" x14ac:dyDescent="0.15">
      <c r="A872" s="26">
        <v>868</v>
      </c>
      <c r="B872" s="26">
        <f t="shared" si="40"/>
        <v>87</v>
      </c>
      <c r="C872" s="26">
        <f t="shared" si="41"/>
        <v>8</v>
      </c>
      <c r="D872" s="26">
        <f t="shared" si="47"/>
        <v>0</v>
      </c>
      <c r="E872" s="26">
        <f>IFERROR(IF(C872=1,$E$5,ROUNDUP(LOG(_xlfn.XLOOKUP(C872,中转!$U$10:$U$19,中转!$V$10:$V$19)*1.1^(_xlfn.XLOOKUP(B872,中转!$O$10:$O$129,中转!$P$10:$P$129,0)*_xlfn.XLOOKUP(C872,中转!$U$10:$U$19,中转!$W$10:$W$19)),2),4)),1020.5643)</f>
        <v>1020.5643</v>
      </c>
      <c r="F872" s="26">
        <f t="shared" si="48"/>
        <v>1020.5643</v>
      </c>
      <c r="G872" s="26">
        <v>868</v>
      </c>
      <c r="H872" s="26">
        <f>MIN(INT(_xlfn.XLOOKUP(B872,中转!$O$10:$O$129,中转!$Q$10:$Q$129)*MAX(C872/MIN(_xlfn.XLOOKUP(B872,中转!$O$10:$O$129,中转!$N$10:$N$129),7),_xlfn.XLOOKUP(C872,中转!$A$8:$A$17,中转!$B$8:$B$17))),250)</f>
        <v>250</v>
      </c>
    </row>
    <row r="873" spans="1:8" x14ac:dyDescent="0.15">
      <c r="A873" s="26">
        <v>869</v>
      </c>
      <c r="B873" s="26">
        <f t="shared" si="40"/>
        <v>87</v>
      </c>
      <c r="C873" s="26">
        <f t="shared" si="41"/>
        <v>9</v>
      </c>
      <c r="D873" s="26">
        <f t="shared" si="47"/>
        <v>0</v>
      </c>
      <c r="E873" s="26">
        <f>IFERROR(IF(C873=1,$E$5,ROUNDUP(LOG(_xlfn.XLOOKUP(C873,中转!$U$10:$U$19,中转!$V$10:$V$19)*1.1^(_xlfn.XLOOKUP(B873,中转!$O$10:$O$129,中转!$P$10:$P$129,0)*_xlfn.XLOOKUP(C873,中转!$U$10:$U$19,中转!$W$10:$W$19)),2),4)),1020.5643)</f>
        <v>1020.5643</v>
      </c>
      <c r="F873" s="26">
        <f t="shared" si="48"/>
        <v>1020.5643</v>
      </c>
      <c r="G873" s="27">
        <v>869</v>
      </c>
      <c r="H873" s="26">
        <f>MIN(INT(_xlfn.XLOOKUP(B873,中转!$O$10:$O$129,中转!$Q$10:$Q$129)*MAX(C873/MIN(_xlfn.XLOOKUP(B873,中转!$O$10:$O$129,中转!$N$10:$N$129),7),_xlfn.XLOOKUP(C873,中转!$A$8:$A$17,中转!$B$8:$B$17))),250)</f>
        <v>250</v>
      </c>
    </row>
    <row r="874" spans="1:8" x14ac:dyDescent="0.15">
      <c r="A874" s="26">
        <v>870</v>
      </c>
      <c r="B874" s="26">
        <f t="shared" si="40"/>
        <v>87</v>
      </c>
      <c r="C874" s="26">
        <f t="shared" si="41"/>
        <v>10</v>
      </c>
      <c r="D874" s="26">
        <f t="shared" si="47"/>
        <v>0</v>
      </c>
      <c r="E874" s="26">
        <f>IFERROR(IF(C874=1,$E$5,ROUNDUP(LOG(_xlfn.XLOOKUP(C874,中转!$U$10:$U$19,中转!$V$10:$V$19)*1.1^(_xlfn.XLOOKUP(B874,中转!$O$10:$O$129,中转!$P$10:$P$129,0)*_xlfn.XLOOKUP(C874,中转!$U$10:$U$19,中转!$W$10:$W$19)),2),4)),1020.5643)</f>
        <v>1020.5643</v>
      </c>
      <c r="F874" s="26">
        <f t="shared" si="48"/>
        <v>1020.5643</v>
      </c>
      <c r="G874" s="26">
        <v>870</v>
      </c>
      <c r="H874" s="26">
        <f>MIN(INT(_xlfn.XLOOKUP(B874,中转!$O$10:$O$129,中转!$Q$10:$Q$129)*MAX(C874/MIN(_xlfn.XLOOKUP(B874,中转!$O$10:$O$129,中转!$N$10:$N$129),7),_xlfn.XLOOKUP(C874,中转!$A$8:$A$17,中转!$B$8:$B$17))),250)</f>
        <v>250</v>
      </c>
    </row>
    <row r="875" spans="1:8" x14ac:dyDescent="0.15">
      <c r="A875" s="32">
        <v>871</v>
      </c>
      <c r="B875" s="32">
        <f t="shared" si="40"/>
        <v>88</v>
      </c>
      <c r="C875" s="32">
        <f t="shared" si="41"/>
        <v>1</v>
      </c>
      <c r="D875" s="32">
        <f t="shared" si="47"/>
        <v>0</v>
      </c>
      <c r="E875" s="32">
        <f>IFERROR(IF(C875=1,$E$5,ROUNDUP(LOG(_xlfn.XLOOKUP(C875,中转!$U$10:$U$19,中转!$V$10:$V$19)*1.1^(_xlfn.XLOOKUP(B875,中转!$O$10:$O$129,中转!$P$10:$P$129,0)*_xlfn.XLOOKUP(C875,中转!$U$10:$U$19,中转!$W$10:$W$19)),2),4)),1020.5643)</f>
        <v>4.3220000000000001</v>
      </c>
      <c r="F875" s="32">
        <f>ROUNDUP(LOG(_xlfn.XLOOKUP(C875,中转!$U$10:$U$19,中转!$V$10:$V$19)*1.1^(_xlfn.XLOOKUP(B875,中转!$O$10:$O$129,中转!$P$10:$P$129,0)*_xlfn.XLOOKUP(C875,中转!$U$10:$U$19,中转!$W$10:$W$19)),2),4)</f>
        <v>798.66420000000005</v>
      </c>
      <c r="G875" s="33">
        <v>871</v>
      </c>
      <c r="H875" s="32">
        <f>MIN(INT(_xlfn.XLOOKUP(B875,中转!$O$10:$O$129,中转!$Q$10:$Q$129)*MAX(C875/MIN(_xlfn.XLOOKUP(B875,中转!$O$10:$O$129,中转!$N$10:$N$129),7),_xlfn.XLOOKUP(C875,中转!$A$8:$A$17,中转!$B$8:$B$17))),250)</f>
        <v>175</v>
      </c>
    </row>
    <row r="876" spans="1:8" x14ac:dyDescent="0.15">
      <c r="A876" s="32">
        <v>872</v>
      </c>
      <c r="B876" s="32">
        <f t="shared" si="40"/>
        <v>88</v>
      </c>
      <c r="C876" s="32">
        <f t="shared" si="41"/>
        <v>2</v>
      </c>
      <c r="D876" s="32">
        <f t="shared" si="47"/>
        <v>0</v>
      </c>
      <c r="E876" s="32">
        <f>IFERROR(IF(C876=1,$E$5,ROUNDUP(LOG(_xlfn.XLOOKUP(C876,中转!$U$10:$U$19,中转!$V$10:$V$19)*1.1^(_xlfn.XLOOKUP(B876,中转!$O$10:$O$129,中转!$P$10:$P$129,0)*_xlfn.XLOOKUP(C876,中转!$U$10:$U$19,中转!$W$10:$W$19)),2),4)),1020.5643)</f>
        <v>849.42849999999999</v>
      </c>
      <c r="F876" s="32">
        <f>ROUNDUP(LOG(_xlfn.XLOOKUP(C876,中转!$U$10:$U$19,中转!$V$10:$V$19)*1.1^(_xlfn.XLOOKUP(B876,中转!$O$10:$O$129,中转!$P$10:$P$129,0)*_xlfn.XLOOKUP(C876,中转!$U$10:$U$19,中转!$W$10:$W$19)),2),4)</f>
        <v>849.42849999999999</v>
      </c>
      <c r="G876" s="32">
        <v>872</v>
      </c>
      <c r="H876" s="32">
        <f>MIN(INT(_xlfn.XLOOKUP(B876,中转!$O$10:$O$129,中转!$Q$10:$Q$129)*MAX(C876/MIN(_xlfn.XLOOKUP(B876,中转!$O$10:$O$129,中转!$N$10:$N$129),7),_xlfn.XLOOKUP(C876,中转!$A$8:$A$17,中转!$B$8:$B$17))),250)</f>
        <v>187</v>
      </c>
    </row>
    <row r="877" spans="1:8" x14ac:dyDescent="0.15">
      <c r="A877" s="32">
        <v>873</v>
      </c>
      <c r="B877" s="32">
        <f t="shared" si="40"/>
        <v>88</v>
      </c>
      <c r="C877" s="32">
        <f t="shared" si="41"/>
        <v>3</v>
      </c>
      <c r="D877" s="32">
        <f t="shared" si="47"/>
        <v>0</v>
      </c>
      <c r="E877" s="32">
        <f>IFERROR(IF(C877=1,$E$5,ROUNDUP(LOG(_xlfn.XLOOKUP(C877,中转!$U$10:$U$19,中转!$V$10:$V$19)*1.1^(_xlfn.XLOOKUP(B877,中转!$O$10:$O$129,中转!$P$10:$P$129,0)*_xlfn.XLOOKUP(C877,中转!$U$10:$U$19,中转!$W$10:$W$19)),2),4)),1020.5643)</f>
        <v>905.83669999999995</v>
      </c>
      <c r="F877" s="32">
        <f>ROUNDUP(LOG(_xlfn.XLOOKUP(C877,中转!$U$10:$U$19,中转!$V$10:$V$19)*1.1^(_xlfn.XLOOKUP(B877,中转!$O$10:$O$129,中转!$P$10:$P$129,0)*_xlfn.XLOOKUP(C877,中转!$U$10:$U$19,中转!$W$10:$W$19)),2),4)</f>
        <v>905.83669999999995</v>
      </c>
      <c r="G877" s="33">
        <v>873</v>
      </c>
      <c r="H877" s="32">
        <f>MIN(INT(_xlfn.XLOOKUP(B877,中转!$O$10:$O$129,中转!$Q$10:$Q$129)*MAX(C877/MIN(_xlfn.XLOOKUP(B877,中转!$O$10:$O$129,中转!$N$10:$N$129),7),_xlfn.XLOOKUP(C877,中转!$A$8:$A$17,中转!$B$8:$B$17))),250)</f>
        <v>200</v>
      </c>
    </row>
    <row r="878" spans="1:8" x14ac:dyDescent="0.15">
      <c r="A878" s="32">
        <v>874</v>
      </c>
      <c r="B878" s="32">
        <f t="shared" si="40"/>
        <v>88</v>
      </c>
      <c r="C878" s="32">
        <f t="shared" si="41"/>
        <v>4</v>
      </c>
      <c r="D878" s="32">
        <f t="shared" si="47"/>
        <v>0</v>
      </c>
      <c r="E878" s="32">
        <f>IFERROR(IF(C878=1,$E$5,ROUNDUP(LOG(_xlfn.XLOOKUP(C878,中转!$U$10:$U$19,中转!$V$10:$V$19)*1.1^(_xlfn.XLOOKUP(B878,中转!$O$10:$O$129,中转!$P$10:$P$129,0)*_xlfn.XLOOKUP(C878,中转!$U$10:$U$19,中转!$W$10:$W$19)),2),4)),1020.5643)</f>
        <v>959.24479999999994</v>
      </c>
      <c r="F878" s="32">
        <f>ROUNDUP(LOG(_xlfn.XLOOKUP(C878,中转!$U$10:$U$19,中转!$V$10:$V$19)*1.1^(_xlfn.XLOOKUP(B878,中转!$O$10:$O$129,中转!$P$10:$P$129,0)*_xlfn.XLOOKUP(C878,中转!$U$10:$U$19,中转!$W$10:$W$19)),2),4)</f>
        <v>959.24480000000005</v>
      </c>
      <c r="G878" s="32">
        <v>874</v>
      </c>
      <c r="H878" s="32">
        <f>MIN(INT(_xlfn.XLOOKUP(B878,中转!$O$10:$O$129,中转!$Q$10:$Q$129)*MAX(C878/MIN(_xlfn.XLOOKUP(B878,中转!$O$10:$O$129,中转!$N$10:$N$129),7),_xlfn.XLOOKUP(C878,中转!$A$8:$A$17,中转!$B$8:$B$17))),250)</f>
        <v>212</v>
      </c>
    </row>
    <row r="879" spans="1:8" x14ac:dyDescent="0.15">
      <c r="A879" s="32">
        <v>875</v>
      </c>
      <c r="B879" s="32">
        <f t="shared" si="40"/>
        <v>88</v>
      </c>
      <c r="C879" s="32">
        <f t="shared" si="41"/>
        <v>5</v>
      </c>
      <c r="D879" s="32">
        <f t="shared" si="47"/>
        <v>0</v>
      </c>
      <c r="E879" s="32">
        <f>IFERROR(IF(C879=1,$E$5,ROUNDUP(LOG(_xlfn.XLOOKUP(C879,中转!$U$10:$U$19,中转!$V$10:$V$19)*1.1^(_xlfn.XLOOKUP(B879,中转!$O$10:$O$129,中转!$P$10:$P$129,0)*_xlfn.XLOOKUP(C879,中转!$U$10:$U$19,中转!$W$10:$W$19)),2),4)),1020.5643)</f>
        <v>1014.6519</v>
      </c>
      <c r="F879" s="32">
        <f>ROUNDUP(LOG(_xlfn.XLOOKUP(C879,中转!$U$10:$U$19,中转!$V$10:$V$19)*1.1^(_xlfn.XLOOKUP(B879,中转!$O$10:$O$129,中转!$P$10:$P$129,0)*_xlfn.XLOOKUP(C879,中转!$U$10:$U$19,中转!$W$10:$W$19)),2),4)</f>
        <v>1014.6519</v>
      </c>
      <c r="G879" s="33">
        <v>875</v>
      </c>
      <c r="H879" s="32">
        <f>MIN(INT(_xlfn.XLOOKUP(B879,中转!$O$10:$O$129,中转!$Q$10:$Q$129)*MAX(C879/MIN(_xlfn.XLOOKUP(B879,中转!$O$10:$O$129,中转!$N$10:$N$129),7),_xlfn.XLOOKUP(C879,中转!$A$8:$A$17,中转!$B$8:$B$17))),250)</f>
        <v>225</v>
      </c>
    </row>
    <row r="880" spans="1:8" x14ac:dyDescent="0.15">
      <c r="A880" s="32">
        <v>876</v>
      </c>
      <c r="B880" s="32">
        <f t="shared" si="40"/>
        <v>88</v>
      </c>
      <c r="C880" s="32">
        <f t="shared" si="41"/>
        <v>6</v>
      </c>
      <c r="D880" s="32">
        <f t="shared" si="47"/>
        <v>0</v>
      </c>
      <c r="E880" s="32">
        <f>IFERROR(IF(C880=1,$E$5,ROUNDUP(LOG(_xlfn.XLOOKUP(C880,中转!$U$10:$U$19,中转!$V$10:$V$19)*1.1^(_xlfn.XLOOKUP(B880,中转!$O$10:$O$129,中转!$P$10:$P$129,0)*_xlfn.XLOOKUP(C880,中转!$U$10:$U$19,中转!$W$10:$W$19)),2),4)),1020.5643)</f>
        <v>1020.5643</v>
      </c>
      <c r="F880" s="32">
        <f>ROUNDUP(LOG(_xlfn.XLOOKUP(C880,中转!$U$10:$U$19,中转!$V$10:$V$19)*1.1^(_xlfn.XLOOKUP(B880,中转!$O$10:$O$129,中转!$P$10:$P$129,0)*_xlfn.XLOOKUP(C880,中转!$U$10:$U$19,中转!$W$10:$W$19)),2),4)</f>
        <v>1020.5643</v>
      </c>
      <c r="G880" s="32">
        <v>876</v>
      </c>
      <c r="H880" s="32">
        <f>MIN(INT(_xlfn.XLOOKUP(B880,中转!$O$10:$O$129,中转!$Q$10:$Q$129)*MAX(C880/MIN(_xlfn.XLOOKUP(B880,中转!$O$10:$O$129,中转!$N$10:$N$129),7),_xlfn.XLOOKUP(C880,中转!$A$8:$A$17,中转!$B$8:$B$17))),250)</f>
        <v>237</v>
      </c>
    </row>
    <row r="881" spans="1:8" x14ac:dyDescent="0.15">
      <c r="A881" s="32">
        <v>877</v>
      </c>
      <c r="B881" s="32">
        <f t="shared" si="40"/>
        <v>88</v>
      </c>
      <c r="C881" s="32">
        <f t="shared" si="41"/>
        <v>7</v>
      </c>
      <c r="D881" s="32">
        <f t="shared" si="47"/>
        <v>0</v>
      </c>
      <c r="E881" s="32">
        <f>IFERROR(IF(C881=1,$E$5,ROUNDUP(LOG(_xlfn.XLOOKUP(C881,中转!$U$10:$U$19,中转!$V$10:$V$19)*1.1^(_xlfn.XLOOKUP(B881,中转!$O$10:$O$129,中转!$P$10:$P$129,0)*_xlfn.XLOOKUP(C881,中转!$U$10:$U$19,中转!$W$10:$W$19)),2),4)),1020.5643)</f>
        <v>1020.5643</v>
      </c>
      <c r="F881" s="32">
        <f t="shared" ref="F881:F884" si="49">F871</f>
        <v>1020.5643</v>
      </c>
      <c r="G881" s="33">
        <v>877</v>
      </c>
      <c r="H881" s="32">
        <f>MIN(INT(_xlfn.XLOOKUP(B881,中转!$O$10:$O$129,中转!$Q$10:$Q$129)*MAX(C881/MIN(_xlfn.XLOOKUP(B881,中转!$O$10:$O$129,中转!$N$10:$N$129),7),_xlfn.XLOOKUP(C881,中转!$A$8:$A$17,中转!$B$8:$B$17))),250)</f>
        <v>250</v>
      </c>
    </row>
    <row r="882" spans="1:8" x14ac:dyDescent="0.15">
      <c r="A882" s="32">
        <v>878</v>
      </c>
      <c r="B882" s="32">
        <f t="shared" si="40"/>
        <v>88</v>
      </c>
      <c r="C882" s="32">
        <f t="shared" si="41"/>
        <v>8</v>
      </c>
      <c r="D882" s="32">
        <f t="shared" si="47"/>
        <v>0</v>
      </c>
      <c r="E882" s="32">
        <f>IFERROR(IF(C882=1,$E$5,ROUNDUP(LOG(_xlfn.XLOOKUP(C882,中转!$U$10:$U$19,中转!$V$10:$V$19)*1.1^(_xlfn.XLOOKUP(B882,中转!$O$10:$O$129,中转!$P$10:$P$129,0)*_xlfn.XLOOKUP(C882,中转!$U$10:$U$19,中转!$W$10:$W$19)),2),4)),1020.5643)</f>
        <v>1020.5643</v>
      </c>
      <c r="F882" s="32">
        <f t="shared" si="49"/>
        <v>1020.5643</v>
      </c>
      <c r="G882" s="32">
        <v>878</v>
      </c>
      <c r="H882" s="32">
        <f>MIN(INT(_xlfn.XLOOKUP(B882,中转!$O$10:$O$129,中转!$Q$10:$Q$129)*MAX(C882/MIN(_xlfn.XLOOKUP(B882,中转!$O$10:$O$129,中转!$N$10:$N$129),7),_xlfn.XLOOKUP(C882,中转!$A$8:$A$17,中转!$B$8:$B$17))),250)</f>
        <v>250</v>
      </c>
    </row>
    <row r="883" spans="1:8" x14ac:dyDescent="0.15">
      <c r="A883" s="32">
        <v>879</v>
      </c>
      <c r="B883" s="32">
        <f t="shared" si="40"/>
        <v>88</v>
      </c>
      <c r="C883" s="32">
        <f t="shared" si="41"/>
        <v>9</v>
      </c>
      <c r="D883" s="32">
        <f t="shared" si="47"/>
        <v>0</v>
      </c>
      <c r="E883" s="32">
        <f>IFERROR(IF(C883=1,$E$5,ROUNDUP(LOG(_xlfn.XLOOKUP(C883,中转!$U$10:$U$19,中转!$V$10:$V$19)*1.1^(_xlfn.XLOOKUP(B883,中转!$O$10:$O$129,中转!$P$10:$P$129,0)*_xlfn.XLOOKUP(C883,中转!$U$10:$U$19,中转!$W$10:$W$19)),2),4)),1020.5643)</f>
        <v>1020.5643</v>
      </c>
      <c r="F883" s="32">
        <f t="shared" si="49"/>
        <v>1020.5643</v>
      </c>
      <c r="G883" s="33">
        <v>879</v>
      </c>
      <c r="H883" s="32">
        <f>MIN(INT(_xlfn.XLOOKUP(B883,中转!$O$10:$O$129,中转!$Q$10:$Q$129)*MAX(C883/MIN(_xlfn.XLOOKUP(B883,中转!$O$10:$O$129,中转!$N$10:$N$129),7),_xlfn.XLOOKUP(C883,中转!$A$8:$A$17,中转!$B$8:$B$17))),250)</f>
        <v>250</v>
      </c>
    </row>
    <row r="884" spans="1:8" x14ac:dyDescent="0.15">
      <c r="A884" s="32">
        <v>880</v>
      </c>
      <c r="B884" s="32">
        <f t="shared" ref="B884:B947" si="50">B874+1</f>
        <v>88</v>
      </c>
      <c r="C884" s="32">
        <f t="shared" ref="C884:C947" si="51">C874</f>
        <v>10</v>
      </c>
      <c r="D884" s="32">
        <f t="shared" si="47"/>
        <v>0</v>
      </c>
      <c r="E884" s="32">
        <f>IFERROR(IF(C884=1,$E$5,ROUNDUP(LOG(_xlfn.XLOOKUP(C884,中转!$U$10:$U$19,中转!$V$10:$V$19)*1.1^(_xlfn.XLOOKUP(B884,中转!$O$10:$O$129,中转!$P$10:$P$129,0)*_xlfn.XLOOKUP(C884,中转!$U$10:$U$19,中转!$W$10:$W$19)),2),4)),1020.5643)</f>
        <v>1020.5643</v>
      </c>
      <c r="F884" s="32">
        <f t="shared" si="49"/>
        <v>1020.5643</v>
      </c>
      <c r="G884" s="32">
        <v>880</v>
      </c>
      <c r="H884" s="32">
        <f>MIN(INT(_xlfn.XLOOKUP(B884,中转!$O$10:$O$129,中转!$Q$10:$Q$129)*MAX(C884/MIN(_xlfn.XLOOKUP(B884,中转!$O$10:$O$129,中转!$N$10:$N$129),7),_xlfn.XLOOKUP(C884,中转!$A$8:$A$17,中转!$B$8:$B$17))),250)</f>
        <v>250</v>
      </c>
    </row>
    <row r="885" spans="1:8" x14ac:dyDescent="0.15">
      <c r="A885" s="26">
        <v>881</v>
      </c>
      <c r="B885" s="26">
        <f t="shared" si="50"/>
        <v>89</v>
      </c>
      <c r="C885" s="26">
        <f t="shared" si="51"/>
        <v>1</v>
      </c>
      <c r="D885" s="26">
        <f t="shared" si="47"/>
        <v>0</v>
      </c>
      <c r="E885" s="26">
        <f>IFERROR(IF(C885=1,$E$5,ROUNDUP(LOG(_xlfn.XLOOKUP(C885,中转!$U$10:$U$19,中转!$V$10:$V$19)*1.1^(_xlfn.XLOOKUP(B885,中转!$O$10:$O$129,中转!$P$10:$P$129,0)*_xlfn.XLOOKUP(C885,中转!$U$10:$U$19,中转!$W$10:$W$19)),2),4)),1020.5643)</f>
        <v>4.3220000000000001</v>
      </c>
      <c r="F885" s="26">
        <f>ROUNDUP(LOG(_xlfn.XLOOKUP(C885,中转!$U$10:$U$19,中转!$V$10:$V$19)*1.1^(_xlfn.XLOOKUP(B885,中转!$O$10:$O$129,中转!$P$10:$P$129,0)*_xlfn.XLOOKUP(C885,中转!$U$10:$U$19,中转!$W$10:$W$19)),2),4)</f>
        <v>798.66420000000005</v>
      </c>
      <c r="G885" s="27">
        <v>881</v>
      </c>
      <c r="H885" s="26">
        <f>MIN(INT(_xlfn.XLOOKUP(B885,中转!$O$10:$O$129,中转!$Q$10:$Q$129)*MAX(C885/MIN(_xlfn.XLOOKUP(B885,中转!$O$10:$O$129,中转!$N$10:$N$129),7),_xlfn.XLOOKUP(C885,中转!$A$8:$A$17,中转!$B$8:$B$17))),250)</f>
        <v>175</v>
      </c>
    </row>
    <row r="886" spans="1:8" x14ac:dyDescent="0.15">
      <c r="A886" s="26">
        <v>882</v>
      </c>
      <c r="B886" s="26">
        <f t="shared" si="50"/>
        <v>89</v>
      </c>
      <c r="C886" s="26">
        <f t="shared" si="51"/>
        <v>2</v>
      </c>
      <c r="D886" s="26">
        <f t="shared" si="47"/>
        <v>0</v>
      </c>
      <c r="E886" s="26">
        <f>IFERROR(IF(C886=1,$E$5,ROUNDUP(LOG(_xlfn.XLOOKUP(C886,中转!$U$10:$U$19,中转!$V$10:$V$19)*1.1^(_xlfn.XLOOKUP(B886,中转!$O$10:$O$129,中转!$P$10:$P$129,0)*_xlfn.XLOOKUP(C886,中转!$U$10:$U$19,中转!$W$10:$W$19)),2),4)),1020.5643)</f>
        <v>849.42849999999999</v>
      </c>
      <c r="F886" s="26">
        <f>ROUNDUP(LOG(_xlfn.XLOOKUP(C886,中转!$U$10:$U$19,中转!$V$10:$V$19)*1.1^(_xlfn.XLOOKUP(B886,中转!$O$10:$O$129,中转!$P$10:$P$129,0)*_xlfn.XLOOKUP(C886,中转!$U$10:$U$19,中转!$W$10:$W$19)),2),4)</f>
        <v>849.42849999999999</v>
      </c>
      <c r="G886" s="26">
        <v>882</v>
      </c>
      <c r="H886" s="26">
        <f>MIN(INT(_xlfn.XLOOKUP(B886,中转!$O$10:$O$129,中转!$Q$10:$Q$129)*MAX(C886/MIN(_xlfn.XLOOKUP(B886,中转!$O$10:$O$129,中转!$N$10:$N$129),7),_xlfn.XLOOKUP(C886,中转!$A$8:$A$17,中转!$B$8:$B$17))),250)</f>
        <v>187</v>
      </c>
    </row>
    <row r="887" spans="1:8" x14ac:dyDescent="0.15">
      <c r="A887" s="26">
        <v>883</v>
      </c>
      <c r="B887" s="26">
        <f t="shared" si="50"/>
        <v>89</v>
      </c>
      <c r="C887" s="26">
        <f t="shared" si="51"/>
        <v>3</v>
      </c>
      <c r="D887" s="26">
        <f t="shared" si="47"/>
        <v>0</v>
      </c>
      <c r="E887" s="26">
        <f>IFERROR(IF(C887=1,$E$5,ROUNDUP(LOG(_xlfn.XLOOKUP(C887,中转!$U$10:$U$19,中转!$V$10:$V$19)*1.1^(_xlfn.XLOOKUP(B887,中转!$O$10:$O$129,中转!$P$10:$P$129,0)*_xlfn.XLOOKUP(C887,中转!$U$10:$U$19,中转!$W$10:$W$19)),2),4)),1020.5643)</f>
        <v>905.83669999999995</v>
      </c>
      <c r="F887" s="26">
        <f>ROUNDUP(LOG(_xlfn.XLOOKUP(C887,中转!$U$10:$U$19,中转!$V$10:$V$19)*1.1^(_xlfn.XLOOKUP(B887,中转!$O$10:$O$129,中转!$P$10:$P$129,0)*_xlfn.XLOOKUP(C887,中转!$U$10:$U$19,中转!$W$10:$W$19)),2),4)</f>
        <v>905.83669999999995</v>
      </c>
      <c r="G887" s="27">
        <v>883</v>
      </c>
      <c r="H887" s="26">
        <f>MIN(INT(_xlfn.XLOOKUP(B887,中转!$O$10:$O$129,中转!$Q$10:$Q$129)*MAX(C887/MIN(_xlfn.XLOOKUP(B887,中转!$O$10:$O$129,中转!$N$10:$N$129),7),_xlfn.XLOOKUP(C887,中转!$A$8:$A$17,中转!$B$8:$B$17))),250)</f>
        <v>200</v>
      </c>
    </row>
    <row r="888" spans="1:8" x14ac:dyDescent="0.15">
      <c r="A888" s="26">
        <v>884</v>
      </c>
      <c r="B888" s="26">
        <f t="shared" si="50"/>
        <v>89</v>
      </c>
      <c r="C888" s="26">
        <f t="shared" si="51"/>
        <v>4</v>
      </c>
      <c r="D888" s="26">
        <f t="shared" si="47"/>
        <v>0</v>
      </c>
      <c r="E888" s="26">
        <f>IFERROR(IF(C888=1,$E$5,ROUNDUP(LOG(_xlfn.XLOOKUP(C888,中转!$U$10:$U$19,中转!$V$10:$V$19)*1.1^(_xlfn.XLOOKUP(B888,中转!$O$10:$O$129,中转!$P$10:$P$129,0)*_xlfn.XLOOKUP(C888,中转!$U$10:$U$19,中转!$W$10:$W$19)),2),4)),1020.5643)</f>
        <v>959.24479999999994</v>
      </c>
      <c r="F888" s="26">
        <f>ROUNDUP(LOG(_xlfn.XLOOKUP(C888,中转!$U$10:$U$19,中转!$V$10:$V$19)*1.1^(_xlfn.XLOOKUP(B888,中转!$O$10:$O$129,中转!$P$10:$P$129,0)*_xlfn.XLOOKUP(C888,中转!$U$10:$U$19,中转!$W$10:$W$19)),2),4)</f>
        <v>959.24480000000005</v>
      </c>
      <c r="G888" s="26">
        <v>884</v>
      </c>
      <c r="H888" s="26">
        <f>MIN(INT(_xlfn.XLOOKUP(B888,中转!$O$10:$O$129,中转!$Q$10:$Q$129)*MAX(C888/MIN(_xlfn.XLOOKUP(B888,中转!$O$10:$O$129,中转!$N$10:$N$129),7),_xlfn.XLOOKUP(C888,中转!$A$8:$A$17,中转!$B$8:$B$17))),250)</f>
        <v>212</v>
      </c>
    </row>
    <row r="889" spans="1:8" x14ac:dyDescent="0.15">
      <c r="A889" s="26">
        <v>885</v>
      </c>
      <c r="B889" s="26">
        <f t="shared" si="50"/>
        <v>89</v>
      </c>
      <c r="C889" s="26">
        <f t="shared" si="51"/>
        <v>5</v>
      </c>
      <c r="D889" s="26">
        <f t="shared" si="47"/>
        <v>0</v>
      </c>
      <c r="E889" s="26">
        <f>IFERROR(IF(C889=1,$E$5,ROUNDUP(LOG(_xlfn.XLOOKUP(C889,中转!$U$10:$U$19,中转!$V$10:$V$19)*1.1^(_xlfn.XLOOKUP(B889,中转!$O$10:$O$129,中转!$P$10:$P$129,0)*_xlfn.XLOOKUP(C889,中转!$U$10:$U$19,中转!$W$10:$W$19)),2),4)),1020.5643)</f>
        <v>1014.6519</v>
      </c>
      <c r="F889" s="26">
        <f>ROUNDUP(LOG(_xlfn.XLOOKUP(C889,中转!$U$10:$U$19,中转!$V$10:$V$19)*1.1^(_xlfn.XLOOKUP(B889,中转!$O$10:$O$129,中转!$P$10:$P$129,0)*_xlfn.XLOOKUP(C889,中转!$U$10:$U$19,中转!$W$10:$W$19)),2),4)</f>
        <v>1014.6519</v>
      </c>
      <c r="G889" s="27">
        <v>885</v>
      </c>
      <c r="H889" s="26">
        <f>MIN(INT(_xlfn.XLOOKUP(B889,中转!$O$10:$O$129,中转!$Q$10:$Q$129)*MAX(C889/MIN(_xlfn.XLOOKUP(B889,中转!$O$10:$O$129,中转!$N$10:$N$129),7),_xlfn.XLOOKUP(C889,中转!$A$8:$A$17,中转!$B$8:$B$17))),250)</f>
        <v>225</v>
      </c>
    </row>
    <row r="890" spans="1:8" x14ac:dyDescent="0.15">
      <c r="A890" s="26">
        <v>886</v>
      </c>
      <c r="B890" s="26">
        <f t="shared" si="50"/>
        <v>89</v>
      </c>
      <c r="C890" s="26">
        <f t="shared" si="51"/>
        <v>6</v>
      </c>
      <c r="D890" s="26">
        <f t="shared" si="47"/>
        <v>0</v>
      </c>
      <c r="E890" s="26">
        <f>IFERROR(IF(C890=1,$E$5,ROUNDUP(LOG(_xlfn.XLOOKUP(C890,中转!$U$10:$U$19,中转!$V$10:$V$19)*1.1^(_xlfn.XLOOKUP(B890,中转!$O$10:$O$129,中转!$P$10:$P$129,0)*_xlfn.XLOOKUP(C890,中转!$U$10:$U$19,中转!$W$10:$W$19)),2),4)),1020.5643)</f>
        <v>1020.5643</v>
      </c>
      <c r="F890" s="26">
        <f>ROUNDUP(LOG(_xlfn.XLOOKUP(C890,中转!$U$10:$U$19,中转!$V$10:$V$19)*1.1^(_xlfn.XLOOKUP(B890,中转!$O$10:$O$129,中转!$P$10:$P$129,0)*_xlfn.XLOOKUP(C890,中转!$U$10:$U$19,中转!$W$10:$W$19)),2),4)</f>
        <v>1020.5643</v>
      </c>
      <c r="G890" s="26">
        <v>886</v>
      </c>
      <c r="H890" s="26">
        <f>MIN(INT(_xlfn.XLOOKUP(B890,中转!$O$10:$O$129,中转!$Q$10:$Q$129)*MAX(C890/MIN(_xlfn.XLOOKUP(B890,中转!$O$10:$O$129,中转!$N$10:$N$129),7),_xlfn.XLOOKUP(C890,中转!$A$8:$A$17,中转!$B$8:$B$17))),250)</f>
        <v>237</v>
      </c>
    </row>
    <row r="891" spans="1:8" x14ac:dyDescent="0.15">
      <c r="A891" s="26">
        <v>887</v>
      </c>
      <c r="B891" s="26">
        <f t="shared" si="50"/>
        <v>89</v>
      </c>
      <c r="C891" s="26">
        <f t="shared" si="51"/>
        <v>7</v>
      </c>
      <c r="D891" s="26">
        <f t="shared" si="47"/>
        <v>0</v>
      </c>
      <c r="E891" s="26">
        <f>IFERROR(IF(C891=1,$E$5,ROUNDUP(LOG(_xlfn.XLOOKUP(C891,中转!$U$10:$U$19,中转!$V$10:$V$19)*1.1^(_xlfn.XLOOKUP(B891,中转!$O$10:$O$129,中转!$P$10:$P$129,0)*_xlfn.XLOOKUP(C891,中转!$U$10:$U$19,中转!$W$10:$W$19)),2),4)),1020.5643)</f>
        <v>1020.5643</v>
      </c>
      <c r="F891" s="26">
        <f t="shared" ref="F891:F894" si="52">F881</f>
        <v>1020.5643</v>
      </c>
      <c r="G891" s="27">
        <v>887</v>
      </c>
      <c r="H891" s="26">
        <f>MIN(INT(_xlfn.XLOOKUP(B891,中转!$O$10:$O$129,中转!$Q$10:$Q$129)*MAX(C891/MIN(_xlfn.XLOOKUP(B891,中转!$O$10:$O$129,中转!$N$10:$N$129),7),_xlfn.XLOOKUP(C891,中转!$A$8:$A$17,中转!$B$8:$B$17))),250)</f>
        <v>250</v>
      </c>
    </row>
    <row r="892" spans="1:8" x14ac:dyDescent="0.15">
      <c r="A892" s="26">
        <v>888</v>
      </c>
      <c r="B892" s="26">
        <f t="shared" si="50"/>
        <v>89</v>
      </c>
      <c r="C892" s="26">
        <f t="shared" si="51"/>
        <v>8</v>
      </c>
      <c r="D892" s="26">
        <f t="shared" si="47"/>
        <v>0</v>
      </c>
      <c r="E892" s="26">
        <f>IFERROR(IF(C892=1,$E$5,ROUNDUP(LOG(_xlfn.XLOOKUP(C892,中转!$U$10:$U$19,中转!$V$10:$V$19)*1.1^(_xlfn.XLOOKUP(B892,中转!$O$10:$O$129,中转!$P$10:$P$129,0)*_xlfn.XLOOKUP(C892,中转!$U$10:$U$19,中转!$W$10:$W$19)),2),4)),1020.5643)</f>
        <v>1020.5643</v>
      </c>
      <c r="F892" s="26">
        <f t="shared" si="52"/>
        <v>1020.5643</v>
      </c>
      <c r="G892" s="26">
        <v>888</v>
      </c>
      <c r="H892" s="26">
        <f>MIN(INT(_xlfn.XLOOKUP(B892,中转!$O$10:$O$129,中转!$Q$10:$Q$129)*MAX(C892/MIN(_xlfn.XLOOKUP(B892,中转!$O$10:$O$129,中转!$N$10:$N$129),7),_xlfn.XLOOKUP(C892,中转!$A$8:$A$17,中转!$B$8:$B$17))),250)</f>
        <v>250</v>
      </c>
    </row>
    <row r="893" spans="1:8" x14ac:dyDescent="0.15">
      <c r="A893" s="26">
        <v>889</v>
      </c>
      <c r="B893" s="26">
        <f t="shared" si="50"/>
        <v>89</v>
      </c>
      <c r="C893" s="26">
        <f t="shared" si="51"/>
        <v>9</v>
      </c>
      <c r="D893" s="26">
        <f t="shared" si="47"/>
        <v>0</v>
      </c>
      <c r="E893" s="26">
        <f>IFERROR(IF(C893=1,$E$5,ROUNDUP(LOG(_xlfn.XLOOKUP(C893,中转!$U$10:$U$19,中转!$V$10:$V$19)*1.1^(_xlfn.XLOOKUP(B893,中转!$O$10:$O$129,中转!$P$10:$P$129,0)*_xlfn.XLOOKUP(C893,中转!$U$10:$U$19,中转!$W$10:$W$19)),2),4)),1020.5643)</f>
        <v>1020.5643</v>
      </c>
      <c r="F893" s="26">
        <f t="shared" si="52"/>
        <v>1020.5643</v>
      </c>
      <c r="G893" s="27">
        <v>889</v>
      </c>
      <c r="H893" s="26">
        <f>MIN(INT(_xlfn.XLOOKUP(B893,中转!$O$10:$O$129,中转!$Q$10:$Q$129)*MAX(C893/MIN(_xlfn.XLOOKUP(B893,中转!$O$10:$O$129,中转!$N$10:$N$129),7),_xlfn.XLOOKUP(C893,中转!$A$8:$A$17,中转!$B$8:$B$17))),250)</f>
        <v>250</v>
      </c>
    </row>
    <row r="894" spans="1:8" x14ac:dyDescent="0.15">
      <c r="A894" s="26">
        <v>890</v>
      </c>
      <c r="B894" s="26">
        <f t="shared" si="50"/>
        <v>89</v>
      </c>
      <c r="C894" s="26">
        <f t="shared" si="51"/>
        <v>10</v>
      </c>
      <c r="D894" s="26">
        <f t="shared" si="47"/>
        <v>0</v>
      </c>
      <c r="E894" s="26">
        <f>IFERROR(IF(C894=1,$E$5,ROUNDUP(LOG(_xlfn.XLOOKUP(C894,中转!$U$10:$U$19,中转!$V$10:$V$19)*1.1^(_xlfn.XLOOKUP(B894,中转!$O$10:$O$129,中转!$P$10:$P$129,0)*_xlfn.XLOOKUP(C894,中转!$U$10:$U$19,中转!$W$10:$W$19)),2),4)),1020.5643)</f>
        <v>1020.5643</v>
      </c>
      <c r="F894" s="26">
        <f t="shared" si="52"/>
        <v>1020.5643</v>
      </c>
      <c r="G894" s="26">
        <v>890</v>
      </c>
      <c r="H894" s="26">
        <f>MIN(INT(_xlfn.XLOOKUP(B894,中转!$O$10:$O$129,中转!$Q$10:$Q$129)*MAX(C894/MIN(_xlfn.XLOOKUP(B894,中转!$O$10:$O$129,中转!$N$10:$N$129),7),_xlfn.XLOOKUP(C894,中转!$A$8:$A$17,中转!$B$8:$B$17))),250)</f>
        <v>250</v>
      </c>
    </row>
    <row r="895" spans="1:8" x14ac:dyDescent="0.15">
      <c r="A895" s="32">
        <v>891</v>
      </c>
      <c r="B895" s="32">
        <f t="shared" si="50"/>
        <v>90</v>
      </c>
      <c r="C895" s="32">
        <f t="shared" si="51"/>
        <v>1</v>
      </c>
      <c r="D895" s="32">
        <f t="shared" si="47"/>
        <v>0</v>
      </c>
      <c r="E895" s="32">
        <f>IFERROR(IF(C895=1,$E$5,ROUNDUP(LOG(_xlfn.XLOOKUP(C895,中转!$U$10:$U$19,中转!$V$10:$V$19)*1.1^(_xlfn.XLOOKUP(B895,中转!$O$10:$O$129,中转!$P$10:$P$129,0)*_xlfn.XLOOKUP(C895,中转!$U$10:$U$19,中转!$W$10:$W$19)),2),4)),1020.5643)</f>
        <v>4.3220000000000001</v>
      </c>
      <c r="F895" s="32">
        <f>ROUNDUP(LOG(_xlfn.XLOOKUP(C895,中转!$U$10:$U$19,中转!$V$10:$V$19)*1.1^(_xlfn.XLOOKUP(B895,中转!$O$10:$O$129,中转!$P$10:$P$129,0)*_xlfn.XLOOKUP(C895,中转!$U$10:$U$19,中转!$W$10:$W$19)),2),4)</f>
        <v>798.66420000000005</v>
      </c>
      <c r="G895" s="33">
        <v>891</v>
      </c>
      <c r="H895" s="32">
        <f>MIN(INT(_xlfn.XLOOKUP(B895,中转!$O$10:$O$129,中转!$Q$10:$Q$129)*MAX(C895/MIN(_xlfn.XLOOKUP(B895,中转!$O$10:$O$129,中转!$N$10:$N$129),7),_xlfn.XLOOKUP(C895,中转!$A$8:$A$17,中转!$B$8:$B$17))),250)</f>
        <v>175</v>
      </c>
    </row>
    <row r="896" spans="1:8" x14ac:dyDescent="0.15">
      <c r="A896" s="32">
        <v>892</v>
      </c>
      <c r="B896" s="32">
        <f t="shared" si="50"/>
        <v>90</v>
      </c>
      <c r="C896" s="32">
        <f t="shared" si="51"/>
        <v>2</v>
      </c>
      <c r="D896" s="32">
        <f t="shared" si="47"/>
        <v>0</v>
      </c>
      <c r="E896" s="32">
        <f>IFERROR(IF(C896=1,$E$5,ROUNDUP(LOG(_xlfn.XLOOKUP(C896,中转!$U$10:$U$19,中转!$V$10:$V$19)*1.1^(_xlfn.XLOOKUP(B896,中转!$O$10:$O$129,中转!$P$10:$P$129,0)*_xlfn.XLOOKUP(C896,中转!$U$10:$U$19,中转!$W$10:$W$19)),2),4)),1020.5643)</f>
        <v>849.42849999999999</v>
      </c>
      <c r="F896" s="32">
        <f>ROUNDUP(LOG(_xlfn.XLOOKUP(C896,中转!$U$10:$U$19,中转!$V$10:$V$19)*1.1^(_xlfn.XLOOKUP(B896,中转!$O$10:$O$129,中转!$P$10:$P$129,0)*_xlfn.XLOOKUP(C896,中转!$U$10:$U$19,中转!$W$10:$W$19)),2),4)</f>
        <v>849.42849999999999</v>
      </c>
      <c r="G896" s="32">
        <v>892</v>
      </c>
      <c r="H896" s="32">
        <f>MIN(INT(_xlfn.XLOOKUP(B896,中转!$O$10:$O$129,中转!$Q$10:$Q$129)*MAX(C896/MIN(_xlfn.XLOOKUP(B896,中转!$O$10:$O$129,中转!$N$10:$N$129),7),_xlfn.XLOOKUP(C896,中转!$A$8:$A$17,中转!$B$8:$B$17))),250)</f>
        <v>187</v>
      </c>
    </row>
    <row r="897" spans="1:8" x14ac:dyDescent="0.15">
      <c r="A897" s="32">
        <v>893</v>
      </c>
      <c r="B897" s="32">
        <f t="shared" si="50"/>
        <v>90</v>
      </c>
      <c r="C897" s="32">
        <f t="shared" si="51"/>
        <v>3</v>
      </c>
      <c r="D897" s="32">
        <f t="shared" si="47"/>
        <v>0</v>
      </c>
      <c r="E897" s="32">
        <f>IFERROR(IF(C897=1,$E$5,ROUNDUP(LOG(_xlfn.XLOOKUP(C897,中转!$U$10:$U$19,中转!$V$10:$V$19)*1.1^(_xlfn.XLOOKUP(B897,中转!$O$10:$O$129,中转!$P$10:$P$129,0)*_xlfn.XLOOKUP(C897,中转!$U$10:$U$19,中转!$W$10:$W$19)),2),4)),1020.5643)</f>
        <v>905.83669999999995</v>
      </c>
      <c r="F897" s="32">
        <f>ROUNDUP(LOG(_xlfn.XLOOKUP(C897,中转!$U$10:$U$19,中转!$V$10:$V$19)*1.1^(_xlfn.XLOOKUP(B897,中转!$O$10:$O$129,中转!$P$10:$P$129,0)*_xlfn.XLOOKUP(C897,中转!$U$10:$U$19,中转!$W$10:$W$19)),2),4)</f>
        <v>905.83669999999995</v>
      </c>
      <c r="G897" s="33">
        <v>893</v>
      </c>
      <c r="H897" s="32">
        <f>MIN(INT(_xlfn.XLOOKUP(B897,中转!$O$10:$O$129,中转!$Q$10:$Q$129)*MAX(C897/MIN(_xlfn.XLOOKUP(B897,中转!$O$10:$O$129,中转!$N$10:$N$129),7),_xlfn.XLOOKUP(C897,中转!$A$8:$A$17,中转!$B$8:$B$17))),250)</f>
        <v>200</v>
      </c>
    </row>
    <row r="898" spans="1:8" x14ac:dyDescent="0.15">
      <c r="A898" s="32">
        <v>894</v>
      </c>
      <c r="B898" s="32">
        <f t="shared" si="50"/>
        <v>90</v>
      </c>
      <c r="C898" s="32">
        <f t="shared" si="51"/>
        <v>4</v>
      </c>
      <c r="D898" s="32">
        <f t="shared" si="47"/>
        <v>0</v>
      </c>
      <c r="E898" s="32">
        <f>IFERROR(IF(C898=1,$E$5,ROUNDUP(LOG(_xlfn.XLOOKUP(C898,中转!$U$10:$U$19,中转!$V$10:$V$19)*1.1^(_xlfn.XLOOKUP(B898,中转!$O$10:$O$129,中转!$P$10:$P$129,0)*_xlfn.XLOOKUP(C898,中转!$U$10:$U$19,中转!$W$10:$W$19)),2),4)),1020.5643)</f>
        <v>959.24479999999994</v>
      </c>
      <c r="F898" s="32">
        <f>ROUNDUP(LOG(_xlfn.XLOOKUP(C898,中转!$U$10:$U$19,中转!$V$10:$V$19)*1.1^(_xlfn.XLOOKUP(B898,中转!$O$10:$O$129,中转!$P$10:$P$129,0)*_xlfn.XLOOKUP(C898,中转!$U$10:$U$19,中转!$W$10:$W$19)),2),4)</f>
        <v>959.24480000000005</v>
      </c>
      <c r="G898" s="32">
        <v>894</v>
      </c>
      <c r="H898" s="32">
        <f>MIN(INT(_xlfn.XLOOKUP(B898,中转!$O$10:$O$129,中转!$Q$10:$Q$129)*MAX(C898/MIN(_xlfn.XLOOKUP(B898,中转!$O$10:$O$129,中转!$N$10:$N$129),7),_xlfn.XLOOKUP(C898,中转!$A$8:$A$17,中转!$B$8:$B$17))),250)</f>
        <v>212</v>
      </c>
    </row>
    <row r="899" spans="1:8" x14ac:dyDescent="0.15">
      <c r="A899" s="32">
        <v>895</v>
      </c>
      <c r="B899" s="32">
        <f t="shared" si="50"/>
        <v>90</v>
      </c>
      <c r="C899" s="32">
        <f t="shared" si="51"/>
        <v>5</v>
      </c>
      <c r="D899" s="32">
        <f t="shared" si="47"/>
        <v>0</v>
      </c>
      <c r="E899" s="32">
        <f>IFERROR(IF(C899=1,$E$5,ROUNDUP(LOG(_xlfn.XLOOKUP(C899,中转!$U$10:$U$19,中转!$V$10:$V$19)*1.1^(_xlfn.XLOOKUP(B899,中转!$O$10:$O$129,中转!$P$10:$P$129,0)*_xlfn.XLOOKUP(C899,中转!$U$10:$U$19,中转!$W$10:$W$19)),2),4)),1020.5643)</f>
        <v>1014.6519</v>
      </c>
      <c r="F899" s="32">
        <f>ROUNDUP(LOG(_xlfn.XLOOKUP(C899,中转!$U$10:$U$19,中转!$V$10:$V$19)*1.1^(_xlfn.XLOOKUP(B899,中转!$O$10:$O$129,中转!$P$10:$P$129,0)*_xlfn.XLOOKUP(C899,中转!$U$10:$U$19,中转!$W$10:$W$19)),2),4)</f>
        <v>1014.6519</v>
      </c>
      <c r="G899" s="33">
        <v>895</v>
      </c>
      <c r="H899" s="32">
        <f>MIN(INT(_xlfn.XLOOKUP(B899,中转!$O$10:$O$129,中转!$Q$10:$Q$129)*MAX(C899/MIN(_xlfn.XLOOKUP(B899,中转!$O$10:$O$129,中转!$N$10:$N$129),7),_xlfn.XLOOKUP(C899,中转!$A$8:$A$17,中转!$B$8:$B$17))),250)</f>
        <v>225</v>
      </c>
    </row>
    <row r="900" spans="1:8" x14ac:dyDescent="0.15">
      <c r="A900" s="32">
        <v>896</v>
      </c>
      <c r="B900" s="32">
        <f t="shared" si="50"/>
        <v>90</v>
      </c>
      <c r="C900" s="32">
        <f t="shared" si="51"/>
        <v>6</v>
      </c>
      <c r="D900" s="32">
        <f t="shared" si="47"/>
        <v>0</v>
      </c>
      <c r="E900" s="32">
        <f>IFERROR(IF(C900=1,$E$5,ROUNDUP(LOG(_xlfn.XLOOKUP(C900,中转!$U$10:$U$19,中转!$V$10:$V$19)*1.1^(_xlfn.XLOOKUP(B900,中转!$O$10:$O$129,中转!$P$10:$P$129,0)*_xlfn.XLOOKUP(C900,中转!$U$10:$U$19,中转!$W$10:$W$19)),2),4)),1020.5643)</f>
        <v>1020.5643</v>
      </c>
      <c r="F900" s="32">
        <f>ROUNDUP(LOG(_xlfn.XLOOKUP(C900,中转!$U$10:$U$19,中转!$V$10:$V$19)*1.1^(_xlfn.XLOOKUP(B900,中转!$O$10:$O$129,中转!$P$10:$P$129,0)*_xlfn.XLOOKUP(C900,中转!$U$10:$U$19,中转!$W$10:$W$19)),2),4)</f>
        <v>1020.5643</v>
      </c>
      <c r="G900" s="32">
        <v>896</v>
      </c>
      <c r="H900" s="32">
        <f>MIN(INT(_xlfn.XLOOKUP(B900,中转!$O$10:$O$129,中转!$Q$10:$Q$129)*MAX(C900/MIN(_xlfn.XLOOKUP(B900,中转!$O$10:$O$129,中转!$N$10:$N$129),7),_xlfn.XLOOKUP(C900,中转!$A$8:$A$17,中转!$B$8:$B$17))),250)</f>
        <v>237</v>
      </c>
    </row>
    <row r="901" spans="1:8" x14ac:dyDescent="0.15">
      <c r="A901" s="32">
        <v>897</v>
      </c>
      <c r="B901" s="32">
        <f t="shared" si="50"/>
        <v>90</v>
      </c>
      <c r="C901" s="32">
        <f t="shared" si="51"/>
        <v>7</v>
      </c>
      <c r="D901" s="32">
        <f t="shared" si="47"/>
        <v>0</v>
      </c>
      <c r="E901" s="32">
        <f>IFERROR(IF(C901=1,$E$5,ROUNDUP(LOG(_xlfn.XLOOKUP(C901,中转!$U$10:$U$19,中转!$V$10:$V$19)*1.1^(_xlfn.XLOOKUP(B901,中转!$O$10:$O$129,中转!$P$10:$P$129,0)*_xlfn.XLOOKUP(C901,中转!$U$10:$U$19,中转!$W$10:$W$19)),2),4)),1020.5643)</f>
        <v>1020.5643</v>
      </c>
      <c r="F901" s="32">
        <f t="shared" ref="F901:F904" si="53">F891</f>
        <v>1020.5643</v>
      </c>
      <c r="G901" s="33">
        <v>897</v>
      </c>
      <c r="H901" s="32">
        <f>MIN(INT(_xlfn.XLOOKUP(B901,中转!$O$10:$O$129,中转!$Q$10:$Q$129)*MAX(C901/MIN(_xlfn.XLOOKUP(B901,中转!$O$10:$O$129,中转!$N$10:$N$129),7),_xlfn.XLOOKUP(C901,中转!$A$8:$A$17,中转!$B$8:$B$17))),250)</f>
        <v>250</v>
      </c>
    </row>
    <row r="902" spans="1:8" x14ac:dyDescent="0.15">
      <c r="A902" s="32">
        <v>898</v>
      </c>
      <c r="B902" s="32">
        <f t="shared" si="50"/>
        <v>90</v>
      </c>
      <c r="C902" s="32">
        <f t="shared" si="51"/>
        <v>8</v>
      </c>
      <c r="D902" s="32">
        <f t="shared" si="47"/>
        <v>0</v>
      </c>
      <c r="E902" s="32">
        <f>IFERROR(IF(C902=1,$E$5,ROUNDUP(LOG(_xlfn.XLOOKUP(C902,中转!$U$10:$U$19,中转!$V$10:$V$19)*1.1^(_xlfn.XLOOKUP(B902,中转!$O$10:$O$129,中转!$P$10:$P$129,0)*_xlfn.XLOOKUP(C902,中转!$U$10:$U$19,中转!$W$10:$W$19)),2),4)),1020.5643)</f>
        <v>1020.5643</v>
      </c>
      <c r="F902" s="32">
        <f t="shared" si="53"/>
        <v>1020.5643</v>
      </c>
      <c r="G902" s="32">
        <v>898</v>
      </c>
      <c r="H902" s="32">
        <f>MIN(INT(_xlfn.XLOOKUP(B902,中转!$O$10:$O$129,中转!$Q$10:$Q$129)*MAX(C902/MIN(_xlfn.XLOOKUP(B902,中转!$O$10:$O$129,中转!$N$10:$N$129),7),_xlfn.XLOOKUP(C902,中转!$A$8:$A$17,中转!$B$8:$B$17))),250)</f>
        <v>250</v>
      </c>
    </row>
    <row r="903" spans="1:8" x14ac:dyDescent="0.15">
      <c r="A903" s="32">
        <v>899</v>
      </c>
      <c r="B903" s="32">
        <f t="shared" si="50"/>
        <v>90</v>
      </c>
      <c r="C903" s="32">
        <f t="shared" si="51"/>
        <v>9</v>
      </c>
      <c r="D903" s="32">
        <f t="shared" si="47"/>
        <v>0</v>
      </c>
      <c r="E903" s="32">
        <f>IFERROR(IF(C903=1,$E$5,ROUNDUP(LOG(_xlfn.XLOOKUP(C903,中转!$U$10:$U$19,中转!$V$10:$V$19)*1.1^(_xlfn.XLOOKUP(B903,中转!$O$10:$O$129,中转!$P$10:$P$129,0)*_xlfn.XLOOKUP(C903,中转!$U$10:$U$19,中转!$W$10:$W$19)),2),4)),1020.5643)</f>
        <v>1020.5643</v>
      </c>
      <c r="F903" s="32">
        <f t="shared" si="53"/>
        <v>1020.5643</v>
      </c>
      <c r="G903" s="33">
        <v>899</v>
      </c>
      <c r="H903" s="32">
        <f>MIN(INT(_xlfn.XLOOKUP(B903,中转!$O$10:$O$129,中转!$Q$10:$Q$129)*MAX(C903/MIN(_xlfn.XLOOKUP(B903,中转!$O$10:$O$129,中转!$N$10:$N$129),7),_xlfn.XLOOKUP(C903,中转!$A$8:$A$17,中转!$B$8:$B$17))),250)</f>
        <v>250</v>
      </c>
    </row>
    <row r="904" spans="1:8" x14ac:dyDescent="0.15">
      <c r="A904" s="32">
        <v>900</v>
      </c>
      <c r="B904" s="32">
        <f t="shared" si="50"/>
        <v>90</v>
      </c>
      <c r="C904" s="32">
        <f t="shared" si="51"/>
        <v>10</v>
      </c>
      <c r="D904" s="32">
        <f t="shared" si="47"/>
        <v>0</v>
      </c>
      <c r="E904" s="32">
        <f>IFERROR(IF(C904=1,$E$5,ROUNDUP(LOG(_xlfn.XLOOKUP(C904,中转!$U$10:$U$19,中转!$V$10:$V$19)*1.1^(_xlfn.XLOOKUP(B904,中转!$O$10:$O$129,中转!$P$10:$P$129,0)*_xlfn.XLOOKUP(C904,中转!$U$10:$U$19,中转!$W$10:$W$19)),2),4)),1020.5643)</f>
        <v>1020.5643</v>
      </c>
      <c r="F904" s="32">
        <f t="shared" si="53"/>
        <v>1020.5643</v>
      </c>
      <c r="G904" s="32">
        <v>900</v>
      </c>
      <c r="H904" s="32">
        <f>MIN(INT(_xlfn.XLOOKUP(B904,中转!$O$10:$O$129,中转!$Q$10:$Q$129)*MAX(C904/MIN(_xlfn.XLOOKUP(B904,中转!$O$10:$O$129,中转!$N$10:$N$129),7),_xlfn.XLOOKUP(C904,中转!$A$8:$A$17,中转!$B$8:$B$17))),250)</f>
        <v>250</v>
      </c>
    </row>
    <row r="905" spans="1:8" x14ac:dyDescent="0.15">
      <c r="A905" s="26">
        <v>901</v>
      </c>
      <c r="B905" s="26">
        <f t="shared" si="50"/>
        <v>91</v>
      </c>
      <c r="C905" s="26">
        <f t="shared" si="51"/>
        <v>1</v>
      </c>
      <c r="D905" s="26">
        <f t="shared" si="47"/>
        <v>0</v>
      </c>
      <c r="E905" s="26">
        <f>IFERROR(IF(C905=1,$E$5,ROUNDUP(LOG(_xlfn.XLOOKUP(C905,中转!$U$10:$U$19,中转!$V$10:$V$19)*1.1^(_xlfn.XLOOKUP(B905,中转!$O$10:$O$129,中转!$P$10:$P$129,0)*_xlfn.XLOOKUP(C905,中转!$U$10:$U$19,中转!$W$10:$W$19)),2),4)),1020.5643)</f>
        <v>4.3220000000000001</v>
      </c>
      <c r="F905" s="26">
        <f>ROUNDUP(LOG(_xlfn.XLOOKUP(C905,中转!$U$10:$U$19,中转!$V$10:$V$19)*1.1^(_xlfn.XLOOKUP(B905,中转!$O$10:$O$129,中转!$P$10:$P$129,0)*_xlfn.XLOOKUP(C905,中转!$U$10:$U$19,中转!$W$10:$W$19)),2),4)</f>
        <v>798.66420000000005</v>
      </c>
      <c r="G905" s="27">
        <v>901</v>
      </c>
      <c r="H905" s="26">
        <f>MIN(INT(_xlfn.XLOOKUP(B905,中转!$O$10:$O$129,中转!$Q$10:$Q$129)*MAX(C905/MIN(_xlfn.XLOOKUP(B905,中转!$O$10:$O$129,中转!$N$10:$N$129),7),_xlfn.XLOOKUP(C905,中转!$A$8:$A$17,中转!$B$8:$B$17))),250)</f>
        <v>175</v>
      </c>
    </row>
    <row r="906" spans="1:8" x14ac:dyDescent="0.15">
      <c r="A906" s="26">
        <v>902</v>
      </c>
      <c r="B906" s="26">
        <f t="shared" si="50"/>
        <v>91</v>
      </c>
      <c r="C906" s="26">
        <f t="shared" si="51"/>
        <v>2</v>
      </c>
      <c r="D906" s="26">
        <f t="shared" si="47"/>
        <v>0</v>
      </c>
      <c r="E906" s="26">
        <f>IFERROR(IF(C906=1,$E$5,ROUNDUP(LOG(_xlfn.XLOOKUP(C906,中转!$U$10:$U$19,中转!$V$10:$V$19)*1.1^(_xlfn.XLOOKUP(B906,中转!$O$10:$O$129,中转!$P$10:$P$129,0)*_xlfn.XLOOKUP(C906,中转!$U$10:$U$19,中转!$W$10:$W$19)),2),4)),1020.5643)</f>
        <v>849.42849999999999</v>
      </c>
      <c r="F906" s="26">
        <f>ROUNDUP(LOG(_xlfn.XLOOKUP(C906,中转!$U$10:$U$19,中转!$V$10:$V$19)*1.1^(_xlfn.XLOOKUP(B906,中转!$O$10:$O$129,中转!$P$10:$P$129,0)*_xlfn.XLOOKUP(C906,中转!$U$10:$U$19,中转!$W$10:$W$19)),2),4)</f>
        <v>849.42849999999999</v>
      </c>
      <c r="G906" s="26">
        <v>902</v>
      </c>
      <c r="H906" s="26">
        <f>MIN(INT(_xlfn.XLOOKUP(B906,中转!$O$10:$O$129,中转!$Q$10:$Q$129)*MAX(C906/MIN(_xlfn.XLOOKUP(B906,中转!$O$10:$O$129,中转!$N$10:$N$129),7),_xlfn.XLOOKUP(C906,中转!$A$8:$A$17,中转!$B$8:$B$17))),250)</f>
        <v>187</v>
      </c>
    </row>
    <row r="907" spans="1:8" x14ac:dyDescent="0.15">
      <c r="A907" s="26">
        <v>903</v>
      </c>
      <c r="B907" s="26">
        <f t="shared" si="50"/>
        <v>91</v>
      </c>
      <c r="C907" s="26">
        <f t="shared" si="51"/>
        <v>3</v>
      </c>
      <c r="D907" s="26">
        <f t="shared" si="47"/>
        <v>0</v>
      </c>
      <c r="E907" s="26">
        <f>IFERROR(IF(C907=1,$E$5,ROUNDUP(LOG(_xlfn.XLOOKUP(C907,中转!$U$10:$U$19,中转!$V$10:$V$19)*1.1^(_xlfn.XLOOKUP(B907,中转!$O$10:$O$129,中转!$P$10:$P$129,0)*_xlfn.XLOOKUP(C907,中转!$U$10:$U$19,中转!$W$10:$W$19)),2),4)),1020.5643)</f>
        <v>905.83669999999995</v>
      </c>
      <c r="F907" s="26">
        <f>ROUNDUP(LOG(_xlfn.XLOOKUP(C907,中转!$U$10:$U$19,中转!$V$10:$V$19)*1.1^(_xlfn.XLOOKUP(B907,中转!$O$10:$O$129,中转!$P$10:$P$129,0)*_xlfn.XLOOKUP(C907,中转!$U$10:$U$19,中转!$W$10:$W$19)),2),4)</f>
        <v>905.83669999999995</v>
      </c>
      <c r="G907" s="27">
        <v>903</v>
      </c>
      <c r="H907" s="26">
        <f>MIN(INT(_xlfn.XLOOKUP(B907,中转!$O$10:$O$129,中转!$Q$10:$Q$129)*MAX(C907/MIN(_xlfn.XLOOKUP(B907,中转!$O$10:$O$129,中转!$N$10:$N$129),7),_xlfn.XLOOKUP(C907,中转!$A$8:$A$17,中转!$B$8:$B$17))),250)</f>
        <v>200</v>
      </c>
    </row>
    <row r="908" spans="1:8" x14ac:dyDescent="0.15">
      <c r="A908" s="26">
        <v>904</v>
      </c>
      <c r="B908" s="26">
        <f t="shared" si="50"/>
        <v>91</v>
      </c>
      <c r="C908" s="26">
        <f t="shared" si="51"/>
        <v>4</v>
      </c>
      <c r="D908" s="26">
        <f t="shared" si="47"/>
        <v>0</v>
      </c>
      <c r="E908" s="26">
        <f>IFERROR(IF(C908=1,$E$5,ROUNDUP(LOG(_xlfn.XLOOKUP(C908,中转!$U$10:$U$19,中转!$V$10:$V$19)*1.1^(_xlfn.XLOOKUP(B908,中转!$O$10:$O$129,中转!$P$10:$P$129,0)*_xlfn.XLOOKUP(C908,中转!$U$10:$U$19,中转!$W$10:$W$19)),2),4)),1020.5643)</f>
        <v>959.24479999999994</v>
      </c>
      <c r="F908" s="26">
        <f>ROUNDUP(LOG(_xlfn.XLOOKUP(C908,中转!$U$10:$U$19,中转!$V$10:$V$19)*1.1^(_xlfn.XLOOKUP(B908,中转!$O$10:$O$129,中转!$P$10:$P$129,0)*_xlfn.XLOOKUP(C908,中转!$U$10:$U$19,中转!$W$10:$W$19)),2),4)</f>
        <v>959.24480000000005</v>
      </c>
      <c r="G908" s="26">
        <v>904</v>
      </c>
      <c r="H908" s="26">
        <f>MIN(INT(_xlfn.XLOOKUP(B908,中转!$O$10:$O$129,中转!$Q$10:$Q$129)*MAX(C908/MIN(_xlfn.XLOOKUP(B908,中转!$O$10:$O$129,中转!$N$10:$N$129),7),_xlfn.XLOOKUP(C908,中转!$A$8:$A$17,中转!$B$8:$B$17))),250)</f>
        <v>212</v>
      </c>
    </row>
    <row r="909" spans="1:8" x14ac:dyDescent="0.15">
      <c r="A909" s="26">
        <v>905</v>
      </c>
      <c r="B909" s="26">
        <f t="shared" si="50"/>
        <v>91</v>
      </c>
      <c r="C909" s="26">
        <f t="shared" si="51"/>
        <v>5</v>
      </c>
      <c r="D909" s="26">
        <f t="shared" si="47"/>
        <v>0</v>
      </c>
      <c r="E909" s="26">
        <f>IFERROR(IF(C909=1,$E$5,ROUNDUP(LOG(_xlfn.XLOOKUP(C909,中转!$U$10:$U$19,中转!$V$10:$V$19)*1.1^(_xlfn.XLOOKUP(B909,中转!$O$10:$O$129,中转!$P$10:$P$129,0)*_xlfn.XLOOKUP(C909,中转!$U$10:$U$19,中转!$W$10:$W$19)),2),4)),1020.5643)</f>
        <v>1014.6519</v>
      </c>
      <c r="F909" s="26">
        <f>ROUNDUP(LOG(_xlfn.XLOOKUP(C909,中转!$U$10:$U$19,中转!$V$10:$V$19)*1.1^(_xlfn.XLOOKUP(B909,中转!$O$10:$O$129,中转!$P$10:$P$129,0)*_xlfn.XLOOKUP(C909,中转!$U$10:$U$19,中转!$W$10:$W$19)),2),4)</f>
        <v>1014.6519</v>
      </c>
      <c r="G909" s="27">
        <v>905</v>
      </c>
      <c r="H909" s="26">
        <f>MIN(INT(_xlfn.XLOOKUP(B909,中转!$O$10:$O$129,中转!$Q$10:$Q$129)*MAX(C909/MIN(_xlfn.XLOOKUP(B909,中转!$O$10:$O$129,中转!$N$10:$N$129),7),_xlfn.XLOOKUP(C909,中转!$A$8:$A$17,中转!$B$8:$B$17))),250)</f>
        <v>225</v>
      </c>
    </row>
    <row r="910" spans="1:8" x14ac:dyDescent="0.15">
      <c r="A910" s="26">
        <v>906</v>
      </c>
      <c r="B910" s="26">
        <f t="shared" si="50"/>
        <v>91</v>
      </c>
      <c r="C910" s="26">
        <f t="shared" si="51"/>
        <v>6</v>
      </c>
      <c r="D910" s="26">
        <f t="shared" si="47"/>
        <v>0</v>
      </c>
      <c r="E910" s="26">
        <f>IFERROR(IF(C910=1,$E$5,ROUNDUP(LOG(_xlfn.XLOOKUP(C910,中转!$U$10:$U$19,中转!$V$10:$V$19)*1.1^(_xlfn.XLOOKUP(B910,中转!$O$10:$O$129,中转!$P$10:$P$129,0)*_xlfn.XLOOKUP(C910,中转!$U$10:$U$19,中转!$W$10:$W$19)),2),4)),1020.5643)</f>
        <v>1020.5643</v>
      </c>
      <c r="F910" s="26">
        <f>ROUNDUP(LOG(_xlfn.XLOOKUP(C910,中转!$U$10:$U$19,中转!$V$10:$V$19)*1.1^(_xlfn.XLOOKUP(B910,中转!$O$10:$O$129,中转!$P$10:$P$129,0)*_xlfn.XLOOKUP(C910,中转!$U$10:$U$19,中转!$W$10:$W$19)),2),4)</f>
        <v>1020.5643</v>
      </c>
      <c r="G910" s="26">
        <v>906</v>
      </c>
      <c r="H910" s="26">
        <f>MIN(INT(_xlfn.XLOOKUP(B910,中转!$O$10:$O$129,中转!$Q$10:$Q$129)*MAX(C910/MIN(_xlfn.XLOOKUP(B910,中转!$O$10:$O$129,中转!$N$10:$N$129),7),_xlfn.XLOOKUP(C910,中转!$A$8:$A$17,中转!$B$8:$B$17))),250)</f>
        <v>237</v>
      </c>
    </row>
    <row r="911" spans="1:8" x14ac:dyDescent="0.15">
      <c r="A911" s="26">
        <v>907</v>
      </c>
      <c r="B911" s="26">
        <f t="shared" si="50"/>
        <v>91</v>
      </c>
      <c r="C911" s="26">
        <f t="shared" si="51"/>
        <v>7</v>
      </c>
      <c r="D911" s="26">
        <f t="shared" si="47"/>
        <v>0</v>
      </c>
      <c r="E911" s="26">
        <f>IFERROR(IF(C911=1,$E$5,ROUNDUP(LOG(_xlfn.XLOOKUP(C911,中转!$U$10:$U$19,中转!$V$10:$V$19)*1.1^(_xlfn.XLOOKUP(B911,中转!$O$10:$O$129,中转!$P$10:$P$129,0)*_xlfn.XLOOKUP(C911,中转!$U$10:$U$19,中转!$W$10:$W$19)),2),4)),1020.5643)</f>
        <v>1020.5643</v>
      </c>
      <c r="F911" s="26">
        <f t="shared" ref="F911:F914" si="54">F901</f>
        <v>1020.5643</v>
      </c>
      <c r="G911" s="27">
        <v>907</v>
      </c>
      <c r="H911" s="26">
        <f>MIN(INT(_xlfn.XLOOKUP(B911,中转!$O$10:$O$129,中转!$Q$10:$Q$129)*MAX(C911/MIN(_xlfn.XLOOKUP(B911,中转!$O$10:$O$129,中转!$N$10:$N$129),7),_xlfn.XLOOKUP(C911,中转!$A$8:$A$17,中转!$B$8:$B$17))),250)</f>
        <v>250</v>
      </c>
    </row>
    <row r="912" spans="1:8" x14ac:dyDescent="0.15">
      <c r="A912" s="26">
        <v>908</v>
      </c>
      <c r="B912" s="26">
        <f t="shared" si="50"/>
        <v>91</v>
      </c>
      <c r="C912" s="26">
        <f t="shared" si="51"/>
        <v>8</v>
      </c>
      <c r="D912" s="26">
        <f t="shared" si="47"/>
        <v>0</v>
      </c>
      <c r="E912" s="26">
        <f>IFERROR(IF(C912=1,$E$5,ROUNDUP(LOG(_xlfn.XLOOKUP(C912,中转!$U$10:$U$19,中转!$V$10:$V$19)*1.1^(_xlfn.XLOOKUP(B912,中转!$O$10:$O$129,中转!$P$10:$P$129,0)*_xlfn.XLOOKUP(C912,中转!$U$10:$U$19,中转!$W$10:$W$19)),2),4)),1020.5643)</f>
        <v>1020.5643</v>
      </c>
      <c r="F912" s="26">
        <f t="shared" si="54"/>
        <v>1020.5643</v>
      </c>
      <c r="G912" s="26">
        <v>908</v>
      </c>
      <c r="H912" s="26">
        <f>MIN(INT(_xlfn.XLOOKUP(B912,中转!$O$10:$O$129,中转!$Q$10:$Q$129)*MAX(C912/MIN(_xlfn.XLOOKUP(B912,中转!$O$10:$O$129,中转!$N$10:$N$129),7),_xlfn.XLOOKUP(C912,中转!$A$8:$A$17,中转!$B$8:$B$17))),250)</f>
        <v>250</v>
      </c>
    </row>
    <row r="913" spans="1:8" x14ac:dyDescent="0.15">
      <c r="A913" s="26">
        <v>909</v>
      </c>
      <c r="B913" s="26">
        <f t="shared" si="50"/>
        <v>91</v>
      </c>
      <c r="C913" s="26">
        <f t="shared" si="51"/>
        <v>9</v>
      </c>
      <c r="D913" s="26">
        <f t="shared" si="47"/>
        <v>0</v>
      </c>
      <c r="E913" s="26">
        <f>IFERROR(IF(C913=1,$E$5,ROUNDUP(LOG(_xlfn.XLOOKUP(C913,中转!$U$10:$U$19,中转!$V$10:$V$19)*1.1^(_xlfn.XLOOKUP(B913,中转!$O$10:$O$129,中转!$P$10:$P$129,0)*_xlfn.XLOOKUP(C913,中转!$U$10:$U$19,中转!$W$10:$W$19)),2),4)),1020.5643)</f>
        <v>1020.5643</v>
      </c>
      <c r="F913" s="26">
        <f t="shared" si="54"/>
        <v>1020.5643</v>
      </c>
      <c r="G913" s="27">
        <v>909</v>
      </c>
      <c r="H913" s="26">
        <f>MIN(INT(_xlfn.XLOOKUP(B913,中转!$O$10:$O$129,中转!$Q$10:$Q$129)*MAX(C913/MIN(_xlfn.XLOOKUP(B913,中转!$O$10:$O$129,中转!$N$10:$N$129),7),_xlfn.XLOOKUP(C913,中转!$A$8:$A$17,中转!$B$8:$B$17))),250)</f>
        <v>250</v>
      </c>
    </row>
    <row r="914" spans="1:8" x14ac:dyDescent="0.15">
      <c r="A914" s="26">
        <v>910</v>
      </c>
      <c r="B914" s="26">
        <f t="shared" si="50"/>
        <v>91</v>
      </c>
      <c r="C914" s="26">
        <f t="shared" si="51"/>
        <v>10</v>
      </c>
      <c r="D914" s="26">
        <f t="shared" si="47"/>
        <v>0</v>
      </c>
      <c r="E914" s="26">
        <f>IFERROR(IF(C914=1,$E$5,ROUNDUP(LOG(_xlfn.XLOOKUP(C914,中转!$U$10:$U$19,中转!$V$10:$V$19)*1.1^(_xlfn.XLOOKUP(B914,中转!$O$10:$O$129,中转!$P$10:$P$129,0)*_xlfn.XLOOKUP(C914,中转!$U$10:$U$19,中转!$W$10:$W$19)),2),4)),1020.5643)</f>
        <v>1020.5643</v>
      </c>
      <c r="F914" s="26">
        <f t="shared" si="54"/>
        <v>1020.5643</v>
      </c>
      <c r="G914" s="26">
        <v>910</v>
      </c>
      <c r="H914" s="26">
        <f>MIN(INT(_xlfn.XLOOKUP(B914,中转!$O$10:$O$129,中转!$Q$10:$Q$129)*MAX(C914/MIN(_xlfn.XLOOKUP(B914,中转!$O$10:$O$129,中转!$N$10:$N$129),7),_xlfn.XLOOKUP(C914,中转!$A$8:$A$17,中转!$B$8:$B$17))),250)</f>
        <v>250</v>
      </c>
    </row>
    <row r="915" spans="1:8" x14ac:dyDescent="0.15">
      <c r="A915" s="32">
        <v>911</v>
      </c>
      <c r="B915" s="32">
        <f t="shared" si="50"/>
        <v>92</v>
      </c>
      <c r="C915" s="32">
        <f t="shared" si="51"/>
        <v>1</v>
      </c>
      <c r="D915" s="32">
        <f t="shared" si="47"/>
        <v>0</v>
      </c>
      <c r="E915" s="32">
        <f>IFERROR(IF(C915=1,$E$5,ROUNDUP(LOG(_xlfn.XLOOKUP(C915,中转!$U$10:$U$19,中转!$V$10:$V$19)*1.1^(_xlfn.XLOOKUP(B915,中转!$O$10:$O$129,中转!$P$10:$P$129,0)*_xlfn.XLOOKUP(C915,中转!$U$10:$U$19,中转!$W$10:$W$19)),2),4)),1020.5643)</f>
        <v>4.3220000000000001</v>
      </c>
      <c r="F915" s="32">
        <f>ROUNDUP(LOG(_xlfn.XLOOKUP(C915,中转!$U$10:$U$19,中转!$V$10:$V$19)*1.1^(_xlfn.XLOOKUP(B915,中转!$O$10:$O$129,中转!$P$10:$P$129,0)*_xlfn.XLOOKUP(C915,中转!$U$10:$U$19,中转!$W$10:$W$19)),2),4)</f>
        <v>798.66420000000005</v>
      </c>
      <c r="G915" s="33">
        <v>911</v>
      </c>
      <c r="H915" s="32">
        <f>MIN(INT(_xlfn.XLOOKUP(B915,中转!$O$10:$O$129,中转!$Q$10:$Q$129)*MAX(C915/MIN(_xlfn.XLOOKUP(B915,中转!$O$10:$O$129,中转!$N$10:$N$129),7),_xlfn.XLOOKUP(C915,中转!$A$8:$A$17,中转!$B$8:$B$17))),250)</f>
        <v>175</v>
      </c>
    </row>
    <row r="916" spans="1:8" x14ac:dyDescent="0.15">
      <c r="A916" s="32">
        <v>912</v>
      </c>
      <c r="B916" s="32">
        <f t="shared" si="50"/>
        <v>92</v>
      </c>
      <c r="C916" s="32">
        <f t="shared" si="51"/>
        <v>2</v>
      </c>
      <c r="D916" s="32">
        <f t="shared" si="47"/>
        <v>0</v>
      </c>
      <c r="E916" s="32">
        <f>IFERROR(IF(C916=1,$E$5,ROUNDUP(LOG(_xlfn.XLOOKUP(C916,中转!$U$10:$U$19,中转!$V$10:$V$19)*1.1^(_xlfn.XLOOKUP(B916,中转!$O$10:$O$129,中转!$P$10:$P$129,0)*_xlfn.XLOOKUP(C916,中转!$U$10:$U$19,中转!$W$10:$W$19)),2),4)),1020.5643)</f>
        <v>849.42849999999999</v>
      </c>
      <c r="F916" s="32">
        <f>ROUNDUP(LOG(_xlfn.XLOOKUP(C916,中转!$U$10:$U$19,中转!$V$10:$V$19)*1.1^(_xlfn.XLOOKUP(B916,中转!$O$10:$O$129,中转!$P$10:$P$129,0)*_xlfn.XLOOKUP(C916,中转!$U$10:$U$19,中转!$W$10:$W$19)),2),4)</f>
        <v>849.42849999999999</v>
      </c>
      <c r="G916" s="32">
        <v>912</v>
      </c>
      <c r="H916" s="32">
        <f>MIN(INT(_xlfn.XLOOKUP(B916,中转!$O$10:$O$129,中转!$Q$10:$Q$129)*MAX(C916/MIN(_xlfn.XLOOKUP(B916,中转!$O$10:$O$129,中转!$N$10:$N$129),7),_xlfn.XLOOKUP(C916,中转!$A$8:$A$17,中转!$B$8:$B$17))),250)</f>
        <v>187</v>
      </c>
    </row>
    <row r="917" spans="1:8" x14ac:dyDescent="0.15">
      <c r="A917" s="32">
        <v>913</v>
      </c>
      <c r="B917" s="32">
        <f t="shared" si="50"/>
        <v>92</v>
      </c>
      <c r="C917" s="32">
        <f t="shared" si="51"/>
        <v>3</v>
      </c>
      <c r="D917" s="32">
        <f t="shared" si="47"/>
        <v>0</v>
      </c>
      <c r="E917" s="32">
        <f>IFERROR(IF(C917=1,$E$5,ROUNDUP(LOG(_xlfn.XLOOKUP(C917,中转!$U$10:$U$19,中转!$V$10:$V$19)*1.1^(_xlfn.XLOOKUP(B917,中转!$O$10:$O$129,中转!$P$10:$P$129,0)*_xlfn.XLOOKUP(C917,中转!$U$10:$U$19,中转!$W$10:$W$19)),2),4)),1020.5643)</f>
        <v>905.83669999999995</v>
      </c>
      <c r="F917" s="32">
        <f>ROUNDUP(LOG(_xlfn.XLOOKUP(C917,中转!$U$10:$U$19,中转!$V$10:$V$19)*1.1^(_xlfn.XLOOKUP(B917,中转!$O$10:$O$129,中转!$P$10:$P$129,0)*_xlfn.XLOOKUP(C917,中转!$U$10:$U$19,中转!$W$10:$W$19)),2),4)</f>
        <v>905.83669999999995</v>
      </c>
      <c r="G917" s="33">
        <v>913</v>
      </c>
      <c r="H917" s="32">
        <f>MIN(INT(_xlfn.XLOOKUP(B917,中转!$O$10:$O$129,中转!$Q$10:$Q$129)*MAX(C917/MIN(_xlfn.XLOOKUP(B917,中转!$O$10:$O$129,中转!$N$10:$N$129),7),_xlfn.XLOOKUP(C917,中转!$A$8:$A$17,中转!$B$8:$B$17))),250)</f>
        <v>200</v>
      </c>
    </row>
    <row r="918" spans="1:8" x14ac:dyDescent="0.15">
      <c r="A918" s="32">
        <v>914</v>
      </c>
      <c r="B918" s="32">
        <f t="shared" si="50"/>
        <v>92</v>
      </c>
      <c r="C918" s="32">
        <f t="shared" si="51"/>
        <v>4</v>
      </c>
      <c r="D918" s="32">
        <f t="shared" si="47"/>
        <v>0</v>
      </c>
      <c r="E918" s="32">
        <f>IFERROR(IF(C918=1,$E$5,ROUNDUP(LOG(_xlfn.XLOOKUP(C918,中转!$U$10:$U$19,中转!$V$10:$V$19)*1.1^(_xlfn.XLOOKUP(B918,中转!$O$10:$O$129,中转!$P$10:$P$129,0)*_xlfn.XLOOKUP(C918,中转!$U$10:$U$19,中转!$W$10:$W$19)),2),4)),1020.5643)</f>
        <v>959.24479999999994</v>
      </c>
      <c r="F918" s="32">
        <f>ROUNDUP(LOG(_xlfn.XLOOKUP(C918,中转!$U$10:$U$19,中转!$V$10:$V$19)*1.1^(_xlfn.XLOOKUP(B918,中转!$O$10:$O$129,中转!$P$10:$P$129,0)*_xlfn.XLOOKUP(C918,中转!$U$10:$U$19,中转!$W$10:$W$19)),2),4)</f>
        <v>959.24480000000005</v>
      </c>
      <c r="G918" s="32">
        <v>914</v>
      </c>
      <c r="H918" s="32">
        <f>MIN(INT(_xlfn.XLOOKUP(B918,中转!$O$10:$O$129,中转!$Q$10:$Q$129)*MAX(C918/MIN(_xlfn.XLOOKUP(B918,中转!$O$10:$O$129,中转!$N$10:$N$129),7),_xlfn.XLOOKUP(C918,中转!$A$8:$A$17,中转!$B$8:$B$17))),250)</f>
        <v>212</v>
      </c>
    </row>
    <row r="919" spans="1:8" x14ac:dyDescent="0.15">
      <c r="A919" s="32">
        <v>915</v>
      </c>
      <c r="B919" s="32">
        <f t="shared" si="50"/>
        <v>92</v>
      </c>
      <c r="C919" s="32">
        <f t="shared" si="51"/>
        <v>5</v>
      </c>
      <c r="D919" s="32">
        <f t="shared" si="47"/>
        <v>0</v>
      </c>
      <c r="E919" s="32">
        <f>IFERROR(IF(C919=1,$E$5,ROUNDUP(LOG(_xlfn.XLOOKUP(C919,中转!$U$10:$U$19,中转!$V$10:$V$19)*1.1^(_xlfn.XLOOKUP(B919,中转!$O$10:$O$129,中转!$P$10:$P$129,0)*_xlfn.XLOOKUP(C919,中转!$U$10:$U$19,中转!$W$10:$W$19)),2),4)),1020.5643)</f>
        <v>1014.6519</v>
      </c>
      <c r="F919" s="32">
        <f>ROUNDUP(LOG(_xlfn.XLOOKUP(C919,中转!$U$10:$U$19,中转!$V$10:$V$19)*1.1^(_xlfn.XLOOKUP(B919,中转!$O$10:$O$129,中转!$P$10:$P$129,0)*_xlfn.XLOOKUP(C919,中转!$U$10:$U$19,中转!$W$10:$W$19)),2),4)</f>
        <v>1014.6519</v>
      </c>
      <c r="G919" s="33">
        <v>915</v>
      </c>
      <c r="H919" s="32">
        <f>MIN(INT(_xlfn.XLOOKUP(B919,中转!$O$10:$O$129,中转!$Q$10:$Q$129)*MAX(C919/MIN(_xlfn.XLOOKUP(B919,中转!$O$10:$O$129,中转!$N$10:$N$129),7),_xlfn.XLOOKUP(C919,中转!$A$8:$A$17,中转!$B$8:$B$17))),250)</f>
        <v>225</v>
      </c>
    </row>
    <row r="920" spans="1:8" x14ac:dyDescent="0.15">
      <c r="A920" s="32">
        <v>916</v>
      </c>
      <c r="B920" s="32">
        <f t="shared" si="50"/>
        <v>92</v>
      </c>
      <c r="C920" s="32">
        <f t="shared" si="51"/>
        <v>6</v>
      </c>
      <c r="D920" s="32">
        <f t="shared" si="47"/>
        <v>0</v>
      </c>
      <c r="E920" s="32">
        <f>IFERROR(IF(C920=1,$E$5,ROUNDUP(LOG(_xlfn.XLOOKUP(C920,中转!$U$10:$U$19,中转!$V$10:$V$19)*1.1^(_xlfn.XLOOKUP(B920,中转!$O$10:$O$129,中转!$P$10:$P$129,0)*_xlfn.XLOOKUP(C920,中转!$U$10:$U$19,中转!$W$10:$W$19)),2),4)),1020.5643)</f>
        <v>1020.5643</v>
      </c>
      <c r="F920" s="32">
        <f>ROUNDUP(LOG(_xlfn.XLOOKUP(C920,中转!$U$10:$U$19,中转!$V$10:$V$19)*1.1^(_xlfn.XLOOKUP(B920,中转!$O$10:$O$129,中转!$P$10:$P$129,0)*_xlfn.XLOOKUP(C920,中转!$U$10:$U$19,中转!$W$10:$W$19)),2),4)</f>
        <v>1020.5643</v>
      </c>
      <c r="G920" s="32">
        <v>916</v>
      </c>
      <c r="H920" s="32">
        <f>MIN(INT(_xlfn.XLOOKUP(B920,中转!$O$10:$O$129,中转!$Q$10:$Q$129)*MAX(C920/MIN(_xlfn.XLOOKUP(B920,中转!$O$10:$O$129,中转!$N$10:$N$129),7),_xlfn.XLOOKUP(C920,中转!$A$8:$A$17,中转!$B$8:$B$17))),250)</f>
        <v>237</v>
      </c>
    </row>
    <row r="921" spans="1:8" x14ac:dyDescent="0.15">
      <c r="A921" s="32">
        <v>917</v>
      </c>
      <c r="B921" s="32">
        <f t="shared" si="50"/>
        <v>92</v>
      </c>
      <c r="C921" s="32">
        <f t="shared" si="51"/>
        <v>7</v>
      </c>
      <c r="D921" s="32">
        <f t="shared" si="47"/>
        <v>0</v>
      </c>
      <c r="E921" s="32">
        <f>IFERROR(IF(C921=1,$E$5,ROUNDUP(LOG(_xlfn.XLOOKUP(C921,中转!$U$10:$U$19,中转!$V$10:$V$19)*1.1^(_xlfn.XLOOKUP(B921,中转!$O$10:$O$129,中转!$P$10:$P$129,0)*_xlfn.XLOOKUP(C921,中转!$U$10:$U$19,中转!$W$10:$W$19)),2),4)),1020.5643)</f>
        <v>1020.5643</v>
      </c>
      <c r="F921" s="32">
        <f t="shared" ref="F921:F924" si="55">F911</f>
        <v>1020.5643</v>
      </c>
      <c r="G921" s="33">
        <v>917</v>
      </c>
      <c r="H921" s="32">
        <f>MIN(INT(_xlfn.XLOOKUP(B921,中转!$O$10:$O$129,中转!$Q$10:$Q$129)*MAX(C921/MIN(_xlfn.XLOOKUP(B921,中转!$O$10:$O$129,中转!$N$10:$N$129),7),_xlfn.XLOOKUP(C921,中转!$A$8:$A$17,中转!$B$8:$B$17))),250)</f>
        <v>250</v>
      </c>
    </row>
    <row r="922" spans="1:8" x14ac:dyDescent="0.15">
      <c r="A922" s="32">
        <v>918</v>
      </c>
      <c r="B922" s="32">
        <f t="shared" si="50"/>
        <v>92</v>
      </c>
      <c r="C922" s="32">
        <f t="shared" si="51"/>
        <v>8</v>
      </c>
      <c r="D922" s="32">
        <f t="shared" si="47"/>
        <v>0</v>
      </c>
      <c r="E922" s="32">
        <f>IFERROR(IF(C922=1,$E$5,ROUNDUP(LOG(_xlfn.XLOOKUP(C922,中转!$U$10:$U$19,中转!$V$10:$V$19)*1.1^(_xlfn.XLOOKUP(B922,中转!$O$10:$O$129,中转!$P$10:$P$129,0)*_xlfn.XLOOKUP(C922,中转!$U$10:$U$19,中转!$W$10:$W$19)),2),4)),1020.5643)</f>
        <v>1020.5643</v>
      </c>
      <c r="F922" s="32">
        <f t="shared" si="55"/>
        <v>1020.5643</v>
      </c>
      <c r="G922" s="32">
        <v>918</v>
      </c>
      <c r="H922" s="32">
        <f>MIN(INT(_xlfn.XLOOKUP(B922,中转!$O$10:$O$129,中转!$Q$10:$Q$129)*MAX(C922/MIN(_xlfn.XLOOKUP(B922,中转!$O$10:$O$129,中转!$N$10:$N$129),7),_xlfn.XLOOKUP(C922,中转!$A$8:$A$17,中转!$B$8:$B$17))),250)</f>
        <v>250</v>
      </c>
    </row>
    <row r="923" spans="1:8" x14ac:dyDescent="0.15">
      <c r="A923" s="32">
        <v>919</v>
      </c>
      <c r="B923" s="32">
        <f t="shared" si="50"/>
        <v>92</v>
      </c>
      <c r="C923" s="32">
        <f t="shared" si="51"/>
        <v>9</v>
      </c>
      <c r="D923" s="32">
        <f t="shared" si="47"/>
        <v>0</v>
      </c>
      <c r="E923" s="32">
        <f>IFERROR(IF(C923=1,$E$5,ROUNDUP(LOG(_xlfn.XLOOKUP(C923,中转!$U$10:$U$19,中转!$V$10:$V$19)*1.1^(_xlfn.XLOOKUP(B923,中转!$O$10:$O$129,中转!$P$10:$P$129,0)*_xlfn.XLOOKUP(C923,中转!$U$10:$U$19,中转!$W$10:$W$19)),2),4)),1020.5643)</f>
        <v>1020.5643</v>
      </c>
      <c r="F923" s="32">
        <f t="shared" si="55"/>
        <v>1020.5643</v>
      </c>
      <c r="G923" s="33">
        <v>919</v>
      </c>
      <c r="H923" s="32">
        <f>MIN(INT(_xlfn.XLOOKUP(B923,中转!$O$10:$O$129,中转!$Q$10:$Q$129)*MAX(C923/MIN(_xlfn.XLOOKUP(B923,中转!$O$10:$O$129,中转!$N$10:$N$129),7),_xlfn.XLOOKUP(C923,中转!$A$8:$A$17,中转!$B$8:$B$17))),250)</f>
        <v>250</v>
      </c>
    </row>
    <row r="924" spans="1:8" x14ac:dyDescent="0.15">
      <c r="A924" s="32">
        <v>920</v>
      </c>
      <c r="B924" s="32">
        <f t="shared" si="50"/>
        <v>92</v>
      </c>
      <c r="C924" s="32">
        <f t="shared" si="51"/>
        <v>10</v>
      </c>
      <c r="D924" s="32">
        <f t="shared" si="47"/>
        <v>0</v>
      </c>
      <c r="E924" s="32">
        <f>IFERROR(IF(C924=1,$E$5,ROUNDUP(LOG(_xlfn.XLOOKUP(C924,中转!$U$10:$U$19,中转!$V$10:$V$19)*1.1^(_xlfn.XLOOKUP(B924,中转!$O$10:$O$129,中转!$P$10:$P$129,0)*_xlfn.XLOOKUP(C924,中转!$U$10:$U$19,中转!$W$10:$W$19)),2),4)),1020.5643)</f>
        <v>1020.5643</v>
      </c>
      <c r="F924" s="32">
        <f t="shared" si="55"/>
        <v>1020.5643</v>
      </c>
      <c r="G924" s="32">
        <v>920</v>
      </c>
      <c r="H924" s="32">
        <f>MIN(INT(_xlfn.XLOOKUP(B924,中转!$O$10:$O$129,中转!$Q$10:$Q$129)*MAX(C924/MIN(_xlfn.XLOOKUP(B924,中转!$O$10:$O$129,中转!$N$10:$N$129),7),_xlfn.XLOOKUP(C924,中转!$A$8:$A$17,中转!$B$8:$B$17))),250)</f>
        <v>250</v>
      </c>
    </row>
    <row r="925" spans="1:8" x14ac:dyDescent="0.15">
      <c r="A925" s="26">
        <v>921</v>
      </c>
      <c r="B925" s="26">
        <f t="shared" si="50"/>
        <v>93</v>
      </c>
      <c r="C925" s="26">
        <f t="shared" si="51"/>
        <v>1</v>
      </c>
      <c r="D925" s="26">
        <f t="shared" si="47"/>
        <v>0</v>
      </c>
      <c r="E925" s="26">
        <f>IFERROR(IF(C925=1,$E$5,ROUNDUP(LOG(_xlfn.XLOOKUP(C925,中转!$U$10:$U$19,中转!$V$10:$V$19)*1.1^(_xlfn.XLOOKUP(B925,中转!$O$10:$O$129,中转!$P$10:$P$129,0)*_xlfn.XLOOKUP(C925,中转!$U$10:$U$19,中转!$W$10:$W$19)),2),4)),1020.5643)</f>
        <v>4.3220000000000001</v>
      </c>
      <c r="F925" s="26">
        <f>ROUNDUP(LOG(_xlfn.XLOOKUP(C925,中转!$U$10:$U$19,中转!$V$10:$V$19)*1.1^(_xlfn.XLOOKUP(B925,中转!$O$10:$O$129,中转!$P$10:$P$129,0)*_xlfn.XLOOKUP(C925,中转!$U$10:$U$19,中转!$W$10:$W$19)),2),4)</f>
        <v>798.66420000000005</v>
      </c>
      <c r="G925" s="27">
        <v>921</v>
      </c>
      <c r="H925" s="26">
        <f>MIN(INT(_xlfn.XLOOKUP(B925,中转!$O$10:$O$129,中转!$Q$10:$Q$129)*MAX(C925/MIN(_xlfn.XLOOKUP(B925,中转!$O$10:$O$129,中转!$N$10:$N$129),7),_xlfn.XLOOKUP(C925,中转!$A$8:$A$17,中转!$B$8:$B$17))),250)</f>
        <v>175</v>
      </c>
    </row>
    <row r="926" spans="1:8" x14ac:dyDescent="0.15">
      <c r="A926" s="26">
        <v>922</v>
      </c>
      <c r="B926" s="26">
        <f t="shared" si="50"/>
        <v>93</v>
      </c>
      <c r="C926" s="26">
        <f t="shared" si="51"/>
        <v>2</v>
      </c>
      <c r="D926" s="26">
        <f t="shared" si="47"/>
        <v>0</v>
      </c>
      <c r="E926" s="26">
        <f>IFERROR(IF(C926=1,$E$5,ROUNDUP(LOG(_xlfn.XLOOKUP(C926,中转!$U$10:$U$19,中转!$V$10:$V$19)*1.1^(_xlfn.XLOOKUP(B926,中转!$O$10:$O$129,中转!$P$10:$P$129,0)*_xlfn.XLOOKUP(C926,中转!$U$10:$U$19,中转!$W$10:$W$19)),2),4)),1020.5643)</f>
        <v>849.42849999999999</v>
      </c>
      <c r="F926" s="26">
        <f>ROUNDUP(LOG(_xlfn.XLOOKUP(C926,中转!$U$10:$U$19,中转!$V$10:$V$19)*1.1^(_xlfn.XLOOKUP(B926,中转!$O$10:$O$129,中转!$P$10:$P$129,0)*_xlfn.XLOOKUP(C926,中转!$U$10:$U$19,中转!$W$10:$W$19)),2),4)</f>
        <v>849.42849999999999</v>
      </c>
      <c r="G926" s="26">
        <v>922</v>
      </c>
      <c r="H926" s="26">
        <f>MIN(INT(_xlfn.XLOOKUP(B926,中转!$O$10:$O$129,中转!$Q$10:$Q$129)*MAX(C926/MIN(_xlfn.XLOOKUP(B926,中转!$O$10:$O$129,中转!$N$10:$N$129),7),_xlfn.XLOOKUP(C926,中转!$A$8:$A$17,中转!$B$8:$B$17))),250)</f>
        <v>187</v>
      </c>
    </row>
    <row r="927" spans="1:8" x14ac:dyDescent="0.15">
      <c r="A927" s="26">
        <v>923</v>
      </c>
      <c r="B927" s="26">
        <f t="shared" si="50"/>
        <v>93</v>
      </c>
      <c r="C927" s="26">
        <f t="shared" si="51"/>
        <v>3</v>
      </c>
      <c r="D927" s="26">
        <f t="shared" si="47"/>
        <v>0</v>
      </c>
      <c r="E927" s="26">
        <f>IFERROR(IF(C927=1,$E$5,ROUNDUP(LOG(_xlfn.XLOOKUP(C927,中转!$U$10:$U$19,中转!$V$10:$V$19)*1.1^(_xlfn.XLOOKUP(B927,中转!$O$10:$O$129,中转!$P$10:$P$129,0)*_xlfn.XLOOKUP(C927,中转!$U$10:$U$19,中转!$W$10:$W$19)),2),4)),1020.5643)</f>
        <v>905.83669999999995</v>
      </c>
      <c r="F927" s="26">
        <f>ROUNDUP(LOG(_xlfn.XLOOKUP(C927,中转!$U$10:$U$19,中转!$V$10:$V$19)*1.1^(_xlfn.XLOOKUP(B927,中转!$O$10:$O$129,中转!$P$10:$P$129,0)*_xlfn.XLOOKUP(C927,中转!$U$10:$U$19,中转!$W$10:$W$19)),2),4)</f>
        <v>905.83669999999995</v>
      </c>
      <c r="G927" s="27">
        <v>923</v>
      </c>
      <c r="H927" s="26">
        <f>MIN(INT(_xlfn.XLOOKUP(B927,中转!$O$10:$O$129,中转!$Q$10:$Q$129)*MAX(C927/MIN(_xlfn.XLOOKUP(B927,中转!$O$10:$O$129,中转!$N$10:$N$129),7),_xlfn.XLOOKUP(C927,中转!$A$8:$A$17,中转!$B$8:$B$17))),250)</f>
        <v>200</v>
      </c>
    </row>
    <row r="928" spans="1:8" x14ac:dyDescent="0.15">
      <c r="A928" s="26">
        <v>924</v>
      </c>
      <c r="B928" s="26">
        <f t="shared" si="50"/>
        <v>93</v>
      </c>
      <c r="C928" s="26">
        <f t="shared" si="51"/>
        <v>4</v>
      </c>
      <c r="D928" s="26">
        <f t="shared" si="47"/>
        <v>0</v>
      </c>
      <c r="E928" s="26">
        <f>IFERROR(IF(C928=1,$E$5,ROUNDUP(LOG(_xlfn.XLOOKUP(C928,中转!$U$10:$U$19,中转!$V$10:$V$19)*1.1^(_xlfn.XLOOKUP(B928,中转!$O$10:$O$129,中转!$P$10:$P$129,0)*_xlfn.XLOOKUP(C928,中转!$U$10:$U$19,中转!$W$10:$W$19)),2),4)),1020.5643)</f>
        <v>959.24479999999994</v>
      </c>
      <c r="F928" s="26">
        <f>ROUNDUP(LOG(_xlfn.XLOOKUP(C928,中转!$U$10:$U$19,中转!$V$10:$V$19)*1.1^(_xlfn.XLOOKUP(B928,中转!$O$10:$O$129,中转!$P$10:$P$129,0)*_xlfn.XLOOKUP(C928,中转!$U$10:$U$19,中转!$W$10:$W$19)),2),4)</f>
        <v>959.24480000000005</v>
      </c>
      <c r="G928" s="26">
        <v>924</v>
      </c>
      <c r="H928" s="26">
        <f>MIN(INT(_xlfn.XLOOKUP(B928,中转!$O$10:$O$129,中转!$Q$10:$Q$129)*MAX(C928/MIN(_xlfn.XLOOKUP(B928,中转!$O$10:$O$129,中转!$N$10:$N$129),7),_xlfn.XLOOKUP(C928,中转!$A$8:$A$17,中转!$B$8:$B$17))),250)</f>
        <v>212</v>
      </c>
    </row>
    <row r="929" spans="1:8" x14ac:dyDescent="0.15">
      <c r="A929" s="26">
        <v>925</v>
      </c>
      <c r="B929" s="26">
        <f t="shared" si="50"/>
        <v>93</v>
      </c>
      <c r="C929" s="26">
        <f t="shared" si="51"/>
        <v>5</v>
      </c>
      <c r="D929" s="26">
        <f t="shared" si="47"/>
        <v>0</v>
      </c>
      <c r="E929" s="26">
        <f>IFERROR(IF(C929=1,$E$5,ROUNDUP(LOG(_xlfn.XLOOKUP(C929,中转!$U$10:$U$19,中转!$V$10:$V$19)*1.1^(_xlfn.XLOOKUP(B929,中转!$O$10:$O$129,中转!$P$10:$P$129,0)*_xlfn.XLOOKUP(C929,中转!$U$10:$U$19,中转!$W$10:$W$19)),2),4)),1020.5643)</f>
        <v>1014.6519</v>
      </c>
      <c r="F929" s="26">
        <f>ROUNDUP(LOG(_xlfn.XLOOKUP(C929,中转!$U$10:$U$19,中转!$V$10:$V$19)*1.1^(_xlfn.XLOOKUP(B929,中转!$O$10:$O$129,中转!$P$10:$P$129,0)*_xlfn.XLOOKUP(C929,中转!$U$10:$U$19,中转!$W$10:$W$19)),2),4)</f>
        <v>1014.6519</v>
      </c>
      <c r="G929" s="27">
        <v>925</v>
      </c>
      <c r="H929" s="26">
        <f>MIN(INT(_xlfn.XLOOKUP(B929,中转!$O$10:$O$129,中转!$Q$10:$Q$129)*MAX(C929/MIN(_xlfn.XLOOKUP(B929,中转!$O$10:$O$129,中转!$N$10:$N$129),7),_xlfn.XLOOKUP(C929,中转!$A$8:$A$17,中转!$B$8:$B$17))),250)</f>
        <v>225</v>
      </c>
    </row>
    <row r="930" spans="1:8" x14ac:dyDescent="0.15">
      <c r="A930" s="26">
        <v>926</v>
      </c>
      <c r="B930" s="26">
        <f t="shared" si="50"/>
        <v>93</v>
      </c>
      <c r="C930" s="26">
        <f t="shared" si="51"/>
        <v>6</v>
      </c>
      <c r="D930" s="26">
        <f t="shared" si="47"/>
        <v>0</v>
      </c>
      <c r="E930" s="26">
        <f>IFERROR(IF(C930=1,$E$5,ROUNDUP(LOG(_xlfn.XLOOKUP(C930,中转!$U$10:$U$19,中转!$V$10:$V$19)*1.1^(_xlfn.XLOOKUP(B930,中转!$O$10:$O$129,中转!$P$10:$P$129,0)*_xlfn.XLOOKUP(C930,中转!$U$10:$U$19,中转!$W$10:$W$19)),2),4)),1020.5643)</f>
        <v>1020.5643</v>
      </c>
      <c r="F930" s="26">
        <f>ROUNDUP(LOG(_xlfn.XLOOKUP(C930,中转!$U$10:$U$19,中转!$V$10:$V$19)*1.1^(_xlfn.XLOOKUP(B930,中转!$O$10:$O$129,中转!$P$10:$P$129,0)*_xlfn.XLOOKUP(C930,中转!$U$10:$U$19,中转!$W$10:$W$19)),2),4)</f>
        <v>1020.5643</v>
      </c>
      <c r="G930" s="26">
        <v>926</v>
      </c>
      <c r="H930" s="26">
        <f>MIN(INT(_xlfn.XLOOKUP(B930,中转!$O$10:$O$129,中转!$Q$10:$Q$129)*MAX(C930/MIN(_xlfn.XLOOKUP(B930,中转!$O$10:$O$129,中转!$N$10:$N$129),7),_xlfn.XLOOKUP(C930,中转!$A$8:$A$17,中转!$B$8:$B$17))),250)</f>
        <v>237</v>
      </c>
    </row>
    <row r="931" spans="1:8" x14ac:dyDescent="0.15">
      <c r="A931" s="26">
        <v>927</v>
      </c>
      <c r="B931" s="26">
        <f t="shared" si="50"/>
        <v>93</v>
      </c>
      <c r="C931" s="26">
        <f t="shared" si="51"/>
        <v>7</v>
      </c>
      <c r="D931" s="26">
        <f t="shared" si="47"/>
        <v>0</v>
      </c>
      <c r="E931" s="26">
        <f>IFERROR(IF(C931=1,$E$5,ROUNDUP(LOG(_xlfn.XLOOKUP(C931,中转!$U$10:$U$19,中转!$V$10:$V$19)*1.1^(_xlfn.XLOOKUP(B931,中转!$O$10:$O$129,中转!$P$10:$P$129,0)*_xlfn.XLOOKUP(C931,中转!$U$10:$U$19,中转!$W$10:$W$19)),2),4)),1020.5643)</f>
        <v>1020.5643</v>
      </c>
      <c r="F931" s="26">
        <f t="shared" ref="F931:F934" si="56">F921</f>
        <v>1020.5643</v>
      </c>
      <c r="G931" s="27">
        <v>927</v>
      </c>
      <c r="H931" s="26">
        <f>MIN(INT(_xlfn.XLOOKUP(B931,中转!$O$10:$O$129,中转!$Q$10:$Q$129)*MAX(C931/MIN(_xlfn.XLOOKUP(B931,中转!$O$10:$O$129,中转!$N$10:$N$129),7),_xlfn.XLOOKUP(C931,中转!$A$8:$A$17,中转!$B$8:$B$17))),250)</f>
        <v>250</v>
      </c>
    </row>
    <row r="932" spans="1:8" x14ac:dyDescent="0.15">
      <c r="A932" s="26">
        <v>928</v>
      </c>
      <c r="B932" s="26">
        <f t="shared" si="50"/>
        <v>93</v>
      </c>
      <c r="C932" s="26">
        <f t="shared" si="51"/>
        <v>8</v>
      </c>
      <c r="D932" s="26">
        <f t="shared" ref="D932:D995" si="57">D922</f>
        <v>0</v>
      </c>
      <c r="E932" s="26">
        <f>IFERROR(IF(C932=1,$E$5,ROUNDUP(LOG(_xlfn.XLOOKUP(C932,中转!$U$10:$U$19,中转!$V$10:$V$19)*1.1^(_xlfn.XLOOKUP(B932,中转!$O$10:$O$129,中转!$P$10:$P$129,0)*_xlfn.XLOOKUP(C932,中转!$U$10:$U$19,中转!$W$10:$W$19)),2),4)),1020.5643)</f>
        <v>1020.5643</v>
      </c>
      <c r="F932" s="26">
        <f t="shared" si="56"/>
        <v>1020.5643</v>
      </c>
      <c r="G932" s="26">
        <v>928</v>
      </c>
      <c r="H932" s="26">
        <f>MIN(INT(_xlfn.XLOOKUP(B932,中转!$O$10:$O$129,中转!$Q$10:$Q$129)*MAX(C932/MIN(_xlfn.XLOOKUP(B932,中转!$O$10:$O$129,中转!$N$10:$N$129),7),_xlfn.XLOOKUP(C932,中转!$A$8:$A$17,中转!$B$8:$B$17))),250)</f>
        <v>250</v>
      </c>
    </row>
    <row r="933" spans="1:8" x14ac:dyDescent="0.15">
      <c r="A933" s="26">
        <v>929</v>
      </c>
      <c r="B933" s="26">
        <f t="shared" si="50"/>
        <v>93</v>
      </c>
      <c r="C933" s="26">
        <f t="shared" si="51"/>
        <v>9</v>
      </c>
      <c r="D933" s="26">
        <f t="shared" si="57"/>
        <v>0</v>
      </c>
      <c r="E933" s="26">
        <f>IFERROR(IF(C933=1,$E$5,ROUNDUP(LOG(_xlfn.XLOOKUP(C933,中转!$U$10:$U$19,中转!$V$10:$V$19)*1.1^(_xlfn.XLOOKUP(B933,中转!$O$10:$O$129,中转!$P$10:$P$129,0)*_xlfn.XLOOKUP(C933,中转!$U$10:$U$19,中转!$W$10:$W$19)),2),4)),1020.5643)</f>
        <v>1020.5643</v>
      </c>
      <c r="F933" s="26">
        <f t="shared" si="56"/>
        <v>1020.5643</v>
      </c>
      <c r="G933" s="27">
        <v>929</v>
      </c>
      <c r="H933" s="26">
        <f>MIN(INT(_xlfn.XLOOKUP(B933,中转!$O$10:$O$129,中转!$Q$10:$Q$129)*MAX(C933/MIN(_xlfn.XLOOKUP(B933,中转!$O$10:$O$129,中转!$N$10:$N$129),7),_xlfn.XLOOKUP(C933,中转!$A$8:$A$17,中转!$B$8:$B$17))),250)</f>
        <v>250</v>
      </c>
    </row>
    <row r="934" spans="1:8" x14ac:dyDescent="0.15">
      <c r="A934" s="26">
        <v>930</v>
      </c>
      <c r="B934" s="26">
        <f t="shared" si="50"/>
        <v>93</v>
      </c>
      <c r="C934" s="26">
        <f t="shared" si="51"/>
        <v>10</v>
      </c>
      <c r="D934" s="26">
        <f t="shared" si="57"/>
        <v>0</v>
      </c>
      <c r="E934" s="26">
        <f>IFERROR(IF(C934=1,$E$5,ROUNDUP(LOG(_xlfn.XLOOKUP(C934,中转!$U$10:$U$19,中转!$V$10:$V$19)*1.1^(_xlfn.XLOOKUP(B934,中转!$O$10:$O$129,中转!$P$10:$P$129,0)*_xlfn.XLOOKUP(C934,中转!$U$10:$U$19,中转!$W$10:$W$19)),2),4)),1020.5643)</f>
        <v>1020.5643</v>
      </c>
      <c r="F934" s="26">
        <f t="shared" si="56"/>
        <v>1020.5643</v>
      </c>
      <c r="G934" s="26">
        <v>930</v>
      </c>
      <c r="H934" s="26">
        <f>MIN(INT(_xlfn.XLOOKUP(B934,中转!$O$10:$O$129,中转!$Q$10:$Q$129)*MAX(C934/MIN(_xlfn.XLOOKUP(B934,中转!$O$10:$O$129,中转!$N$10:$N$129),7),_xlfn.XLOOKUP(C934,中转!$A$8:$A$17,中转!$B$8:$B$17))),250)</f>
        <v>250</v>
      </c>
    </row>
    <row r="935" spans="1:8" x14ac:dyDescent="0.15">
      <c r="A935" s="32">
        <v>931</v>
      </c>
      <c r="B935" s="32">
        <f t="shared" si="50"/>
        <v>94</v>
      </c>
      <c r="C935" s="32">
        <f t="shared" si="51"/>
        <v>1</v>
      </c>
      <c r="D935" s="32">
        <f t="shared" si="57"/>
        <v>0</v>
      </c>
      <c r="E935" s="32">
        <f>IFERROR(IF(C935=1,$E$5,ROUNDUP(LOG(_xlfn.XLOOKUP(C935,中转!$U$10:$U$19,中转!$V$10:$V$19)*1.1^(_xlfn.XLOOKUP(B935,中转!$O$10:$O$129,中转!$P$10:$P$129,0)*_xlfn.XLOOKUP(C935,中转!$U$10:$U$19,中转!$W$10:$W$19)),2),4)),1020.5643)</f>
        <v>4.3220000000000001</v>
      </c>
      <c r="F935" s="32">
        <f>ROUNDUP(LOG(_xlfn.XLOOKUP(C935,中转!$U$10:$U$19,中转!$V$10:$V$19)*1.1^(_xlfn.XLOOKUP(B935,中转!$O$10:$O$129,中转!$P$10:$P$129,0)*_xlfn.XLOOKUP(C935,中转!$U$10:$U$19,中转!$W$10:$W$19)),2),4)</f>
        <v>798.66420000000005</v>
      </c>
      <c r="G935" s="33">
        <v>931</v>
      </c>
      <c r="H935" s="32">
        <f>MIN(INT(_xlfn.XLOOKUP(B935,中转!$O$10:$O$129,中转!$Q$10:$Q$129)*MAX(C935/MIN(_xlfn.XLOOKUP(B935,中转!$O$10:$O$129,中转!$N$10:$N$129),7),_xlfn.XLOOKUP(C935,中转!$A$8:$A$17,中转!$B$8:$B$17))),250)</f>
        <v>175</v>
      </c>
    </row>
    <row r="936" spans="1:8" x14ac:dyDescent="0.15">
      <c r="A936" s="32">
        <v>932</v>
      </c>
      <c r="B936" s="32">
        <f t="shared" si="50"/>
        <v>94</v>
      </c>
      <c r="C936" s="32">
        <f t="shared" si="51"/>
        <v>2</v>
      </c>
      <c r="D936" s="32">
        <f t="shared" si="57"/>
        <v>0</v>
      </c>
      <c r="E936" s="32">
        <f>IFERROR(IF(C936=1,$E$5,ROUNDUP(LOG(_xlfn.XLOOKUP(C936,中转!$U$10:$U$19,中转!$V$10:$V$19)*1.1^(_xlfn.XLOOKUP(B936,中转!$O$10:$O$129,中转!$P$10:$P$129,0)*_xlfn.XLOOKUP(C936,中转!$U$10:$U$19,中转!$W$10:$W$19)),2),4)),1020.5643)</f>
        <v>849.42849999999999</v>
      </c>
      <c r="F936" s="32">
        <f>ROUNDUP(LOG(_xlfn.XLOOKUP(C936,中转!$U$10:$U$19,中转!$V$10:$V$19)*1.1^(_xlfn.XLOOKUP(B936,中转!$O$10:$O$129,中转!$P$10:$P$129,0)*_xlfn.XLOOKUP(C936,中转!$U$10:$U$19,中转!$W$10:$W$19)),2),4)</f>
        <v>849.42849999999999</v>
      </c>
      <c r="G936" s="32">
        <v>932</v>
      </c>
      <c r="H936" s="32">
        <f>MIN(INT(_xlfn.XLOOKUP(B936,中转!$O$10:$O$129,中转!$Q$10:$Q$129)*MAX(C936/MIN(_xlfn.XLOOKUP(B936,中转!$O$10:$O$129,中转!$N$10:$N$129),7),_xlfn.XLOOKUP(C936,中转!$A$8:$A$17,中转!$B$8:$B$17))),250)</f>
        <v>187</v>
      </c>
    </row>
    <row r="937" spans="1:8" x14ac:dyDescent="0.15">
      <c r="A937" s="32">
        <v>933</v>
      </c>
      <c r="B937" s="32">
        <f t="shared" si="50"/>
        <v>94</v>
      </c>
      <c r="C937" s="32">
        <f t="shared" si="51"/>
        <v>3</v>
      </c>
      <c r="D937" s="32">
        <f t="shared" si="57"/>
        <v>0</v>
      </c>
      <c r="E937" s="32">
        <f>IFERROR(IF(C937=1,$E$5,ROUNDUP(LOG(_xlfn.XLOOKUP(C937,中转!$U$10:$U$19,中转!$V$10:$V$19)*1.1^(_xlfn.XLOOKUP(B937,中转!$O$10:$O$129,中转!$P$10:$P$129,0)*_xlfn.XLOOKUP(C937,中转!$U$10:$U$19,中转!$W$10:$W$19)),2),4)),1020.5643)</f>
        <v>905.83669999999995</v>
      </c>
      <c r="F937" s="32">
        <f>ROUNDUP(LOG(_xlfn.XLOOKUP(C937,中转!$U$10:$U$19,中转!$V$10:$V$19)*1.1^(_xlfn.XLOOKUP(B937,中转!$O$10:$O$129,中转!$P$10:$P$129,0)*_xlfn.XLOOKUP(C937,中转!$U$10:$U$19,中转!$W$10:$W$19)),2),4)</f>
        <v>905.83669999999995</v>
      </c>
      <c r="G937" s="33">
        <v>933</v>
      </c>
      <c r="H937" s="32">
        <f>MIN(INT(_xlfn.XLOOKUP(B937,中转!$O$10:$O$129,中转!$Q$10:$Q$129)*MAX(C937/MIN(_xlfn.XLOOKUP(B937,中转!$O$10:$O$129,中转!$N$10:$N$129),7),_xlfn.XLOOKUP(C937,中转!$A$8:$A$17,中转!$B$8:$B$17))),250)</f>
        <v>200</v>
      </c>
    </row>
    <row r="938" spans="1:8" x14ac:dyDescent="0.15">
      <c r="A938" s="32">
        <v>934</v>
      </c>
      <c r="B938" s="32">
        <f t="shared" si="50"/>
        <v>94</v>
      </c>
      <c r="C938" s="32">
        <f t="shared" si="51"/>
        <v>4</v>
      </c>
      <c r="D938" s="32">
        <f t="shared" si="57"/>
        <v>0</v>
      </c>
      <c r="E938" s="32">
        <f>IFERROR(IF(C938=1,$E$5,ROUNDUP(LOG(_xlfn.XLOOKUP(C938,中转!$U$10:$U$19,中转!$V$10:$V$19)*1.1^(_xlfn.XLOOKUP(B938,中转!$O$10:$O$129,中转!$P$10:$P$129,0)*_xlfn.XLOOKUP(C938,中转!$U$10:$U$19,中转!$W$10:$W$19)),2),4)),1020.5643)</f>
        <v>959.24479999999994</v>
      </c>
      <c r="F938" s="32">
        <f>ROUNDUP(LOG(_xlfn.XLOOKUP(C938,中转!$U$10:$U$19,中转!$V$10:$V$19)*1.1^(_xlfn.XLOOKUP(B938,中转!$O$10:$O$129,中转!$P$10:$P$129,0)*_xlfn.XLOOKUP(C938,中转!$U$10:$U$19,中转!$W$10:$W$19)),2),4)</f>
        <v>959.24480000000005</v>
      </c>
      <c r="G938" s="32">
        <v>934</v>
      </c>
      <c r="H938" s="32">
        <f>MIN(INT(_xlfn.XLOOKUP(B938,中转!$O$10:$O$129,中转!$Q$10:$Q$129)*MAX(C938/MIN(_xlfn.XLOOKUP(B938,中转!$O$10:$O$129,中转!$N$10:$N$129),7),_xlfn.XLOOKUP(C938,中转!$A$8:$A$17,中转!$B$8:$B$17))),250)</f>
        <v>212</v>
      </c>
    </row>
    <row r="939" spans="1:8" x14ac:dyDescent="0.15">
      <c r="A939" s="32">
        <v>935</v>
      </c>
      <c r="B939" s="32">
        <f t="shared" si="50"/>
        <v>94</v>
      </c>
      <c r="C939" s="32">
        <f t="shared" si="51"/>
        <v>5</v>
      </c>
      <c r="D939" s="32">
        <f t="shared" si="57"/>
        <v>0</v>
      </c>
      <c r="E939" s="32">
        <f>IFERROR(IF(C939=1,$E$5,ROUNDUP(LOG(_xlfn.XLOOKUP(C939,中转!$U$10:$U$19,中转!$V$10:$V$19)*1.1^(_xlfn.XLOOKUP(B939,中转!$O$10:$O$129,中转!$P$10:$P$129,0)*_xlfn.XLOOKUP(C939,中转!$U$10:$U$19,中转!$W$10:$W$19)),2),4)),1020.5643)</f>
        <v>1014.6519</v>
      </c>
      <c r="F939" s="32">
        <f>ROUNDUP(LOG(_xlfn.XLOOKUP(C939,中转!$U$10:$U$19,中转!$V$10:$V$19)*1.1^(_xlfn.XLOOKUP(B939,中转!$O$10:$O$129,中转!$P$10:$P$129,0)*_xlfn.XLOOKUP(C939,中转!$U$10:$U$19,中转!$W$10:$W$19)),2),4)</f>
        <v>1014.6519</v>
      </c>
      <c r="G939" s="33">
        <v>935</v>
      </c>
      <c r="H939" s="32">
        <f>MIN(INT(_xlfn.XLOOKUP(B939,中转!$O$10:$O$129,中转!$Q$10:$Q$129)*MAX(C939/MIN(_xlfn.XLOOKUP(B939,中转!$O$10:$O$129,中转!$N$10:$N$129),7),_xlfn.XLOOKUP(C939,中转!$A$8:$A$17,中转!$B$8:$B$17))),250)</f>
        <v>225</v>
      </c>
    </row>
    <row r="940" spans="1:8" x14ac:dyDescent="0.15">
      <c r="A940" s="32">
        <v>936</v>
      </c>
      <c r="B940" s="32">
        <f t="shared" si="50"/>
        <v>94</v>
      </c>
      <c r="C940" s="32">
        <f t="shared" si="51"/>
        <v>6</v>
      </c>
      <c r="D940" s="32">
        <f t="shared" si="57"/>
        <v>0</v>
      </c>
      <c r="E940" s="32">
        <f>IFERROR(IF(C940=1,$E$5,ROUNDUP(LOG(_xlfn.XLOOKUP(C940,中转!$U$10:$U$19,中转!$V$10:$V$19)*1.1^(_xlfn.XLOOKUP(B940,中转!$O$10:$O$129,中转!$P$10:$P$129,0)*_xlfn.XLOOKUP(C940,中转!$U$10:$U$19,中转!$W$10:$W$19)),2),4)),1020.5643)</f>
        <v>1020.5643</v>
      </c>
      <c r="F940" s="32">
        <f>ROUNDUP(LOG(_xlfn.XLOOKUP(C940,中转!$U$10:$U$19,中转!$V$10:$V$19)*1.1^(_xlfn.XLOOKUP(B940,中转!$O$10:$O$129,中转!$P$10:$P$129,0)*_xlfn.XLOOKUP(C940,中转!$U$10:$U$19,中转!$W$10:$W$19)),2),4)</f>
        <v>1020.5643</v>
      </c>
      <c r="G940" s="32">
        <v>936</v>
      </c>
      <c r="H940" s="32">
        <f>MIN(INT(_xlfn.XLOOKUP(B940,中转!$O$10:$O$129,中转!$Q$10:$Q$129)*MAX(C940/MIN(_xlfn.XLOOKUP(B940,中转!$O$10:$O$129,中转!$N$10:$N$129),7),_xlfn.XLOOKUP(C940,中转!$A$8:$A$17,中转!$B$8:$B$17))),250)</f>
        <v>237</v>
      </c>
    </row>
    <row r="941" spans="1:8" x14ac:dyDescent="0.15">
      <c r="A941" s="32">
        <v>937</v>
      </c>
      <c r="B941" s="32">
        <f t="shared" si="50"/>
        <v>94</v>
      </c>
      <c r="C941" s="32">
        <f t="shared" si="51"/>
        <v>7</v>
      </c>
      <c r="D941" s="32">
        <f t="shared" si="57"/>
        <v>0</v>
      </c>
      <c r="E941" s="32">
        <f>IFERROR(IF(C941=1,$E$5,ROUNDUP(LOG(_xlfn.XLOOKUP(C941,中转!$U$10:$U$19,中转!$V$10:$V$19)*1.1^(_xlfn.XLOOKUP(B941,中转!$O$10:$O$129,中转!$P$10:$P$129,0)*_xlfn.XLOOKUP(C941,中转!$U$10:$U$19,中转!$W$10:$W$19)),2),4)),1020.5643)</f>
        <v>1020.5643</v>
      </c>
      <c r="F941" s="32">
        <f t="shared" ref="F941:F944" si="58">F940</f>
        <v>1020.5643</v>
      </c>
      <c r="G941" s="33">
        <v>937</v>
      </c>
      <c r="H941" s="32">
        <f>MIN(INT(_xlfn.XLOOKUP(B941,中转!$O$10:$O$129,中转!$Q$10:$Q$129)*MAX(C941/MIN(_xlfn.XLOOKUP(B941,中转!$O$10:$O$129,中转!$N$10:$N$129),7),_xlfn.XLOOKUP(C941,中转!$A$8:$A$17,中转!$B$8:$B$17))),250)</f>
        <v>250</v>
      </c>
    </row>
    <row r="942" spans="1:8" x14ac:dyDescent="0.15">
      <c r="A942" s="32">
        <v>938</v>
      </c>
      <c r="B942" s="32">
        <f t="shared" si="50"/>
        <v>94</v>
      </c>
      <c r="C942" s="32">
        <f t="shared" si="51"/>
        <v>8</v>
      </c>
      <c r="D942" s="32">
        <f t="shared" si="57"/>
        <v>0</v>
      </c>
      <c r="E942" s="32">
        <f>IFERROR(IF(C942=1,$E$5,ROUNDUP(LOG(_xlfn.XLOOKUP(C942,中转!$U$10:$U$19,中转!$V$10:$V$19)*1.1^(_xlfn.XLOOKUP(B942,中转!$O$10:$O$129,中转!$P$10:$P$129,0)*_xlfn.XLOOKUP(C942,中转!$U$10:$U$19,中转!$W$10:$W$19)),2),4)),1020.5643)</f>
        <v>1020.5643</v>
      </c>
      <c r="F942" s="32">
        <f t="shared" si="58"/>
        <v>1020.5643</v>
      </c>
      <c r="G942" s="32">
        <v>938</v>
      </c>
      <c r="H942" s="32">
        <f>MIN(INT(_xlfn.XLOOKUP(B942,中转!$O$10:$O$129,中转!$Q$10:$Q$129)*MAX(C942/MIN(_xlfn.XLOOKUP(B942,中转!$O$10:$O$129,中转!$N$10:$N$129),7),_xlfn.XLOOKUP(C942,中转!$A$8:$A$17,中转!$B$8:$B$17))),250)</f>
        <v>250</v>
      </c>
    </row>
    <row r="943" spans="1:8" x14ac:dyDescent="0.15">
      <c r="A943" s="32">
        <v>939</v>
      </c>
      <c r="B943" s="32">
        <f t="shared" si="50"/>
        <v>94</v>
      </c>
      <c r="C943" s="32">
        <f t="shared" si="51"/>
        <v>9</v>
      </c>
      <c r="D943" s="32">
        <f t="shared" si="57"/>
        <v>0</v>
      </c>
      <c r="E943" s="32">
        <f>IFERROR(IF(C943=1,$E$5,ROUNDUP(LOG(_xlfn.XLOOKUP(C943,中转!$U$10:$U$19,中转!$V$10:$V$19)*1.1^(_xlfn.XLOOKUP(B943,中转!$O$10:$O$129,中转!$P$10:$P$129,0)*_xlfn.XLOOKUP(C943,中转!$U$10:$U$19,中转!$W$10:$W$19)),2),4)),1020.5643)</f>
        <v>1020.5643</v>
      </c>
      <c r="F943" s="32">
        <f t="shared" si="58"/>
        <v>1020.5643</v>
      </c>
      <c r="G943" s="33">
        <v>939</v>
      </c>
      <c r="H943" s="32">
        <f>MIN(INT(_xlfn.XLOOKUP(B943,中转!$O$10:$O$129,中转!$Q$10:$Q$129)*MAX(C943/MIN(_xlfn.XLOOKUP(B943,中转!$O$10:$O$129,中转!$N$10:$N$129),7),_xlfn.XLOOKUP(C943,中转!$A$8:$A$17,中转!$B$8:$B$17))),250)</f>
        <v>250</v>
      </c>
    </row>
    <row r="944" spans="1:8" x14ac:dyDescent="0.15">
      <c r="A944" s="32">
        <v>940</v>
      </c>
      <c r="B944" s="32">
        <f t="shared" si="50"/>
        <v>94</v>
      </c>
      <c r="C944" s="32">
        <f t="shared" si="51"/>
        <v>10</v>
      </c>
      <c r="D944" s="32">
        <f t="shared" si="57"/>
        <v>0</v>
      </c>
      <c r="E944" s="32">
        <f>IFERROR(IF(C944=1,$E$5,ROUNDUP(LOG(_xlfn.XLOOKUP(C944,中转!$U$10:$U$19,中转!$V$10:$V$19)*1.1^(_xlfn.XLOOKUP(B944,中转!$O$10:$O$129,中转!$P$10:$P$129,0)*_xlfn.XLOOKUP(C944,中转!$U$10:$U$19,中转!$W$10:$W$19)),2),4)),1020.5643)</f>
        <v>1020.5643</v>
      </c>
      <c r="F944" s="32">
        <f t="shared" si="58"/>
        <v>1020.5643</v>
      </c>
      <c r="G944" s="32">
        <v>940</v>
      </c>
      <c r="H944" s="32">
        <f>MIN(INT(_xlfn.XLOOKUP(B944,中转!$O$10:$O$129,中转!$Q$10:$Q$129)*MAX(C944/MIN(_xlfn.XLOOKUP(B944,中转!$O$10:$O$129,中转!$N$10:$N$129),7),_xlfn.XLOOKUP(C944,中转!$A$8:$A$17,中转!$B$8:$B$17))),250)</f>
        <v>250</v>
      </c>
    </row>
    <row r="945" spans="1:8" x14ac:dyDescent="0.15">
      <c r="A945" s="26">
        <v>941</v>
      </c>
      <c r="B945" s="26">
        <f t="shared" si="50"/>
        <v>95</v>
      </c>
      <c r="C945" s="26">
        <f t="shared" si="51"/>
        <v>1</v>
      </c>
      <c r="D945" s="26">
        <f t="shared" si="57"/>
        <v>0</v>
      </c>
      <c r="E945" s="26">
        <f>IFERROR(IF(C945=1,$E$5,ROUNDUP(LOG(_xlfn.XLOOKUP(C945,中转!$U$10:$U$19,中转!$V$10:$V$19)*1.1^(_xlfn.XLOOKUP(B945,中转!$O$10:$O$129,中转!$P$10:$P$129,0)*_xlfn.XLOOKUP(C945,中转!$U$10:$U$19,中转!$W$10:$W$19)),2),4)),1020.5643)</f>
        <v>4.3220000000000001</v>
      </c>
      <c r="F945" s="26">
        <f>ROUNDUP(LOG(_xlfn.XLOOKUP(C945,中转!$U$10:$U$19,中转!$V$10:$V$19)*1.1^(_xlfn.XLOOKUP(B945,中转!$O$10:$O$129,中转!$P$10:$P$129,0)*_xlfn.XLOOKUP(C945,中转!$U$10:$U$19,中转!$W$10:$W$19)),2),4)</f>
        <v>798.66420000000005</v>
      </c>
      <c r="G945" s="27">
        <v>941</v>
      </c>
      <c r="H945" s="26">
        <f>MIN(INT(_xlfn.XLOOKUP(B945,中转!$O$10:$O$129,中转!$Q$10:$Q$129)*MAX(C945/MIN(_xlfn.XLOOKUP(B945,中转!$O$10:$O$129,中转!$N$10:$N$129),7),_xlfn.XLOOKUP(C945,中转!$A$8:$A$17,中转!$B$8:$B$17))),250)</f>
        <v>175</v>
      </c>
    </row>
    <row r="946" spans="1:8" x14ac:dyDescent="0.15">
      <c r="A946" s="26">
        <v>942</v>
      </c>
      <c r="B946" s="26">
        <f t="shared" si="50"/>
        <v>95</v>
      </c>
      <c r="C946" s="26">
        <f t="shared" si="51"/>
        <v>2</v>
      </c>
      <c r="D946" s="26">
        <f t="shared" si="57"/>
        <v>0</v>
      </c>
      <c r="E946" s="26">
        <f>IFERROR(IF(C946=1,$E$5,ROUNDUP(LOG(_xlfn.XLOOKUP(C946,中转!$U$10:$U$19,中转!$V$10:$V$19)*1.1^(_xlfn.XLOOKUP(B946,中转!$O$10:$O$129,中转!$P$10:$P$129,0)*_xlfn.XLOOKUP(C946,中转!$U$10:$U$19,中转!$W$10:$W$19)),2),4)),1020.5643)</f>
        <v>849.42849999999999</v>
      </c>
      <c r="F946" s="26">
        <f>ROUNDUP(LOG(_xlfn.XLOOKUP(C946,中转!$U$10:$U$19,中转!$V$10:$V$19)*1.1^(_xlfn.XLOOKUP(B946,中转!$O$10:$O$129,中转!$P$10:$P$129,0)*_xlfn.XLOOKUP(C946,中转!$U$10:$U$19,中转!$W$10:$W$19)),2),4)</f>
        <v>849.42849999999999</v>
      </c>
      <c r="G946" s="26">
        <v>942</v>
      </c>
      <c r="H946" s="26">
        <f>MIN(INT(_xlfn.XLOOKUP(B946,中转!$O$10:$O$129,中转!$Q$10:$Q$129)*MAX(C946/MIN(_xlfn.XLOOKUP(B946,中转!$O$10:$O$129,中转!$N$10:$N$129),7),_xlfn.XLOOKUP(C946,中转!$A$8:$A$17,中转!$B$8:$B$17))),250)</f>
        <v>187</v>
      </c>
    </row>
    <row r="947" spans="1:8" x14ac:dyDescent="0.15">
      <c r="A947" s="26">
        <v>943</v>
      </c>
      <c r="B947" s="26">
        <f t="shared" si="50"/>
        <v>95</v>
      </c>
      <c r="C947" s="26">
        <f t="shared" si="51"/>
        <v>3</v>
      </c>
      <c r="D947" s="26">
        <f t="shared" si="57"/>
        <v>0</v>
      </c>
      <c r="E947" s="26">
        <f>IFERROR(IF(C947=1,$E$5,ROUNDUP(LOG(_xlfn.XLOOKUP(C947,中转!$U$10:$U$19,中转!$V$10:$V$19)*1.1^(_xlfn.XLOOKUP(B947,中转!$O$10:$O$129,中转!$P$10:$P$129,0)*_xlfn.XLOOKUP(C947,中转!$U$10:$U$19,中转!$W$10:$W$19)),2),4)),1020.5643)</f>
        <v>905.83669999999995</v>
      </c>
      <c r="F947" s="26">
        <f>ROUNDUP(LOG(_xlfn.XLOOKUP(C947,中转!$U$10:$U$19,中转!$V$10:$V$19)*1.1^(_xlfn.XLOOKUP(B947,中转!$O$10:$O$129,中转!$P$10:$P$129,0)*_xlfn.XLOOKUP(C947,中转!$U$10:$U$19,中转!$W$10:$W$19)),2),4)</f>
        <v>905.83669999999995</v>
      </c>
      <c r="G947" s="27">
        <v>943</v>
      </c>
      <c r="H947" s="26">
        <f>MIN(INT(_xlfn.XLOOKUP(B947,中转!$O$10:$O$129,中转!$Q$10:$Q$129)*MAX(C947/MIN(_xlfn.XLOOKUP(B947,中转!$O$10:$O$129,中转!$N$10:$N$129),7),_xlfn.XLOOKUP(C947,中转!$A$8:$A$17,中转!$B$8:$B$17))),250)</f>
        <v>200</v>
      </c>
    </row>
    <row r="948" spans="1:8" x14ac:dyDescent="0.15">
      <c r="A948" s="26">
        <v>944</v>
      </c>
      <c r="B948" s="26">
        <f t="shared" ref="B948:B1011" si="59">B938+1</f>
        <v>95</v>
      </c>
      <c r="C948" s="26">
        <f t="shared" ref="C948:C1011" si="60">C938</f>
        <v>4</v>
      </c>
      <c r="D948" s="26">
        <f t="shared" si="57"/>
        <v>0</v>
      </c>
      <c r="E948" s="26">
        <f>IFERROR(IF(C948=1,$E$5,ROUNDUP(LOG(_xlfn.XLOOKUP(C948,中转!$U$10:$U$19,中转!$V$10:$V$19)*1.1^(_xlfn.XLOOKUP(B948,中转!$O$10:$O$129,中转!$P$10:$P$129,0)*_xlfn.XLOOKUP(C948,中转!$U$10:$U$19,中转!$W$10:$W$19)),2),4)),1020.5643)</f>
        <v>959.24479999999994</v>
      </c>
      <c r="F948" s="26">
        <f>ROUNDUP(LOG(_xlfn.XLOOKUP(C948,中转!$U$10:$U$19,中转!$V$10:$V$19)*1.1^(_xlfn.XLOOKUP(B948,中转!$O$10:$O$129,中转!$P$10:$P$129,0)*_xlfn.XLOOKUP(C948,中转!$U$10:$U$19,中转!$W$10:$W$19)),2),4)</f>
        <v>959.24480000000005</v>
      </c>
      <c r="G948" s="26">
        <v>944</v>
      </c>
      <c r="H948" s="26">
        <f>MIN(INT(_xlfn.XLOOKUP(B948,中转!$O$10:$O$129,中转!$Q$10:$Q$129)*MAX(C948/MIN(_xlfn.XLOOKUP(B948,中转!$O$10:$O$129,中转!$N$10:$N$129),7),_xlfn.XLOOKUP(C948,中转!$A$8:$A$17,中转!$B$8:$B$17))),250)</f>
        <v>212</v>
      </c>
    </row>
    <row r="949" spans="1:8" x14ac:dyDescent="0.15">
      <c r="A949" s="26">
        <v>945</v>
      </c>
      <c r="B949" s="26">
        <f t="shared" si="59"/>
        <v>95</v>
      </c>
      <c r="C949" s="26">
        <f t="shared" si="60"/>
        <v>5</v>
      </c>
      <c r="D949" s="26">
        <f t="shared" si="57"/>
        <v>0</v>
      </c>
      <c r="E949" s="26">
        <f>IFERROR(IF(C949=1,$E$5,ROUNDUP(LOG(_xlfn.XLOOKUP(C949,中转!$U$10:$U$19,中转!$V$10:$V$19)*1.1^(_xlfn.XLOOKUP(B949,中转!$O$10:$O$129,中转!$P$10:$P$129,0)*_xlfn.XLOOKUP(C949,中转!$U$10:$U$19,中转!$W$10:$W$19)),2),4)),1020.5643)</f>
        <v>1014.6519</v>
      </c>
      <c r="F949" s="26">
        <f>ROUNDUP(LOG(_xlfn.XLOOKUP(C949,中转!$U$10:$U$19,中转!$V$10:$V$19)*1.1^(_xlfn.XLOOKUP(B949,中转!$O$10:$O$129,中转!$P$10:$P$129,0)*_xlfn.XLOOKUP(C949,中转!$U$10:$U$19,中转!$W$10:$W$19)),2),4)</f>
        <v>1014.6519</v>
      </c>
      <c r="G949" s="27">
        <v>945</v>
      </c>
      <c r="H949" s="26">
        <f>MIN(INT(_xlfn.XLOOKUP(B949,中转!$O$10:$O$129,中转!$Q$10:$Q$129)*MAX(C949/MIN(_xlfn.XLOOKUP(B949,中转!$O$10:$O$129,中转!$N$10:$N$129),7),_xlfn.XLOOKUP(C949,中转!$A$8:$A$17,中转!$B$8:$B$17))),250)</f>
        <v>225</v>
      </c>
    </row>
    <row r="950" spans="1:8" x14ac:dyDescent="0.15">
      <c r="A950" s="26">
        <v>946</v>
      </c>
      <c r="B950" s="26">
        <f t="shared" si="59"/>
        <v>95</v>
      </c>
      <c r="C950" s="26">
        <f t="shared" si="60"/>
        <v>6</v>
      </c>
      <c r="D950" s="26">
        <f t="shared" si="57"/>
        <v>0</v>
      </c>
      <c r="E950" s="26">
        <f>IFERROR(IF(C950=1,$E$5,ROUNDUP(LOG(_xlfn.XLOOKUP(C950,中转!$U$10:$U$19,中转!$V$10:$V$19)*1.1^(_xlfn.XLOOKUP(B950,中转!$O$10:$O$129,中转!$P$10:$P$129,0)*_xlfn.XLOOKUP(C950,中转!$U$10:$U$19,中转!$W$10:$W$19)),2),4)),1020.5643)</f>
        <v>1020.5643</v>
      </c>
      <c r="F950" s="26">
        <f>ROUNDUP(LOG(_xlfn.XLOOKUP(C950,中转!$U$10:$U$19,中转!$V$10:$V$19)*1.1^(_xlfn.XLOOKUP(B950,中转!$O$10:$O$129,中转!$P$10:$P$129,0)*_xlfn.XLOOKUP(C950,中转!$U$10:$U$19,中转!$W$10:$W$19)),2),4)</f>
        <v>1020.5643</v>
      </c>
      <c r="G950" s="26">
        <v>946</v>
      </c>
      <c r="H950" s="26">
        <f>MIN(INT(_xlfn.XLOOKUP(B950,中转!$O$10:$O$129,中转!$Q$10:$Q$129)*MAX(C950/MIN(_xlfn.XLOOKUP(B950,中转!$O$10:$O$129,中转!$N$10:$N$129),7),_xlfn.XLOOKUP(C950,中转!$A$8:$A$17,中转!$B$8:$B$17))),250)</f>
        <v>237</v>
      </c>
    </row>
    <row r="951" spans="1:8" x14ac:dyDescent="0.15">
      <c r="A951" s="26">
        <v>947</v>
      </c>
      <c r="B951" s="26">
        <f t="shared" si="59"/>
        <v>95</v>
      </c>
      <c r="C951" s="26">
        <f t="shared" si="60"/>
        <v>7</v>
      </c>
      <c r="D951" s="26">
        <f t="shared" si="57"/>
        <v>0</v>
      </c>
      <c r="E951" s="26">
        <f>IFERROR(IF(C951=1,$E$5,ROUNDUP(LOG(_xlfn.XLOOKUP(C951,中转!$U$10:$U$19,中转!$V$10:$V$19)*1.1^(_xlfn.XLOOKUP(B951,中转!$O$10:$O$129,中转!$P$10:$P$129,0)*_xlfn.XLOOKUP(C951,中转!$U$10:$U$19,中转!$W$10:$W$19)),2),4)),1020.5643)</f>
        <v>1020.5643</v>
      </c>
      <c r="F951" s="26">
        <f t="shared" ref="F951:F954" si="61">F941</f>
        <v>1020.5643</v>
      </c>
      <c r="G951" s="27">
        <v>947</v>
      </c>
      <c r="H951" s="26">
        <f>MIN(INT(_xlfn.XLOOKUP(B951,中转!$O$10:$O$129,中转!$Q$10:$Q$129)*MAX(C951/MIN(_xlfn.XLOOKUP(B951,中转!$O$10:$O$129,中转!$N$10:$N$129),7),_xlfn.XLOOKUP(C951,中转!$A$8:$A$17,中转!$B$8:$B$17))),250)</f>
        <v>250</v>
      </c>
    </row>
    <row r="952" spans="1:8" x14ac:dyDescent="0.15">
      <c r="A952" s="26">
        <v>948</v>
      </c>
      <c r="B952" s="26">
        <f t="shared" si="59"/>
        <v>95</v>
      </c>
      <c r="C952" s="26">
        <f t="shared" si="60"/>
        <v>8</v>
      </c>
      <c r="D952" s="26">
        <f t="shared" si="57"/>
        <v>0</v>
      </c>
      <c r="E952" s="26">
        <f>IFERROR(IF(C952=1,$E$5,ROUNDUP(LOG(_xlfn.XLOOKUP(C952,中转!$U$10:$U$19,中转!$V$10:$V$19)*1.1^(_xlfn.XLOOKUP(B952,中转!$O$10:$O$129,中转!$P$10:$P$129,0)*_xlfn.XLOOKUP(C952,中转!$U$10:$U$19,中转!$W$10:$W$19)),2),4)),1020.5643)</f>
        <v>1020.5643</v>
      </c>
      <c r="F952" s="26">
        <f t="shared" si="61"/>
        <v>1020.5643</v>
      </c>
      <c r="G952" s="26">
        <v>948</v>
      </c>
      <c r="H952" s="26">
        <f>MIN(INT(_xlfn.XLOOKUP(B952,中转!$O$10:$O$129,中转!$Q$10:$Q$129)*MAX(C952/MIN(_xlfn.XLOOKUP(B952,中转!$O$10:$O$129,中转!$N$10:$N$129),7),_xlfn.XLOOKUP(C952,中转!$A$8:$A$17,中转!$B$8:$B$17))),250)</f>
        <v>250</v>
      </c>
    </row>
    <row r="953" spans="1:8" x14ac:dyDescent="0.15">
      <c r="A953" s="26">
        <v>949</v>
      </c>
      <c r="B953" s="26">
        <f t="shared" si="59"/>
        <v>95</v>
      </c>
      <c r="C953" s="26">
        <f t="shared" si="60"/>
        <v>9</v>
      </c>
      <c r="D953" s="26">
        <f t="shared" si="57"/>
        <v>0</v>
      </c>
      <c r="E953" s="26">
        <f>IFERROR(IF(C953=1,$E$5,ROUNDUP(LOG(_xlfn.XLOOKUP(C953,中转!$U$10:$U$19,中转!$V$10:$V$19)*1.1^(_xlfn.XLOOKUP(B953,中转!$O$10:$O$129,中转!$P$10:$P$129,0)*_xlfn.XLOOKUP(C953,中转!$U$10:$U$19,中转!$W$10:$W$19)),2),4)),1020.5643)</f>
        <v>1020.5643</v>
      </c>
      <c r="F953" s="26">
        <f t="shared" si="61"/>
        <v>1020.5643</v>
      </c>
      <c r="G953" s="27">
        <v>949</v>
      </c>
      <c r="H953" s="26">
        <f>MIN(INT(_xlfn.XLOOKUP(B953,中转!$O$10:$O$129,中转!$Q$10:$Q$129)*MAX(C953/MIN(_xlfn.XLOOKUP(B953,中转!$O$10:$O$129,中转!$N$10:$N$129),7),_xlfn.XLOOKUP(C953,中转!$A$8:$A$17,中转!$B$8:$B$17))),250)</f>
        <v>250</v>
      </c>
    </row>
    <row r="954" spans="1:8" x14ac:dyDescent="0.15">
      <c r="A954" s="26">
        <v>950</v>
      </c>
      <c r="B954" s="26">
        <f t="shared" si="59"/>
        <v>95</v>
      </c>
      <c r="C954" s="26">
        <f t="shared" si="60"/>
        <v>10</v>
      </c>
      <c r="D954" s="26">
        <f t="shared" si="57"/>
        <v>0</v>
      </c>
      <c r="E954" s="26">
        <f>IFERROR(IF(C954=1,$E$5,ROUNDUP(LOG(_xlfn.XLOOKUP(C954,中转!$U$10:$U$19,中转!$V$10:$V$19)*1.1^(_xlfn.XLOOKUP(B954,中转!$O$10:$O$129,中转!$P$10:$P$129,0)*_xlfn.XLOOKUP(C954,中转!$U$10:$U$19,中转!$W$10:$W$19)),2),4)),1020.5643)</f>
        <v>1020.5643</v>
      </c>
      <c r="F954" s="26">
        <f t="shared" si="61"/>
        <v>1020.5643</v>
      </c>
      <c r="G954" s="26">
        <v>950</v>
      </c>
      <c r="H954" s="26">
        <f>MIN(INT(_xlfn.XLOOKUP(B954,中转!$O$10:$O$129,中转!$Q$10:$Q$129)*MAX(C954/MIN(_xlfn.XLOOKUP(B954,中转!$O$10:$O$129,中转!$N$10:$N$129),7),_xlfn.XLOOKUP(C954,中转!$A$8:$A$17,中转!$B$8:$B$17))),250)</f>
        <v>250</v>
      </c>
    </row>
    <row r="955" spans="1:8" x14ac:dyDescent="0.15">
      <c r="A955" s="32">
        <v>951</v>
      </c>
      <c r="B955" s="32">
        <f t="shared" si="59"/>
        <v>96</v>
      </c>
      <c r="C955" s="32">
        <f t="shared" si="60"/>
        <v>1</v>
      </c>
      <c r="D955" s="32">
        <f t="shared" si="57"/>
        <v>0</v>
      </c>
      <c r="E955" s="32">
        <f>IFERROR(IF(C955=1,$E$5,ROUNDUP(LOG(_xlfn.XLOOKUP(C955,中转!$U$10:$U$19,中转!$V$10:$V$19)*1.1^(_xlfn.XLOOKUP(B955,中转!$O$10:$O$129,中转!$P$10:$P$129,0)*_xlfn.XLOOKUP(C955,中转!$U$10:$U$19,中转!$W$10:$W$19)),2),4)),1020.5643)</f>
        <v>4.3220000000000001</v>
      </c>
      <c r="F955" s="32">
        <f>ROUNDUP(LOG(_xlfn.XLOOKUP(C955,中转!$U$10:$U$19,中转!$V$10:$V$19)*1.1^(_xlfn.XLOOKUP(B955,中转!$O$10:$O$129,中转!$P$10:$P$129,0)*_xlfn.XLOOKUP(C955,中转!$U$10:$U$19,中转!$W$10:$W$19)),2),4)</f>
        <v>798.66420000000005</v>
      </c>
      <c r="G955" s="33">
        <v>951</v>
      </c>
      <c r="H955" s="32">
        <f>MIN(INT(_xlfn.XLOOKUP(B955,中转!$O$10:$O$129,中转!$Q$10:$Q$129)*MAX(C955/MIN(_xlfn.XLOOKUP(B955,中转!$O$10:$O$129,中转!$N$10:$N$129),7),_xlfn.XLOOKUP(C955,中转!$A$8:$A$17,中转!$B$8:$B$17))),250)</f>
        <v>175</v>
      </c>
    </row>
    <row r="956" spans="1:8" x14ac:dyDescent="0.15">
      <c r="A956" s="32">
        <v>952</v>
      </c>
      <c r="B956" s="32">
        <f t="shared" si="59"/>
        <v>96</v>
      </c>
      <c r="C956" s="32">
        <f t="shared" si="60"/>
        <v>2</v>
      </c>
      <c r="D956" s="32">
        <f t="shared" si="57"/>
        <v>0</v>
      </c>
      <c r="E956" s="32">
        <f>IFERROR(IF(C956=1,$E$5,ROUNDUP(LOG(_xlfn.XLOOKUP(C956,中转!$U$10:$U$19,中转!$V$10:$V$19)*1.1^(_xlfn.XLOOKUP(B956,中转!$O$10:$O$129,中转!$P$10:$P$129,0)*_xlfn.XLOOKUP(C956,中转!$U$10:$U$19,中转!$W$10:$W$19)),2),4)),1020.5643)</f>
        <v>849.42849999999999</v>
      </c>
      <c r="F956" s="32">
        <f>ROUNDUP(LOG(_xlfn.XLOOKUP(C956,中转!$U$10:$U$19,中转!$V$10:$V$19)*1.1^(_xlfn.XLOOKUP(B956,中转!$O$10:$O$129,中转!$P$10:$P$129,0)*_xlfn.XLOOKUP(C956,中转!$U$10:$U$19,中转!$W$10:$W$19)),2),4)</f>
        <v>849.42849999999999</v>
      </c>
      <c r="G956" s="32">
        <v>952</v>
      </c>
      <c r="H956" s="32">
        <f>MIN(INT(_xlfn.XLOOKUP(B956,中转!$O$10:$O$129,中转!$Q$10:$Q$129)*MAX(C956/MIN(_xlfn.XLOOKUP(B956,中转!$O$10:$O$129,中转!$N$10:$N$129),7),_xlfn.XLOOKUP(C956,中转!$A$8:$A$17,中转!$B$8:$B$17))),250)</f>
        <v>187</v>
      </c>
    </row>
    <row r="957" spans="1:8" x14ac:dyDescent="0.15">
      <c r="A957" s="32">
        <v>953</v>
      </c>
      <c r="B957" s="32">
        <f t="shared" si="59"/>
        <v>96</v>
      </c>
      <c r="C957" s="32">
        <f t="shared" si="60"/>
        <v>3</v>
      </c>
      <c r="D957" s="32">
        <f t="shared" si="57"/>
        <v>0</v>
      </c>
      <c r="E957" s="32">
        <f>IFERROR(IF(C957=1,$E$5,ROUNDUP(LOG(_xlfn.XLOOKUP(C957,中转!$U$10:$U$19,中转!$V$10:$V$19)*1.1^(_xlfn.XLOOKUP(B957,中转!$O$10:$O$129,中转!$P$10:$P$129,0)*_xlfn.XLOOKUP(C957,中转!$U$10:$U$19,中转!$W$10:$W$19)),2),4)),1020.5643)</f>
        <v>905.83669999999995</v>
      </c>
      <c r="F957" s="32">
        <f>ROUNDUP(LOG(_xlfn.XLOOKUP(C957,中转!$U$10:$U$19,中转!$V$10:$V$19)*1.1^(_xlfn.XLOOKUP(B957,中转!$O$10:$O$129,中转!$P$10:$P$129,0)*_xlfn.XLOOKUP(C957,中转!$U$10:$U$19,中转!$W$10:$W$19)),2),4)</f>
        <v>905.83669999999995</v>
      </c>
      <c r="G957" s="33">
        <v>953</v>
      </c>
      <c r="H957" s="32">
        <f>MIN(INT(_xlfn.XLOOKUP(B957,中转!$O$10:$O$129,中转!$Q$10:$Q$129)*MAX(C957/MIN(_xlfn.XLOOKUP(B957,中转!$O$10:$O$129,中转!$N$10:$N$129),7),_xlfn.XLOOKUP(C957,中转!$A$8:$A$17,中转!$B$8:$B$17))),250)</f>
        <v>200</v>
      </c>
    </row>
    <row r="958" spans="1:8" x14ac:dyDescent="0.15">
      <c r="A958" s="32">
        <v>954</v>
      </c>
      <c r="B958" s="32">
        <f t="shared" si="59"/>
        <v>96</v>
      </c>
      <c r="C958" s="32">
        <f t="shared" si="60"/>
        <v>4</v>
      </c>
      <c r="D958" s="32">
        <f t="shared" si="57"/>
        <v>0</v>
      </c>
      <c r="E958" s="32">
        <f>IFERROR(IF(C958=1,$E$5,ROUNDUP(LOG(_xlfn.XLOOKUP(C958,中转!$U$10:$U$19,中转!$V$10:$V$19)*1.1^(_xlfn.XLOOKUP(B958,中转!$O$10:$O$129,中转!$P$10:$P$129,0)*_xlfn.XLOOKUP(C958,中转!$U$10:$U$19,中转!$W$10:$W$19)),2),4)),1020.5643)</f>
        <v>959.24479999999994</v>
      </c>
      <c r="F958" s="32">
        <f>ROUNDUP(LOG(_xlfn.XLOOKUP(C958,中转!$U$10:$U$19,中转!$V$10:$V$19)*1.1^(_xlfn.XLOOKUP(B958,中转!$O$10:$O$129,中转!$P$10:$P$129,0)*_xlfn.XLOOKUP(C958,中转!$U$10:$U$19,中转!$W$10:$W$19)),2),4)</f>
        <v>959.24480000000005</v>
      </c>
      <c r="G958" s="32">
        <v>954</v>
      </c>
      <c r="H958" s="32">
        <f>MIN(INT(_xlfn.XLOOKUP(B958,中转!$O$10:$O$129,中转!$Q$10:$Q$129)*MAX(C958/MIN(_xlfn.XLOOKUP(B958,中转!$O$10:$O$129,中转!$N$10:$N$129),7),_xlfn.XLOOKUP(C958,中转!$A$8:$A$17,中转!$B$8:$B$17))),250)</f>
        <v>212</v>
      </c>
    </row>
    <row r="959" spans="1:8" x14ac:dyDescent="0.15">
      <c r="A959" s="32">
        <v>955</v>
      </c>
      <c r="B959" s="32">
        <f t="shared" si="59"/>
        <v>96</v>
      </c>
      <c r="C959" s="32">
        <f t="shared" si="60"/>
        <v>5</v>
      </c>
      <c r="D959" s="32">
        <f t="shared" si="57"/>
        <v>0</v>
      </c>
      <c r="E959" s="32">
        <f>IFERROR(IF(C959=1,$E$5,ROUNDUP(LOG(_xlfn.XLOOKUP(C959,中转!$U$10:$U$19,中转!$V$10:$V$19)*1.1^(_xlfn.XLOOKUP(B959,中转!$O$10:$O$129,中转!$P$10:$P$129,0)*_xlfn.XLOOKUP(C959,中转!$U$10:$U$19,中转!$W$10:$W$19)),2),4)),1020.5643)</f>
        <v>1014.6519</v>
      </c>
      <c r="F959" s="32">
        <f>ROUNDUP(LOG(_xlfn.XLOOKUP(C959,中转!$U$10:$U$19,中转!$V$10:$V$19)*1.1^(_xlfn.XLOOKUP(B959,中转!$O$10:$O$129,中转!$P$10:$P$129,0)*_xlfn.XLOOKUP(C959,中转!$U$10:$U$19,中转!$W$10:$W$19)),2),4)</f>
        <v>1014.6519</v>
      </c>
      <c r="G959" s="33">
        <v>955</v>
      </c>
      <c r="H959" s="32">
        <f>MIN(INT(_xlfn.XLOOKUP(B959,中转!$O$10:$O$129,中转!$Q$10:$Q$129)*MAX(C959/MIN(_xlfn.XLOOKUP(B959,中转!$O$10:$O$129,中转!$N$10:$N$129),7),_xlfn.XLOOKUP(C959,中转!$A$8:$A$17,中转!$B$8:$B$17))),250)</f>
        <v>225</v>
      </c>
    </row>
    <row r="960" spans="1:8" x14ac:dyDescent="0.15">
      <c r="A960" s="32">
        <v>956</v>
      </c>
      <c r="B960" s="32">
        <f t="shared" si="59"/>
        <v>96</v>
      </c>
      <c r="C960" s="32">
        <f t="shared" si="60"/>
        <v>6</v>
      </c>
      <c r="D960" s="32">
        <f t="shared" si="57"/>
        <v>0</v>
      </c>
      <c r="E960" s="32">
        <f>IFERROR(IF(C960=1,$E$5,ROUNDUP(LOG(_xlfn.XLOOKUP(C960,中转!$U$10:$U$19,中转!$V$10:$V$19)*1.1^(_xlfn.XLOOKUP(B960,中转!$O$10:$O$129,中转!$P$10:$P$129,0)*_xlfn.XLOOKUP(C960,中转!$U$10:$U$19,中转!$W$10:$W$19)),2),4)),1020.5643)</f>
        <v>1020.5643</v>
      </c>
      <c r="F960" s="32">
        <f>ROUNDUP(LOG(_xlfn.XLOOKUP(C960,中转!$U$10:$U$19,中转!$V$10:$V$19)*1.1^(_xlfn.XLOOKUP(B960,中转!$O$10:$O$129,中转!$P$10:$P$129,0)*_xlfn.XLOOKUP(C960,中转!$U$10:$U$19,中转!$W$10:$W$19)),2),4)</f>
        <v>1020.5643</v>
      </c>
      <c r="G960" s="32">
        <v>956</v>
      </c>
      <c r="H960" s="32">
        <f>MIN(INT(_xlfn.XLOOKUP(B960,中转!$O$10:$O$129,中转!$Q$10:$Q$129)*MAX(C960/MIN(_xlfn.XLOOKUP(B960,中转!$O$10:$O$129,中转!$N$10:$N$129),7),_xlfn.XLOOKUP(C960,中转!$A$8:$A$17,中转!$B$8:$B$17))),250)</f>
        <v>237</v>
      </c>
    </row>
    <row r="961" spans="1:8" x14ac:dyDescent="0.15">
      <c r="A961" s="32">
        <v>957</v>
      </c>
      <c r="B961" s="32">
        <f t="shared" si="59"/>
        <v>96</v>
      </c>
      <c r="C961" s="32">
        <f t="shared" si="60"/>
        <v>7</v>
      </c>
      <c r="D961" s="32">
        <f t="shared" si="57"/>
        <v>0</v>
      </c>
      <c r="E961" s="32">
        <f>IFERROR(IF(C961=1,$E$5,ROUNDUP(LOG(_xlfn.XLOOKUP(C961,中转!$U$10:$U$19,中转!$V$10:$V$19)*1.1^(_xlfn.XLOOKUP(B961,中转!$O$10:$O$129,中转!$P$10:$P$129,0)*_xlfn.XLOOKUP(C961,中转!$U$10:$U$19,中转!$W$10:$W$19)),2),4)),1020.5643)</f>
        <v>1020.5643</v>
      </c>
      <c r="F961" s="32">
        <f t="shared" ref="F961:F964" si="62">F951</f>
        <v>1020.5643</v>
      </c>
      <c r="G961" s="33">
        <v>957</v>
      </c>
      <c r="H961" s="32">
        <f>MIN(INT(_xlfn.XLOOKUP(B961,中转!$O$10:$O$129,中转!$Q$10:$Q$129)*MAX(C961/MIN(_xlfn.XLOOKUP(B961,中转!$O$10:$O$129,中转!$N$10:$N$129),7),_xlfn.XLOOKUP(C961,中转!$A$8:$A$17,中转!$B$8:$B$17))),250)</f>
        <v>250</v>
      </c>
    </row>
    <row r="962" spans="1:8" x14ac:dyDescent="0.15">
      <c r="A962" s="32">
        <v>958</v>
      </c>
      <c r="B962" s="32">
        <f t="shared" si="59"/>
        <v>96</v>
      </c>
      <c r="C962" s="32">
        <f t="shared" si="60"/>
        <v>8</v>
      </c>
      <c r="D962" s="32">
        <f t="shared" si="57"/>
        <v>0</v>
      </c>
      <c r="E962" s="32">
        <f>IFERROR(IF(C962=1,$E$5,ROUNDUP(LOG(_xlfn.XLOOKUP(C962,中转!$U$10:$U$19,中转!$V$10:$V$19)*1.1^(_xlfn.XLOOKUP(B962,中转!$O$10:$O$129,中转!$P$10:$P$129,0)*_xlfn.XLOOKUP(C962,中转!$U$10:$U$19,中转!$W$10:$W$19)),2),4)),1020.5643)</f>
        <v>1020.5643</v>
      </c>
      <c r="F962" s="32">
        <f t="shared" si="62"/>
        <v>1020.5643</v>
      </c>
      <c r="G962" s="32">
        <v>958</v>
      </c>
      <c r="H962" s="32">
        <f>MIN(INT(_xlfn.XLOOKUP(B962,中转!$O$10:$O$129,中转!$Q$10:$Q$129)*MAX(C962/MIN(_xlfn.XLOOKUP(B962,中转!$O$10:$O$129,中转!$N$10:$N$129),7),_xlfn.XLOOKUP(C962,中转!$A$8:$A$17,中转!$B$8:$B$17))),250)</f>
        <v>250</v>
      </c>
    </row>
    <row r="963" spans="1:8" x14ac:dyDescent="0.15">
      <c r="A963" s="32">
        <v>959</v>
      </c>
      <c r="B963" s="32">
        <f t="shared" si="59"/>
        <v>96</v>
      </c>
      <c r="C963" s="32">
        <f t="shared" si="60"/>
        <v>9</v>
      </c>
      <c r="D963" s="32">
        <f t="shared" si="57"/>
        <v>0</v>
      </c>
      <c r="E963" s="32">
        <f>IFERROR(IF(C963=1,$E$5,ROUNDUP(LOG(_xlfn.XLOOKUP(C963,中转!$U$10:$U$19,中转!$V$10:$V$19)*1.1^(_xlfn.XLOOKUP(B963,中转!$O$10:$O$129,中转!$P$10:$P$129,0)*_xlfn.XLOOKUP(C963,中转!$U$10:$U$19,中转!$W$10:$W$19)),2),4)),1020.5643)</f>
        <v>1020.5643</v>
      </c>
      <c r="F963" s="32">
        <f t="shared" si="62"/>
        <v>1020.5643</v>
      </c>
      <c r="G963" s="33">
        <v>959</v>
      </c>
      <c r="H963" s="32">
        <f>MIN(INT(_xlfn.XLOOKUP(B963,中转!$O$10:$O$129,中转!$Q$10:$Q$129)*MAX(C963/MIN(_xlfn.XLOOKUP(B963,中转!$O$10:$O$129,中转!$N$10:$N$129),7),_xlfn.XLOOKUP(C963,中转!$A$8:$A$17,中转!$B$8:$B$17))),250)</f>
        <v>250</v>
      </c>
    </row>
    <row r="964" spans="1:8" x14ac:dyDescent="0.15">
      <c r="A964" s="32">
        <v>960</v>
      </c>
      <c r="B964" s="32">
        <f t="shared" si="59"/>
        <v>96</v>
      </c>
      <c r="C964" s="32">
        <f t="shared" si="60"/>
        <v>10</v>
      </c>
      <c r="D964" s="32">
        <f t="shared" si="57"/>
        <v>0</v>
      </c>
      <c r="E964" s="32">
        <f>IFERROR(IF(C964=1,$E$5,ROUNDUP(LOG(_xlfn.XLOOKUP(C964,中转!$U$10:$U$19,中转!$V$10:$V$19)*1.1^(_xlfn.XLOOKUP(B964,中转!$O$10:$O$129,中转!$P$10:$P$129,0)*_xlfn.XLOOKUP(C964,中转!$U$10:$U$19,中转!$W$10:$W$19)),2),4)),1020.5643)</f>
        <v>1020.5643</v>
      </c>
      <c r="F964" s="32">
        <f t="shared" si="62"/>
        <v>1020.5643</v>
      </c>
      <c r="G964" s="32">
        <v>960</v>
      </c>
      <c r="H964" s="32">
        <f>MIN(INT(_xlfn.XLOOKUP(B964,中转!$O$10:$O$129,中转!$Q$10:$Q$129)*MAX(C964/MIN(_xlfn.XLOOKUP(B964,中转!$O$10:$O$129,中转!$N$10:$N$129),7),_xlfn.XLOOKUP(C964,中转!$A$8:$A$17,中转!$B$8:$B$17))),250)</f>
        <v>250</v>
      </c>
    </row>
    <row r="965" spans="1:8" x14ac:dyDescent="0.15">
      <c r="A965" s="26">
        <v>961</v>
      </c>
      <c r="B965" s="26">
        <f t="shared" si="59"/>
        <v>97</v>
      </c>
      <c r="C965" s="26">
        <f t="shared" si="60"/>
        <v>1</v>
      </c>
      <c r="D965" s="26">
        <f t="shared" si="57"/>
        <v>0</v>
      </c>
      <c r="E965" s="26">
        <f>IFERROR(IF(C965=1,$E$5,ROUNDUP(LOG(_xlfn.XLOOKUP(C965,中转!$U$10:$U$19,中转!$V$10:$V$19)*1.1^(_xlfn.XLOOKUP(B965,中转!$O$10:$O$129,中转!$P$10:$P$129,0)*_xlfn.XLOOKUP(C965,中转!$U$10:$U$19,中转!$W$10:$W$19)),2),4)),1020.5643)</f>
        <v>4.3220000000000001</v>
      </c>
      <c r="F965" s="26">
        <f>ROUNDUP(LOG(_xlfn.XLOOKUP(C965,中转!$U$10:$U$19,中转!$V$10:$V$19)*1.1^(_xlfn.XLOOKUP(B965,中转!$O$10:$O$129,中转!$P$10:$P$129,0)*_xlfn.XLOOKUP(C965,中转!$U$10:$U$19,中转!$W$10:$W$19)),2),4)</f>
        <v>798.66420000000005</v>
      </c>
      <c r="G965" s="27">
        <v>961</v>
      </c>
      <c r="H965" s="26">
        <f>MIN(INT(_xlfn.XLOOKUP(B965,中转!$O$10:$O$129,中转!$Q$10:$Q$129)*MAX(C965/MIN(_xlfn.XLOOKUP(B965,中转!$O$10:$O$129,中转!$N$10:$N$129),7),_xlfn.XLOOKUP(C965,中转!$A$8:$A$17,中转!$B$8:$B$17))),250)</f>
        <v>175</v>
      </c>
    </row>
    <row r="966" spans="1:8" x14ac:dyDescent="0.15">
      <c r="A966" s="26">
        <v>962</v>
      </c>
      <c r="B966" s="26">
        <f t="shared" si="59"/>
        <v>97</v>
      </c>
      <c r="C966" s="26">
        <f t="shared" si="60"/>
        <v>2</v>
      </c>
      <c r="D966" s="26">
        <f t="shared" si="57"/>
        <v>0</v>
      </c>
      <c r="E966" s="26">
        <f>IFERROR(IF(C966=1,$E$5,ROUNDUP(LOG(_xlfn.XLOOKUP(C966,中转!$U$10:$U$19,中转!$V$10:$V$19)*1.1^(_xlfn.XLOOKUP(B966,中转!$O$10:$O$129,中转!$P$10:$P$129,0)*_xlfn.XLOOKUP(C966,中转!$U$10:$U$19,中转!$W$10:$W$19)),2),4)),1020.5643)</f>
        <v>849.42849999999999</v>
      </c>
      <c r="F966" s="26">
        <f>ROUNDUP(LOG(_xlfn.XLOOKUP(C966,中转!$U$10:$U$19,中转!$V$10:$V$19)*1.1^(_xlfn.XLOOKUP(B966,中转!$O$10:$O$129,中转!$P$10:$P$129,0)*_xlfn.XLOOKUP(C966,中转!$U$10:$U$19,中转!$W$10:$W$19)),2),4)</f>
        <v>849.42849999999999</v>
      </c>
      <c r="G966" s="26">
        <v>962</v>
      </c>
      <c r="H966" s="26">
        <f>MIN(INT(_xlfn.XLOOKUP(B966,中转!$O$10:$O$129,中转!$Q$10:$Q$129)*MAX(C966/MIN(_xlfn.XLOOKUP(B966,中转!$O$10:$O$129,中转!$N$10:$N$129),7),_xlfn.XLOOKUP(C966,中转!$A$8:$A$17,中转!$B$8:$B$17))),250)</f>
        <v>187</v>
      </c>
    </row>
    <row r="967" spans="1:8" x14ac:dyDescent="0.15">
      <c r="A967" s="26">
        <v>963</v>
      </c>
      <c r="B967" s="26">
        <f t="shared" si="59"/>
        <v>97</v>
      </c>
      <c r="C967" s="26">
        <f t="shared" si="60"/>
        <v>3</v>
      </c>
      <c r="D967" s="26">
        <f t="shared" si="57"/>
        <v>0</v>
      </c>
      <c r="E967" s="26">
        <f>IFERROR(IF(C967=1,$E$5,ROUNDUP(LOG(_xlfn.XLOOKUP(C967,中转!$U$10:$U$19,中转!$V$10:$V$19)*1.1^(_xlfn.XLOOKUP(B967,中转!$O$10:$O$129,中转!$P$10:$P$129,0)*_xlfn.XLOOKUP(C967,中转!$U$10:$U$19,中转!$W$10:$W$19)),2),4)),1020.5643)</f>
        <v>905.83669999999995</v>
      </c>
      <c r="F967" s="26">
        <f>ROUNDUP(LOG(_xlfn.XLOOKUP(C967,中转!$U$10:$U$19,中转!$V$10:$V$19)*1.1^(_xlfn.XLOOKUP(B967,中转!$O$10:$O$129,中转!$P$10:$P$129,0)*_xlfn.XLOOKUP(C967,中转!$U$10:$U$19,中转!$W$10:$W$19)),2),4)</f>
        <v>905.83669999999995</v>
      </c>
      <c r="G967" s="27">
        <v>963</v>
      </c>
      <c r="H967" s="26">
        <f>MIN(INT(_xlfn.XLOOKUP(B967,中转!$O$10:$O$129,中转!$Q$10:$Q$129)*MAX(C967/MIN(_xlfn.XLOOKUP(B967,中转!$O$10:$O$129,中转!$N$10:$N$129),7),_xlfn.XLOOKUP(C967,中转!$A$8:$A$17,中转!$B$8:$B$17))),250)</f>
        <v>200</v>
      </c>
    </row>
    <row r="968" spans="1:8" x14ac:dyDescent="0.15">
      <c r="A968" s="26">
        <v>964</v>
      </c>
      <c r="B968" s="26">
        <f t="shared" si="59"/>
        <v>97</v>
      </c>
      <c r="C968" s="26">
        <f t="shared" si="60"/>
        <v>4</v>
      </c>
      <c r="D968" s="26">
        <f t="shared" si="57"/>
        <v>0</v>
      </c>
      <c r="E968" s="26">
        <f>IFERROR(IF(C968=1,$E$5,ROUNDUP(LOG(_xlfn.XLOOKUP(C968,中转!$U$10:$U$19,中转!$V$10:$V$19)*1.1^(_xlfn.XLOOKUP(B968,中转!$O$10:$O$129,中转!$P$10:$P$129,0)*_xlfn.XLOOKUP(C968,中转!$U$10:$U$19,中转!$W$10:$W$19)),2),4)),1020.5643)</f>
        <v>959.24479999999994</v>
      </c>
      <c r="F968" s="26">
        <f>ROUNDUP(LOG(_xlfn.XLOOKUP(C968,中转!$U$10:$U$19,中转!$V$10:$V$19)*1.1^(_xlfn.XLOOKUP(B968,中转!$O$10:$O$129,中转!$P$10:$P$129,0)*_xlfn.XLOOKUP(C968,中转!$U$10:$U$19,中转!$W$10:$W$19)),2),4)</f>
        <v>959.24480000000005</v>
      </c>
      <c r="G968" s="26">
        <v>964</v>
      </c>
      <c r="H968" s="26">
        <f>MIN(INT(_xlfn.XLOOKUP(B968,中转!$O$10:$O$129,中转!$Q$10:$Q$129)*MAX(C968/MIN(_xlfn.XLOOKUP(B968,中转!$O$10:$O$129,中转!$N$10:$N$129),7),_xlfn.XLOOKUP(C968,中转!$A$8:$A$17,中转!$B$8:$B$17))),250)</f>
        <v>212</v>
      </c>
    </row>
    <row r="969" spans="1:8" x14ac:dyDescent="0.15">
      <c r="A969" s="26">
        <v>965</v>
      </c>
      <c r="B969" s="26">
        <f t="shared" si="59"/>
        <v>97</v>
      </c>
      <c r="C969" s="26">
        <f t="shared" si="60"/>
        <v>5</v>
      </c>
      <c r="D969" s="26">
        <f t="shared" si="57"/>
        <v>0</v>
      </c>
      <c r="E969" s="26">
        <f>IFERROR(IF(C969=1,$E$5,ROUNDUP(LOG(_xlfn.XLOOKUP(C969,中转!$U$10:$U$19,中转!$V$10:$V$19)*1.1^(_xlfn.XLOOKUP(B969,中转!$O$10:$O$129,中转!$P$10:$P$129,0)*_xlfn.XLOOKUP(C969,中转!$U$10:$U$19,中转!$W$10:$W$19)),2),4)),1020.5643)</f>
        <v>1014.6519</v>
      </c>
      <c r="F969" s="26">
        <f>ROUNDUP(LOG(_xlfn.XLOOKUP(C969,中转!$U$10:$U$19,中转!$V$10:$V$19)*1.1^(_xlfn.XLOOKUP(B969,中转!$O$10:$O$129,中转!$P$10:$P$129,0)*_xlfn.XLOOKUP(C969,中转!$U$10:$U$19,中转!$W$10:$W$19)),2),4)</f>
        <v>1014.6519</v>
      </c>
      <c r="G969" s="27">
        <v>965</v>
      </c>
      <c r="H969" s="26">
        <f>MIN(INT(_xlfn.XLOOKUP(B969,中转!$O$10:$O$129,中转!$Q$10:$Q$129)*MAX(C969/MIN(_xlfn.XLOOKUP(B969,中转!$O$10:$O$129,中转!$N$10:$N$129),7),_xlfn.XLOOKUP(C969,中转!$A$8:$A$17,中转!$B$8:$B$17))),250)</f>
        <v>225</v>
      </c>
    </row>
    <row r="970" spans="1:8" x14ac:dyDescent="0.15">
      <c r="A970" s="26">
        <v>966</v>
      </c>
      <c r="B970" s="26">
        <f t="shared" si="59"/>
        <v>97</v>
      </c>
      <c r="C970" s="26">
        <f t="shared" si="60"/>
        <v>6</v>
      </c>
      <c r="D970" s="26">
        <f t="shared" si="57"/>
        <v>0</v>
      </c>
      <c r="E970" s="26">
        <f>IFERROR(IF(C970=1,$E$5,ROUNDUP(LOG(_xlfn.XLOOKUP(C970,中转!$U$10:$U$19,中转!$V$10:$V$19)*1.1^(_xlfn.XLOOKUP(B970,中转!$O$10:$O$129,中转!$P$10:$P$129,0)*_xlfn.XLOOKUP(C970,中转!$U$10:$U$19,中转!$W$10:$W$19)),2),4)),1020.5643)</f>
        <v>1020.5643</v>
      </c>
      <c r="F970" s="26">
        <f>ROUNDUP(LOG(_xlfn.XLOOKUP(C970,中转!$U$10:$U$19,中转!$V$10:$V$19)*1.1^(_xlfn.XLOOKUP(B970,中转!$O$10:$O$129,中转!$P$10:$P$129,0)*_xlfn.XLOOKUP(C970,中转!$U$10:$U$19,中转!$W$10:$W$19)),2),4)</f>
        <v>1020.5643</v>
      </c>
      <c r="G970" s="26">
        <v>966</v>
      </c>
      <c r="H970" s="26">
        <f>MIN(INT(_xlfn.XLOOKUP(B970,中转!$O$10:$O$129,中转!$Q$10:$Q$129)*MAX(C970/MIN(_xlfn.XLOOKUP(B970,中转!$O$10:$O$129,中转!$N$10:$N$129),7),_xlfn.XLOOKUP(C970,中转!$A$8:$A$17,中转!$B$8:$B$17))),250)</f>
        <v>237</v>
      </c>
    </row>
    <row r="971" spans="1:8" x14ac:dyDescent="0.15">
      <c r="A971" s="26">
        <v>967</v>
      </c>
      <c r="B971" s="26">
        <f t="shared" si="59"/>
        <v>97</v>
      </c>
      <c r="C971" s="26">
        <f t="shared" si="60"/>
        <v>7</v>
      </c>
      <c r="D971" s="26">
        <f t="shared" si="57"/>
        <v>0</v>
      </c>
      <c r="E971" s="26">
        <f>IFERROR(IF(C971=1,$E$5,ROUNDUP(LOG(_xlfn.XLOOKUP(C971,中转!$U$10:$U$19,中转!$V$10:$V$19)*1.1^(_xlfn.XLOOKUP(B971,中转!$O$10:$O$129,中转!$P$10:$P$129,0)*_xlfn.XLOOKUP(C971,中转!$U$10:$U$19,中转!$W$10:$W$19)),2),4)),1020.5643)</f>
        <v>1020.5643</v>
      </c>
      <c r="F971" s="26">
        <f t="shared" ref="F971:F974" si="63">F961</f>
        <v>1020.5643</v>
      </c>
      <c r="G971" s="27">
        <v>967</v>
      </c>
      <c r="H971" s="26">
        <f>MIN(INT(_xlfn.XLOOKUP(B971,中转!$O$10:$O$129,中转!$Q$10:$Q$129)*MAX(C971/MIN(_xlfn.XLOOKUP(B971,中转!$O$10:$O$129,中转!$N$10:$N$129),7),_xlfn.XLOOKUP(C971,中转!$A$8:$A$17,中转!$B$8:$B$17))),250)</f>
        <v>250</v>
      </c>
    </row>
    <row r="972" spans="1:8" x14ac:dyDescent="0.15">
      <c r="A972" s="26">
        <v>968</v>
      </c>
      <c r="B972" s="26">
        <f t="shared" si="59"/>
        <v>97</v>
      </c>
      <c r="C972" s="26">
        <f t="shared" si="60"/>
        <v>8</v>
      </c>
      <c r="D972" s="26">
        <f t="shared" si="57"/>
        <v>0</v>
      </c>
      <c r="E972" s="26">
        <f>IFERROR(IF(C972=1,$E$5,ROUNDUP(LOG(_xlfn.XLOOKUP(C972,中转!$U$10:$U$19,中转!$V$10:$V$19)*1.1^(_xlfn.XLOOKUP(B972,中转!$O$10:$O$129,中转!$P$10:$P$129,0)*_xlfn.XLOOKUP(C972,中转!$U$10:$U$19,中转!$W$10:$W$19)),2),4)),1020.5643)</f>
        <v>1020.5643</v>
      </c>
      <c r="F972" s="26">
        <f t="shared" si="63"/>
        <v>1020.5643</v>
      </c>
      <c r="G972" s="26">
        <v>968</v>
      </c>
      <c r="H972" s="26">
        <f>MIN(INT(_xlfn.XLOOKUP(B972,中转!$O$10:$O$129,中转!$Q$10:$Q$129)*MAX(C972/MIN(_xlfn.XLOOKUP(B972,中转!$O$10:$O$129,中转!$N$10:$N$129),7),_xlfn.XLOOKUP(C972,中转!$A$8:$A$17,中转!$B$8:$B$17))),250)</f>
        <v>250</v>
      </c>
    </row>
    <row r="973" spans="1:8" x14ac:dyDescent="0.15">
      <c r="A973" s="26">
        <v>969</v>
      </c>
      <c r="B973" s="26">
        <f t="shared" si="59"/>
        <v>97</v>
      </c>
      <c r="C973" s="26">
        <f t="shared" si="60"/>
        <v>9</v>
      </c>
      <c r="D973" s="26">
        <f t="shared" si="57"/>
        <v>0</v>
      </c>
      <c r="E973" s="26">
        <f>IFERROR(IF(C973=1,$E$5,ROUNDUP(LOG(_xlfn.XLOOKUP(C973,中转!$U$10:$U$19,中转!$V$10:$V$19)*1.1^(_xlfn.XLOOKUP(B973,中转!$O$10:$O$129,中转!$P$10:$P$129,0)*_xlfn.XLOOKUP(C973,中转!$U$10:$U$19,中转!$W$10:$W$19)),2),4)),1020.5643)</f>
        <v>1020.5643</v>
      </c>
      <c r="F973" s="26">
        <f t="shared" si="63"/>
        <v>1020.5643</v>
      </c>
      <c r="G973" s="27">
        <v>969</v>
      </c>
      <c r="H973" s="26">
        <f>MIN(INT(_xlfn.XLOOKUP(B973,中转!$O$10:$O$129,中转!$Q$10:$Q$129)*MAX(C973/MIN(_xlfn.XLOOKUP(B973,中转!$O$10:$O$129,中转!$N$10:$N$129),7),_xlfn.XLOOKUP(C973,中转!$A$8:$A$17,中转!$B$8:$B$17))),250)</f>
        <v>250</v>
      </c>
    </row>
    <row r="974" spans="1:8" x14ac:dyDescent="0.15">
      <c r="A974" s="26">
        <v>970</v>
      </c>
      <c r="B974" s="26">
        <f t="shared" si="59"/>
        <v>97</v>
      </c>
      <c r="C974" s="26">
        <f t="shared" si="60"/>
        <v>10</v>
      </c>
      <c r="D974" s="26">
        <f t="shared" si="57"/>
        <v>0</v>
      </c>
      <c r="E974" s="26">
        <f>IFERROR(IF(C974=1,$E$5,ROUNDUP(LOG(_xlfn.XLOOKUP(C974,中转!$U$10:$U$19,中转!$V$10:$V$19)*1.1^(_xlfn.XLOOKUP(B974,中转!$O$10:$O$129,中转!$P$10:$P$129,0)*_xlfn.XLOOKUP(C974,中转!$U$10:$U$19,中转!$W$10:$W$19)),2),4)),1020.5643)</f>
        <v>1020.5643</v>
      </c>
      <c r="F974" s="26">
        <f t="shared" si="63"/>
        <v>1020.5643</v>
      </c>
      <c r="G974" s="26">
        <v>970</v>
      </c>
      <c r="H974" s="26">
        <f>MIN(INT(_xlfn.XLOOKUP(B974,中转!$O$10:$O$129,中转!$Q$10:$Q$129)*MAX(C974/MIN(_xlfn.XLOOKUP(B974,中转!$O$10:$O$129,中转!$N$10:$N$129),7),_xlfn.XLOOKUP(C974,中转!$A$8:$A$17,中转!$B$8:$B$17))),250)</f>
        <v>250</v>
      </c>
    </row>
    <row r="975" spans="1:8" x14ac:dyDescent="0.15">
      <c r="A975" s="32">
        <v>971</v>
      </c>
      <c r="B975" s="32">
        <f t="shared" si="59"/>
        <v>98</v>
      </c>
      <c r="C975" s="32">
        <f t="shared" si="60"/>
        <v>1</v>
      </c>
      <c r="D975" s="32">
        <f t="shared" si="57"/>
        <v>0</v>
      </c>
      <c r="E975" s="32">
        <f>IFERROR(IF(C975=1,$E$5,ROUNDUP(LOG(_xlfn.XLOOKUP(C975,中转!$U$10:$U$19,中转!$V$10:$V$19)*1.1^(_xlfn.XLOOKUP(B975,中转!$O$10:$O$129,中转!$P$10:$P$129,0)*_xlfn.XLOOKUP(C975,中转!$U$10:$U$19,中转!$W$10:$W$19)),2),4)),1020.5643)</f>
        <v>4.3220000000000001</v>
      </c>
      <c r="F975" s="32">
        <f>ROUNDUP(LOG(_xlfn.XLOOKUP(C975,中转!$U$10:$U$19,中转!$V$10:$V$19)*1.1^(_xlfn.XLOOKUP(B975,中转!$O$10:$O$129,中转!$P$10:$P$129,0)*_xlfn.XLOOKUP(C975,中转!$U$10:$U$19,中转!$W$10:$W$19)),2),4)</f>
        <v>798.66420000000005</v>
      </c>
      <c r="G975" s="33">
        <v>971</v>
      </c>
      <c r="H975" s="32">
        <f>MIN(INT(_xlfn.XLOOKUP(B975,中转!$O$10:$O$129,中转!$Q$10:$Q$129)*MAX(C975/MIN(_xlfn.XLOOKUP(B975,中转!$O$10:$O$129,中转!$N$10:$N$129),7),_xlfn.XLOOKUP(C975,中转!$A$8:$A$17,中转!$B$8:$B$17))),250)</f>
        <v>175</v>
      </c>
    </row>
    <row r="976" spans="1:8" x14ac:dyDescent="0.15">
      <c r="A976" s="32">
        <v>972</v>
      </c>
      <c r="B976" s="32">
        <f t="shared" si="59"/>
        <v>98</v>
      </c>
      <c r="C976" s="32">
        <f t="shared" si="60"/>
        <v>2</v>
      </c>
      <c r="D976" s="32">
        <f t="shared" si="57"/>
        <v>0</v>
      </c>
      <c r="E976" s="32">
        <f>IFERROR(IF(C976=1,$E$5,ROUNDUP(LOG(_xlfn.XLOOKUP(C976,中转!$U$10:$U$19,中转!$V$10:$V$19)*1.1^(_xlfn.XLOOKUP(B976,中转!$O$10:$O$129,中转!$P$10:$P$129,0)*_xlfn.XLOOKUP(C976,中转!$U$10:$U$19,中转!$W$10:$W$19)),2),4)),1020.5643)</f>
        <v>849.42849999999999</v>
      </c>
      <c r="F976" s="32">
        <f>ROUNDUP(LOG(_xlfn.XLOOKUP(C976,中转!$U$10:$U$19,中转!$V$10:$V$19)*1.1^(_xlfn.XLOOKUP(B976,中转!$O$10:$O$129,中转!$P$10:$P$129,0)*_xlfn.XLOOKUP(C976,中转!$U$10:$U$19,中转!$W$10:$W$19)),2),4)</f>
        <v>849.42849999999999</v>
      </c>
      <c r="G976" s="32">
        <v>972</v>
      </c>
      <c r="H976" s="32">
        <f>MIN(INT(_xlfn.XLOOKUP(B976,中转!$O$10:$O$129,中转!$Q$10:$Q$129)*MAX(C976/MIN(_xlfn.XLOOKUP(B976,中转!$O$10:$O$129,中转!$N$10:$N$129),7),_xlfn.XLOOKUP(C976,中转!$A$8:$A$17,中转!$B$8:$B$17))),250)</f>
        <v>187</v>
      </c>
    </row>
    <row r="977" spans="1:8" x14ac:dyDescent="0.15">
      <c r="A977" s="32">
        <v>973</v>
      </c>
      <c r="B977" s="32">
        <f t="shared" si="59"/>
        <v>98</v>
      </c>
      <c r="C977" s="32">
        <f t="shared" si="60"/>
        <v>3</v>
      </c>
      <c r="D977" s="32">
        <f t="shared" si="57"/>
        <v>0</v>
      </c>
      <c r="E977" s="32">
        <f>IFERROR(IF(C977=1,$E$5,ROUNDUP(LOG(_xlfn.XLOOKUP(C977,中转!$U$10:$U$19,中转!$V$10:$V$19)*1.1^(_xlfn.XLOOKUP(B977,中转!$O$10:$O$129,中转!$P$10:$P$129,0)*_xlfn.XLOOKUP(C977,中转!$U$10:$U$19,中转!$W$10:$W$19)),2),4)),1020.5643)</f>
        <v>905.83669999999995</v>
      </c>
      <c r="F977" s="32">
        <f>ROUNDUP(LOG(_xlfn.XLOOKUP(C977,中转!$U$10:$U$19,中转!$V$10:$V$19)*1.1^(_xlfn.XLOOKUP(B977,中转!$O$10:$O$129,中转!$P$10:$P$129,0)*_xlfn.XLOOKUP(C977,中转!$U$10:$U$19,中转!$W$10:$W$19)),2),4)</f>
        <v>905.83669999999995</v>
      </c>
      <c r="G977" s="33">
        <v>973</v>
      </c>
      <c r="H977" s="32">
        <f>MIN(INT(_xlfn.XLOOKUP(B977,中转!$O$10:$O$129,中转!$Q$10:$Q$129)*MAX(C977/MIN(_xlfn.XLOOKUP(B977,中转!$O$10:$O$129,中转!$N$10:$N$129),7),_xlfn.XLOOKUP(C977,中转!$A$8:$A$17,中转!$B$8:$B$17))),250)</f>
        <v>200</v>
      </c>
    </row>
    <row r="978" spans="1:8" x14ac:dyDescent="0.15">
      <c r="A978" s="32">
        <v>974</v>
      </c>
      <c r="B978" s="32">
        <f t="shared" si="59"/>
        <v>98</v>
      </c>
      <c r="C978" s="32">
        <f t="shared" si="60"/>
        <v>4</v>
      </c>
      <c r="D978" s="32">
        <f t="shared" si="57"/>
        <v>0</v>
      </c>
      <c r="E978" s="32">
        <f>IFERROR(IF(C978=1,$E$5,ROUNDUP(LOG(_xlfn.XLOOKUP(C978,中转!$U$10:$U$19,中转!$V$10:$V$19)*1.1^(_xlfn.XLOOKUP(B978,中转!$O$10:$O$129,中转!$P$10:$P$129,0)*_xlfn.XLOOKUP(C978,中转!$U$10:$U$19,中转!$W$10:$W$19)),2),4)),1020.5643)</f>
        <v>959.24479999999994</v>
      </c>
      <c r="F978" s="32">
        <f>ROUNDUP(LOG(_xlfn.XLOOKUP(C978,中转!$U$10:$U$19,中转!$V$10:$V$19)*1.1^(_xlfn.XLOOKUP(B978,中转!$O$10:$O$129,中转!$P$10:$P$129,0)*_xlfn.XLOOKUP(C978,中转!$U$10:$U$19,中转!$W$10:$W$19)),2),4)</f>
        <v>959.24480000000005</v>
      </c>
      <c r="G978" s="32">
        <v>974</v>
      </c>
      <c r="H978" s="32">
        <f>MIN(INT(_xlfn.XLOOKUP(B978,中转!$O$10:$O$129,中转!$Q$10:$Q$129)*MAX(C978/MIN(_xlfn.XLOOKUP(B978,中转!$O$10:$O$129,中转!$N$10:$N$129),7),_xlfn.XLOOKUP(C978,中转!$A$8:$A$17,中转!$B$8:$B$17))),250)</f>
        <v>212</v>
      </c>
    </row>
    <row r="979" spans="1:8" x14ac:dyDescent="0.15">
      <c r="A979" s="32">
        <v>975</v>
      </c>
      <c r="B979" s="32">
        <f t="shared" si="59"/>
        <v>98</v>
      </c>
      <c r="C979" s="32">
        <f t="shared" si="60"/>
        <v>5</v>
      </c>
      <c r="D979" s="32">
        <f t="shared" si="57"/>
        <v>0</v>
      </c>
      <c r="E979" s="32">
        <f>IFERROR(IF(C979=1,$E$5,ROUNDUP(LOG(_xlfn.XLOOKUP(C979,中转!$U$10:$U$19,中转!$V$10:$V$19)*1.1^(_xlfn.XLOOKUP(B979,中转!$O$10:$O$129,中转!$P$10:$P$129,0)*_xlfn.XLOOKUP(C979,中转!$U$10:$U$19,中转!$W$10:$W$19)),2),4)),1020.5643)</f>
        <v>1014.6519</v>
      </c>
      <c r="F979" s="32">
        <f>ROUNDUP(LOG(_xlfn.XLOOKUP(C979,中转!$U$10:$U$19,中转!$V$10:$V$19)*1.1^(_xlfn.XLOOKUP(B979,中转!$O$10:$O$129,中转!$P$10:$P$129,0)*_xlfn.XLOOKUP(C979,中转!$U$10:$U$19,中转!$W$10:$W$19)),2),4)</f>
        <v>1014.6519</v>
      </c>
      <c r="G979" s="33">
        <v>975</v>
      </c>
      <c r="H979" s="32">
        <f>MIN(INT(_xlfn.XLOOKUP(B979,中转!$O$10:$O$129,中转!$Q$10:$Q$129)*MAX(C979/MIN(_xlfn.XLOOKUP(B979,中转!$O$10:$O$129,中转!$N$10:$N$129),7),_xlfn.XLOOKUP(C979,中转!$A$8:$A$17,中转!$B$8:$B$17))),250)</f>
        <v>225</v>
      </c>
    </row>
    <row r="980" spans="1:8" x14ac:dyDescent="0.15">
      <c r="A980" s="32">
        <v>976</v>
      </c>
      <c r="B980" s="32">
        <f t="shared" si="59"/>
        <v>98</v>
      </c>
      <c r="C980" s="32">
        <f t="shared" si="60"/>
        <v>6</v>
      </c>
      <c r="D980" s="32">
        <f t="shared" si="57"/>
        <v>0</v>
      </c>
      <c r="E980" s="32">
        <f>IFERROR(IF(C980=1,$E$5,ROUNDUP(LOG(_xlfn.XLOOKUP(C980,中转!$U$10:$U$19,中转!$V$10:$V$19)*1.1^(_xlfn.XLOOKUP(B980,中转!$O$10:$O$129,中转!$P$10:$P$129,0)*_xlfn.XLOOKUP(C980,中转!$U$10:$U$19,中转!$W$10:$W$19)),2),4)),1020.5643)</f>
        <v>1020.5643</v>
      </c>
      <c r="F980" s="32">
        <f>ROUNDUP(LOG(_xlfn.XLOOKUP(C980,中转!$U$10:$U$19,中转!$V$10:$V$19)*1.1^(_xlfn.XLOOKUP(B980,中转!$O$10:$O$129,中转!$P$10:$P$129,0)*_xlfn.XLOOKUP(C980,中转!$U$10:$U$19,中转!$W$10:$W$19)),2),4)</f>
        <v>1020.5643</v>
      </c>
      <c r="G980" s="32">
        <v>976</v>
      </c>
      <c r="H980" s="32">
        <f>MIN(INT(_xlfn.XLOOKUP(B980,中转!$O$10:$O$129,中转!$Q$10:$Q$129)*MAX(C980/MIN(_xlfn.XLOOKUP(B980,中转!$O$10:$O$129,中转!$N$10:$N$129),7),_xlfn.XLOOKUP(C980,中转!$A$8:$A$17,中转!$B$8:$B$17))),250)</f>
        <v>237</v>
      </c>
    </row>
    <row r="981" spans="1:8" x14ac:dyDescent="0.15">
      <c r="A981" s="32">
        <v>977</v>
      </c>
      <c r="B981" s="32">
        <f t="shared" si="59"/>
        <v>98</v>
      </c>
      <c r="C981" s="32">
        <f t="shared" si="60"/>
        <v>7</v>
      </c>
      <c r="D981" s="32">
        <f t="shared" si="57"/>
        <v>0</v>
      </c>
      <c r="E981" s="32">
        <f>IFERROR(IF(C981=1,$E$5,ROUNDUP(LOG(_xlfn.XLOOKUP(C981,中转!$U$10:$U$19,中转!$V$10:$V$19)*1.1^(_xlfn.XLOOKUP(B981,中转!$O$10:$O$129,中转!$P$10:$P$129,0)*_xlfn.XLOOKUP(C981,中转!$U$10:$U$19,中转!$W$10:$W$19)),2),4)),1020.5643)</f>
        <v>1020.5643</v>
      </c>
      <c r="F981" s="32">
        <f t="shared" ref="F981:F984" si="64">F971</f>
        <v>1020.5643</v>
      </c>
      <c r="G981" s="33">
        <v>977</v>
      </c>
      <c r="H981" s="32">
        <f>MIN(INT(_xlfn.XLOOKUP(B981,中转!$O$10:$O$129,中转!$Q$10:$Q$129)*MAX(C981/MIN(_xlfn.XLOOKUP(B981,中转!$O$10:$O$129,中转!$N$10:$N$129),7),_xlfn.XLOOKUP(C981,中转!$A$8:$A$17,中转!$B$8:$B$17))),250)</f>
        <v>250</v>
      </c>
    </row>
    <row r="982" spans="1:8" x14ac:dyDescent="0.15">
      <c r="A982" s="32">
        <v>978</v>
      </c>
      <c r="B982" s="32">
        <f t="shared" si="59"/>
        <v>98</v>
      </c>
      <c r="C982" s="32">
        <f t="shared" si="60"/>
        <v>8</v>
      </c>
      <c r="D982" s="32">
        <f t="shared" si="57"/>
        <v>0</v>
      </c>
      <c r="E982" s="32">
        <f>IFERROR(IF(C982=1,$E$5,ROUNDUP(LOG(_xlfn.XLOOKUP(C982,中转!$U$10:$U$19,中转!$V$10:$V$19)*1.1^(_xlfn.XLOOKUP(B982,中转!$O$10:$O$129,中转!$P$10:$P$129,0)*_xlfn.XLOOKUP(C982,中转!$U$10:$U$19,中转!$W$10:$W$19)),2),4)),1020.5643)</f>
        <v>1020.5643</v>
      </c>
      <c r="F982" s="32">
        <f t="shared" si="64"/>
        <v>1020.5643</v>
      </c>
      <c r="G982" s="32">
        <v>978</v>
      </c>
      <c r="H982" s="32">
        <f>MIN(INT(_xlfn.XLOOKUP(B982,中转!$O$10:$O$129,中转!$Q$10:$Q$129)*MAX(C982/MIN(_xlfn.XLOOKUP(B982,中转!$O$10:$O$129,中转!$N$10:$N$129),7),_xlfn.XLOOKUP(C982,中转!$A$8:$A$17,中转!$B$8:$B$17))),250)</f>
        <v>250</v>
      </c>
    </row>
    <row r="983" spans="1:8" x14ac:dyDescent="0.15">
      <c r="A983" s="32">
        <v>979</v>
      </c>
      <c r="B983" s="32">
        <f t="shared" si="59"/>
        <v>98</v>
      </c>
      <c r="C983" s="32">
        <f t="shared" si="60"/>
        <v>9</v>
      </c>
      <c r="D983" s="32">
        <f t="shared" si="57"/>
        <v>0</v>
      </c>
      <c r="E983" s="32">
        <f>IFERROR(IF(C983=1,$E$5,ROUNDUP(LOG(_xlfn.XLOOKUP(C983,中转!$U$10:$U$19,中转!$V$10:$V$19)*1.1^(_xlfn.XLOOKUP(B983,中转!$O$10:$O$129,中转!$P$10:$P$129,0)*_xlfn.XLOOKUP(C983,中转!$U$10:$U$19,中转!$W$10:$W$19)),2),4)),1020.5643)</f>
        <v>1020.5643</v>
      </c>
      <c r="F983" s="32">
        <f t="shared" si="64"/>
        <v>1020.5643</v>
      </c>
      <c r="G983" s="33">
        <v>979</v>
      </c>
      <c r="H983" s="32">
        <f>MIN(INT(_xlfn.XLOOKUP(B983,中转!$O$10:$O$129,中转!$Q$10:$Q$129)*MAX(C983/MIN(_xlfn.XLOOKUP(B983,中转!$O$10:$O$129,中转!$N$10:$N$129),7),_xlfn.XLOOKUP(C983,中转!$A$8:$A$17,中转!$B$8:$B$17))),250)</f>
        <v>250</v>
      </c>
    </row>
    <row r="984" spans="1:8" x14ac:dyDescent="0.15">
      <c r="A984" s="32">
        <v>980</v>
      </c>
      <c r="B984" s="32">
        <f t="shared" si="59"/>
        <v>98</v>
      </c>
      <c r="C984" s="32">
        <f t="shared" si="60"/>
        <v>10</v>
      </c>
      <c r="D984" s="32">
        <f t="shared" si="57"/>
        <v>0</v>
      </c>
      <c r="E984" s="32">
        <f>IFERROR(IF(C984=1,$E$5,ROUNDUP(LOG(_xlfn.XLOOKUP(C984,中转!$U$10:$U$19,中转!$V$10:$V$19)*1.1^(_xlfn.XLOOKUP(B984,中转!$O$10:$O$129,中转!$P$10:$P$129,0)*_xlfn.XLOOKUP(C984,中转!$U$10:$U$19,中转!$W$10:$W$19)),2),4)),1020.5643)</f>
        <v>1020.5643</v>
      </c>
      <c r="F984" s="32">
        <f t="shared" si="64"/>
        <v>1020.5643</v>
      </c>
      <c r="G984" s="32">
        <v>980</v>
      </c>
      <c r="H984" s="32">
        <f>MIN(INT(_xlfn.XLOOKUP(B984,中转!$O$10:$O$129,中转!$Q$10:$Q$129)*MAX(C984/MIN(_xlfn.XLOOKUP(B984,中转!$O$10:$O$129,中转!$N$10:$N$129),7),_xlfn.XLOOKUP(C984,中转!$A$8:$A$17,中转!$B$8:$B$17))),250)</f>
        <v>250</v>
      </c>
    </row>
    <row r="985" spans="1:8" x14ac:dyDescent="0.15">
      <c r="A985" s="26">
        <v>981</v>
      </c>
      <c r="B985" s="26">
        <f t="shared" si="59"/>
        <v>99</v>
      </c>
      <c r="C985" s="26">
        <f t="shared" si="60"/>
        <v>1</v>
      </c>
      <c r="D985" s="26">
        <f t="shared" si="57"/>
        <v>0</v>
      </c>
      <c r="E985" s="26">
        <f>IFERROR(IF(C985=1,$E$5,ROUNDUP(LOG(_xlfn.XLOOKUP(C985,中转!$U$10:$U$19,中转!$V$10:$V$19)*1.1^(_xlfn.XLOOKUP(B985,中转!$O$10:$O$129,中转!$P$10:$P$129,0)*_xlfn.XLOOKUP(C985,中转!$U$10:$U$19,中转!$W$10:$W$19)),2),4)),1020.5643)</f>
        <v>4.3220000000000001</v>
      </c>
      <c r="F985" s="26">
        <f>ROUNDUP(LOG(_xlfn.XLOOKUP(C985,中转!$U$10:$U$19,中转!$V$10:$V$19)*1.1^(_xlfn.XLOOKUP(B985,中转!$O$10:$O$129,中转!$P$10:$P$129,0)*_xlfn.XLOOKUP(C985,中转!$U$10:$U$19,中转!$W$10:$W$19)),2),4)</f>
        <v>798.66420000000005</v>
      </c>
      <c r="G985" s="27">
        <v>981</v>
      </c>
      <c r="H985" s="26">
        <f>MIN(INT(_xlfn.XLOOKUP(B985,中转!$O$10:$O$129,中转!$Q$10:$Q$129)*MAX(C985/MIN(_xlfn.XLOOKUP(B985,中转!$O$10:$O$129,中转!$N$10:$N$129),7),_xlfn.XLOOKUP(C985,中转!$A$8:$A$17,中转!$B$8:$B$17))),250)</f>
        <v>175</v>
      </c>
    </row>
    <row r="986" spans="1:8" x14ac:dyDescent="0.15">
      <c r="A986" s="26">
        <v>982</v>
      </c>
      <c r="B986" s="26">
        <f t="shared" si="59"/>
        <v>99</v>
      </c>
      <c r="C986" s="26">
        <f t="shared" si="60"/>
        <v>2</v>
      </c>
      <c r="D986" s="26">
        <f t="shared" si="57"/>
        <v>0</v>
      </c>
      <c r="E986" s="26">
        <f>IFERROR(IF(C986=1,$E$5,ROUNDUP(LOG(_xlfn.XLOOKUP(C986,中转!$U$10:$U$19,中转!$V$10:$V$19)*1.1^(_xlfn.XLOOKUP(B986,中转!$O$10:$O$129,中转!$P$10:$P$129,0)*_xlfn.XLOOKUP(C986,中转!$U$10:$U$19,中转!$W$10:$W$19)),2),4)),1020.5643)</f>
        <v>849.42849999999999</v>
      </c>
      <c r="F986" s="26">
        <f>ROUNDUP(LOG(_xlfn.XLOOKUP(C986,中转!$U$10:$U$19,中转!$V$10:$V$19)*1.1^(_xlfn.XLOOKUP(B986,中转!$O$10:$O$129,中转!$P$10:$P$129,0)*_xlfn.XLOOKUP(C986,中转!$U$10:$U$19,中转!$W$10:$W$19)),2),4)</f>
        <v>849.42849999999999</v>
      </c>
      <c r="G986" s="26">
        <v>982</v>
      </c>
      <c r="H986" s="26">
        <f>MIN(INT(_xlfn.XLOOKUP(B986,中转!$O$10:$O$129,中转!$Q$10:$Q$129)*MAX(C986/MIN(_xlfn.XLOOKUP(B986,中转!$O$10:$O$129,中转!$N$10:$N$129),7),_xlfn.XLOOKUP(C986,中转!$A$8:$A$17,中转!$B$8:$B$17))),250)</f>
        <v>187</v>
      </c>
    </row>
    <row r="987" spans="1:8" x14ac:dyDescent="0.15">
      <c r="A987" s="26">
        <v>983</v>
      </c>
      <c r="B987" s="26">
        <f t="shared" si="59"/>
        <v>99</v>
      </c>
      <c r="C987" s="26">
        <f t="shared" si="60"/>
        <v>3</v>
      </c>
      <c r="D987" s="26">
        <f t="shared" si="57"/>
        <v>0</v>
      </c>
      <c r="E987" s="26">
        <f>IFERROR(IF(C987=1,$E$5,ROUNDUP(LOG(_xlfn.XLOOKUP(C987,中转!$U$10:$U$19,中转!$V$10:$V$19)*1.1^(_xlfn.XLOOKUP(B987,中转!$O$10:$O$129,中转!$P$10:$P$129,0)*_xlfn.XLOOKUP(C987,中转!$U$10:$U$19,中转!$W$10:$W$19)),2),4)),1020.5643)</f>
        <v>905.83669999999995</v>
      </c>
      <c r="F987" s="26">
        <f>ROUNDUP(LOG(_xlfn.XLOOKUP(C987,中转!$U$10:$U$19,中转!$V$10:$V$19)*1.1^(_xlfn.XLOOKUP(B987,中转!$O$10:$O$129,中转!$P$10:$P$129,0)*_xlfn.XLOOKUP(C987,中转!$U$10:$U$19,中转!$W$10:$W$19)),2),4)</f>
        <v>905.83669999999995</v>
      </c>
      <c r="G987" s="27">
        <v>983</v>
      </c>
      <c r="H987" s="26">
        <f>MIN(INT(_xlfn.XLOOKUP(B987,中转!$O$10:$O$129,中转!$Q$10:$Q$129)*MAX(C987/MIN(_xlfn.XLOOKUP(B987,中转!$O$10:$O$129,中转!$N$10:$N$129),7),_xlfn.XLOOKUP(C987,中转!$A$8:$A$17,中转!$B$8:$B$17))),250)</f>
        <v>200</v>
      </c>
    </row>
    <row r="988" spans="1:8" x14ac:dyDescent="0.15">
      <c r="A988" s="26">
        <v>984</v>
      </c>
      <c r="B988" s="26">
        <f t="shared" si="59"/>
        <v>99</v>
      </c>
      <c r="C988" s="26">
        <f t="shared" si="60"/>
        <v>4</v>
      </c>
      <c r="D988" s="26">
        <f t="shared" si="57"/>
        <v>0</v>
      </c>
      <c r="E988" s="26">
        <f>IFERROR(IF(C988=1,$E$5,ROUNDUP(LOG(_xlfn.XLOOKUP(C988,中转!$U$10:$U$19,中转!$V$10:$V$19)*1.1^(_xlfn.XLOOKUP(B988,中转!$O$10:$O$129,中转!$P$10:$P$129,0)*_xlfn.XLOOKUP(C988,中转!$U$10:$U$19,中转!$W$10:$W$19)),2),4)),1020.5643)</f>
        <v>959.24479999999994</v>
      </c>
      <c r="F988" s="26">
        <f>ROUNDUP(LOG(_xlfn.XLOOKUP(C988,中转!$U$10:$U$19,中转!$V$10:$V$19)*1.1^(_xlfn.XLOOKUP(B988,中转!$O$10:$O$129,中转!$P$10:$P$129,0)*_xlfn.XLOOKUP(C988,中转!$U$10:$U$19,中转!$W$10:$W$19)),2),4)</f>
        <v>959.24480000000005</v>
      </c>
      <c r="G988" s="26">
        <v>984</v>
      </c>
      <c r="H988" s="26">
        <f>MIN(INT(_xlfn.XLOOKUP(B988,中转!$O$10:$O$129,中转!$Q$10:$Q$129)*MAX(C988/MIN(_xlfn.XLOOKUP(B988,中转!$O$10:$O$129,中转!$N$10:$N$129),7),_xlfn.XLOOKUP(C988,中转!$A$8:$A$17,中转!$B$8:$B$17))),250)</f>
        <v>212</v>
      </c>
    </row>
    <row r="989" spans="1:8" x14ac:dyDescent="0.15">
      <c r="A989" s="26">
        <v>985</v>
      </c>
      <c r="B989" s="26">
        <f t="shared" si="59"/>
        <v>99</v>
      </c>
      <c r="C989" s="26">
        <f t="shared" si="60"/>
        <v>5</v>
      </c>
      <c r="D989" s="26">
        <f t="shared" si="57"/>
        <v>0</v>
      </c>
      <c r="E989" s="26">
        <f>IFERROR(IF(C989=1,$E$5,ROUNDUP(LOG(_xlfn.XLOOKUP(C989,中转!$U$10:$U$19,中转!$V$10:$V$19)*1.1^(_xlfn.XLOOKUP(B989,中转!$O$10:$O$129,中转!$P$10:$P$129,0)*_xlfn.XLOOKUP(C989,中转!$U$10:$U$19,中转!$W$10:$W$19)),2),4)),1020.5643)</f>
        <v>1014.6519</v>
      </c>
      <c r="F989" s="26">
        <f>ROUNDUP(LOG(_xlfn.XLOOKUP(C989,中转!$U$10:$U$19,中转!$V$10:$V$19)*1.1^(_xlfn.XLOOKUP(B989,中转!$O$10:$O$129,中转!$P$10:$P$129,0)*_xlfn.XLOOKUP(C989,中转!$U$10:$U$19,中转!$W$10:$W$19)),2),4)</f>
        <v>1014.6519</v>
      </c>
      <c r="G989" s="27">
        <v>985</v>
      </c>
      <c r="H989" s="26">
        <f>MIN(INT(_xlfn.XLOOKUP(B989,中转!$O$10:$O$129,中转!$Q$10:$Q$129)*MAX(C989/MIN(_xlfn.XLOOKUP(B989,中转!$O$10:$O$129,中转!$N$10:$N$129),7),_xlfn.XLOOKUP(C989,中转!$A$8:$A$17,中转!$B$8:$B$17))),250)</f>
        <v>225</v>
      </c>
    </row>
    <row r="990" spans="1:8" x14ac:dyDescent="0.15">
      <c r="A990" s="26">
        <v>986</v>
      </c>
      <c r="B990" s="26">
        <f t="shared" si="59"/>
        <v>99</v>
      </c>
      <c r="C990" s="26">
        <f t="shared" si="60"/>
        <v>6</v>
      </c>
      <c r="D990" s="26">
        <f t="shared" si="57"/>
        <v>0</v>
      </c>
      <c r="E990" s="26">
        <f>IFERROR(IF(C990=1,$E$5,ROUNDUP(LOG(_xlfn.XLOOKUP(C990,中转!$U$10:$U$19,中转!$V$10:$V$19)*1.1^(_xlfn.XLOOKUP(B990,中转!$O$10:$O$129,中转!$P$10:$P$129,0)*_xlfn.XLOOKUP(C990,中转!$U$10:$U$19,中转!$W$10:$W$19)),2),4)),1020.5643)</f>
        <v>1020.5643</v>
      </c>
      <c r="F990" s="26">
        <f>ROUNDUP(LOG(_xlfn.XLOOKUP(C990,中转!$U$10:$U$19,中转!$V$10:$V$19)*1.1^(_xlfn.XLOOKUP(B990,中转!$O$10:$O$129,中转!$P$10:$P$129,0)*_xlfn.XLOOKUP(C990,中转!$U$10:$U$19,中转!$W$10:$W$19)),2),4)</f>
        <v>1020.5643</v>
      </c>
      <c r="G990" s="26">
        <v>986</v>
      </c>
      <c r="H990" s="26">
        <f>MIN(INT(_xlfn.XLOOKUP(B990,中转!$O$10:$O$129,中转!$Q$10:$Q$129)*MAX(C990/MIN(_xlfn.XLOOKUP(B990,中转!$O$10:$O$129,中转!$N$10:$N$129),7),_xlfn.XLOOKUP(C990,中转!$A$8:$A$17,中转!$B$8:$B$17))),250)</f>
        <v>237</v>
      </c>
    </row>
    <row r="991" spans="1:8" x14ac:dyDescent="0.15">
      <c r="A991" s="26">
        <v>987</v>
      </c>
      <c r="B991" s="26">
        <f t="shared" si="59"/>
        <v>99</v>
      </c>
      <c r="C991" s="26">
        <f t="shared" si="60"/>
        <v>7</v>
      </c>
      <c r="D991" s="26">
        <f t="shared" si="57"/>
        <v>0</v>
      </c>
      <c r="E991" s="26">
        <f>IFERROR(IF(C991=1,$E$5,ROUNDUP(LOG(_xlfn.XLOOKUP(C991,中转!$U$10:$U$19,中转!$V$10:$V$19)*1.1^(_xlfn.XLOOKUP(B991,中转!$O$10:$O$129,中转!$P$10:$P$129,0)*_xlfn.XLOOKUP(C991,中转!$U$10:$U$19,中转!$W$10:$W$19)),2),4)),1020.5643)</f>
        <v>1020.5643</v>
      </c>
      <c r="F991" s="26">
        <f t="shared" ref="F991:F994" si="65">F981</f>
        <v>1020.5643</v>
      </c>
      <c r="G991" s="27">
        <v>987</v>
      </c>
      <c r="H991" s="26">
        <f>MIN(INT(_xlfn.XLOOKUP(B991,中转!$O$10:$O$129,中转!$Q$10:$Q$129)*MAX(C991/MIN(_xlfn.XLOOKUP(B991,中转!$O$10:$O$129,中转!$N$10:$N$129),7),_xlfn.XLOOKUP(C991,中转!$A$8:$A$17,中转!$B$8:$B$17))),250)</f>
        <v>250</v>
      </c>
    </row>
    <row r="992" spans="1:8" x14ac:dyDescent="0.15">
      <c r="A992" s="26">
        <v>988</v>
      </c>
      <c r="B992" s="26">
        <f t="shared" si="59"/>
        <v>99</v>
      </c>
      <c r="C992" s="26">
        <f t="shared" si="60"/>
        <v>8</v>
      </c>
      <c r="D992" s="26">
        <f t="shared" si="57"/>
        <v>0</v>
      </c>
      <c r="E992" s="26">
        <f>IFERROR(IF(C992=1,$E$5,ROUNDUP(LOG(_xlfn.XLOOKUP(C992,中转!$U$10:$U$19,中转!$V$10:$V$19)*1.1^(_xlfn.XLOOKUP(B992,中转!$O$10:$O$129,中转!$P$10:$P$129,0)*_xlfn.XLOOKUP(C992,中转!$U$10:$U$19,中转!$W$10:$W$19)),2),4)),1020.5643)</f>
        <v>1020.5643</v>
      </c>
      <c r="F992" s="26">
        <f t="shared" si="65"/>
        <v>1020.5643</v>
      </c>
      <c r="G992" s="26">
        <v>988</v>
      </c>
      <c r="H992" s="26">
        <f>MIN(INT(_xlfn.XLOOKUP(B992,中转!$O$10:$O$129,中转!$Q$10:$Q$129)*MAX(C992/MIN(_xlfn.XLOOKUP(B992,中转!$O$10:$O$129,中转!$N$10:$N$129),7),_xlfn.XLOOKUP(C992,中转!$A$8:$A$17,中转!$B$8:$B$17))),250)</f>
        <v>250</v>
      </c>
    </row>
    <row r="993" spans="1:8" x14ac:dyDescent="0.15">
      <c r="A993" s="26">
        <v>989</v>
      </c>
      <c r="B993" s="26">
        <f t="shared" si="59"/>
        <v>99</v>
      </c>
      <c r="C993" s="26">
        <f t="shared" si="60"/>
        <v>9</v>
      </c>
      <c r="D993" s="26">
        <f t="shared" si="57"/>
        <v>0</v>
      </c>
      <c r="E993" s="26">
        <f>IFERROR(IF(C993=1,$E$5,ROUNDUP(LOG(_xlfn.XLOOKUP(C993,中转!$U$10:$U$19,中转!$V$10:$V$19)*1.1^(_xlfn.XLOOKUP(B993,中转!$O$10:$O$129,中转!$P$10:$P$129,0)*_xlfn.XLOOKUP(C993,中转!$U$10:$U$19,中转!$W$10:$W$19)),2),4)),1020.5643)</f>
        <v>1020.5643</v>
      </c>
      <c r="F993" s="26">
        <f t="shared" si="65"/>
        <v>1020.5643</v>
      </c>
      <c r="G993" s="27">
        <v>989</v>
      </c>
      <c r="H993" s="26">
        <f>MIN(INT(_xlfn.XLOOKUP(B993,中转!$O$10:$O$129,中转!$Q$10:$Q$129)*MAX(C993/MIN(_xlfn.XLOOKUP(B993,中转!$O$10:$O$129,中转!$N$10:$N$129),7),_xlfn.XLOOKUP(C993,中转!$A$8:$A$17,中转!$B$8:$B$17))),250)</f>
        <v>250</v>
      </c>
    </row>
    <row r="994" spans="1:8" x14ac:dyDescent="0.15">
      <c r="A994" s="26">
        <v>990</v>
      </c>
      <c r="B994" s="26">
        <f t="shared" si="59"/>
        <v>99</v>
      </c>
      <c r="C994" s="26">
        <f t="shared" si="60"/>
        <v>10</v>
      </c>
      <c r="D994" s="26">
        <f t="shared" si="57"/>
        <v>0</v>
      </c>
      <c r="E994" s="26">
        <f>IFERROR(IF(C994=1,$E$5,ROUNDUP(LOG(_xlfn.XLOOKUP(C994,中转!$U$10:$U$19,中转!$V$10:$V$19)*1.1^(_xlfn.XLOOKUP(B994,中转!$O$10:$O$129,中转!$P$10:$P$129,0)*_xlfn.XLOOKUP(C994,中转!$U$10:$U$19,中转!$W$10:$W$19)),2),4)),1020.5643)</f>
        <v>1020.5643</v>
      </c>
      <c r="F994" s="26">
        <f t="shared" si="65"/>
        <v>1020.5643</v>
      </c>
      <c r="G994" s="26">
        <v>990</v>
      </c>
      <c r="H994" s="26">
        <f>MIN(INT(_xlfn.XLOOKUP(B994,中转!$O$10:$O$129,中转!$Q$10:$Q$129)*MAX(C994/MIN(_xlfn.XLOOKUP(B994,中转!$O$10:$O$129,中转!$N$10:$N$129),7),_xlfn.XLOOKUP(C994,中转!$A$8:$A$17,中转!$B$8:$B$17))),250)</f>
        <v>250</v>
      </c>
    </row>
    <row r="995" spans="1:8" x14ac:dyDescent="0.15">
      <c r="A995" s="32">
        <v>991</v>
      </c>
      <c r="B995" s="32">
        <f t="shared" si="59"/>
        <v>100</v>
      </c>
      <c r="C995" s="32">
        <f t="shared" si="60"/>
        <v>1</v>
      </c>
      <c r="D995" s="32">
        <f t="shared" si="57"/>
        <v>0</v>
      </c>
      <c r="E995" s="32">
        <f>IFERROR(IF(C995=1,$E$5,ROUNDUP(LOG(_xlfn.XLOOKUP(C995,中转!$U$10:$U$19,中转!$V$10:$V$19)*1.1^(_xlfn.XLOOKUP(B995,中转!$O$10:$O$129,中转!$P$10:$P$129,0)*_xlfn.XLOOKUP(C995,中转!$U$10:$U$19,中转!$W$10:$W$19)),2),4)),1020.5643)</f>
        <v>4.3220000000000001</v>
      </c>
      <c r="F995" s="32">
        <f>ROUNDUP(LOG(_xlfn.XLOOKUP(C995,中转!$U$10:$U$19,中转!$V$10:$V$19)*1.1^(_xlfn.XLOOKUP(B995,中转!$O$10:$O$129,中转!$P$10:$P$129,0)*_xlfn.XLOOKUP(C995,中转!$U$10:$U$19,中转!$W$10:$W$19)),2),4)</f>
        <v>798.66420000000005</v>
      </c>
      <c r="G995" s="33">
        <v>991</v>
      </c>
      <c r="H995" s="32">
        <f>MIN(INT(_xlfn.XLOOKUP(B995,中转!$O$10:$O$129,中转!$Q$10:$Q$129)*MAX(C995/MIN(_xlfn.XLOOKUP(B995,中转!$O$10:$O$129,中转!$N$10:$N$129),7),_xlfn.XLOOKUP(C995,中转!$A$8:$A$17,中转!$B$8:$B$17))),250)</f>
        <v>175</v>
      </c>
    </row>
    <row r="996" spans="1:8" x14ac:dyDescent="0.15">
      <c r="A996" s="32">
        <v>992</v>
      </c>
      <c r="B996" s="32">
        <f t="shared" si="59"/>
        <v>100</v>
      </c>
      <c r="C996" s="32">
        <f t="shared" si="60"/>
        <v>2</v>
      </c>
      <c r="D996" s="32">
        <f t="shared" ref="D996:D1059" si="66">D986</f>
        <v>0</v>
      </c>
      <c r="E996" s="32">
        <f>IFERROR(IF(C996=1,$E$5,ROUNDUP(LOG(_xlfn.XLOOKUP(C996,中转!$U$10:$U$19,中转!$V$10:$V$19)*1.1^(_xlfn.XLOOKUP(B996,中转!$O$10:$O$129,中转!$P$10:$P$129,0)*_xlfn.XLOOKUP(C996,中转!$U$10:$U$19,中转!$W$10:$W$19)),2),4)),1020.5643)</f>
        <v>849.42849999999999</v>
      </c>
      <c r="F996" s="32">
        <f>ROUNDUP(LOG(_xlfn.XLOOKUP(C996,中转!$U$10:$U$19,中转!$V$10:$V$19)*1.1^(_xlfn.XLOOKUP(B996,中转!$O$10:$O$129,中转!$P$10:$P$129,0)*_xlfn.XLOOKUP(C996,中转!$U$10:$U$19,中转!$W$10:$W$19)),2),4)</f>
        <v>849.42849999999999</v>
      </c>
      <c r="G996" s="32">
        <v>992</v>
      </c>
      <c r="H996" s="32">
        <f>MIN(INT(_xlfn.XLOOKUP(B996,中转!$O$10:$O$129,中转!$Q$10:$Q$129)*MAX(C996/MIN(_xlfn.XLOOKUP(B996,中转!$O$10:$O$129,中转!$N$10:$N$129),7),_xlfn.XLOOKUP(C996,中转!$A$8:$A$17,中转!$B$8:$B$17))),250)</f>
        <v>187</v>
      </c>
    </row>
    <row r="997" spans="1:8" x14ac:dyDescent="0.15">
      <c r="A997" s="32">
        <v>993</v>
      </c>
      <c r="B997" s="32">
        <f t="shared" si="59"/>
        <v>100</v>
      </c>
      <c r="C997" s="32">
        <f t="shared" si="60"/>
        <v>3</v>
      </c>
      <c r="D997" s="32">
        <f t="shared" si="66"/>
        <v>0</v>
      </c>
      <c r="E997" s="32">
        <f>IFERROR(IF(C997=1,$E$5,ROUNDUP(LOG(_xlfn.XLOOKUP(C997,中转!$U$10:$U$19,中转!$V$10:$V$19)*1.1^(_xlfn.XLOOKUP(B997,中转!$O$10:$O$129,中转!$P$10:$P$129,0)*_xlfn.XLOOKUP(C997,中转!$U$10:$U$19,中转!$W$10:$W$19)),2),4)),1020.5643)</f>
        <v>905.83669999999995</v>
      </c>
      <c r="F997" s="32">
        <f>ROUNDUP(LOG(_xlfn.XLOOKUP(C997,中转!$U$10:$U$19,中转!$V$10:$V$19)*1.1^(_xlfn.XLOOKUP(B997,中转!$O$10:$O$129,中转!$P$10:$P$129,0)*_xlfn.XLOOKUP(C997,中转!$U$10:$U$19,中转!$W$10:$W$19)),2),4)</f>
        <v>905.83669999999995</v>
      </c>
      <c r="G997" s="33">
        <v>993</v>
      </c>
      <c r="H997" s="32">
        <f>MIN(INT(_xlfn.XLOOKUP(B997,中转!$O$10:$O$129,中转!$Q$10:$Q$129)*MAX(C997/MIN(_xlfn.XLOOKUP(B997,中转!$O$10:$O$129,中转!$N$10:$N$129),7),_xlfn.XLOOKUP(C997,中转!$A$8:$A$17,中转!$B$8:$B$17))),250)</f>
        <v>200</v>
      </c>
    </row>
    <row r="998" spans="1:8" x14ac:dyDescent="0.15">
      <c r="A998" s="32">
        <v>994</v>
      </c>
      <c r="B998" s="32">
        <f t="shared" si="59"/>
        <v>100</v>
      </c>
      <c r="C998" s="32">
        <f t="shared" si="60"/>
        <v>4</v>
      </c>
      <c r="D998" s="32">
        <f t="shared" si="66"/>
        <v>0</v>
      </c>
      <c r="E998" s="32">
        <f>IFERROR(IF(C998=1,$E$5,ROUNDUP(LOG(_xlfn.XLOOKUP(C998,中转!$U$10:$U$19,中转!$V$10:$V$19)*1.1^(_xlfn.XLOOKUP(B998,中转!$O$10:$O$129,中转!$P$10:$P$129,0)*_xlfn.XLOOKUP(C998,中转!$U$10:$U$19,中转!$W$10:$W$19)),2),4)),1020.5643)</f>
        <v>959.24479999999994</v>
      </c>
      <c r="F998" s="32">
        <f>ROUNDUP(LOG(_xlfn.XLOOKUP(C998,中转!$U$10:$U$19,中转!$V$10:$V$19)*1.1^(_xlfn.XLOOKUP(B998,中转!$O$10:$O$129,中转!$P$10:$P$129,0)*_xlfn.XLOOKUP(C998,中转!$U$10:$U$19,中转!$W$10:$W$19)),2),4)</f>
        <v>959.24480000000005</v>
      </c>
      <c r="G998" s="32">
        <v>994</v>
      </c>
      <c r="H998" s="32">
        <f>MIN(INT(_xlfn.XLOOKUP(B998,中转!$O$10:$O$129,中转!$Q$10:$Q$129)*MAX(C998/MIN(_xlfn.XLOOKUP(B998,中转!$O$10:$O$129,中转!$N$10:$N$129),7),_xlfn.XLOOKUP(C998,中转!$A$8:$A$17,中转!$B$8:$B$17))),250)</f>
        <v>212</v>
      </c>
    </row>
    <row r="999" spans="1:8" x14ac:dyDescent="0.15">
      <c r="A999" s="32">
        <v>995</v>
      </c>
      <c r="B999" s="32">
        <f t="shared" si="59"/>
        <v>100</v>
      </c>
      <c r="C999" s="32">
        <f t="shared" si="60"/>
        <v>5</v>
      </c>
      <c r="D999" s="32">
        <f t="shared" si="66"/>
        <v>0</v>
      </c>
      <c r="E999" s="32">
        <f>IFERROR(IF(C999=1,$E$5,ROUNDUP(LOG(_xlfn.XLOOKUP(C999,中转!$U$10:$U$19,中转!$V$10:$V$19)*1.1^(_xlfn.XLOOKUP(B999,中转!$O$10:$O$129,中转!$P$10:$P$129,0)*_xlfn.XLOOKUP(C999,中转!$U$10:$U$19,中转!$W$10:$W$19)),2),4)),1020.5643)</f>
        <v>1014.6519</v>
      </c>
      <c r="F999" s="32">
        <f>ROUNDUP(LOG(_xlfn.XLOOKUP(C999,中转!$U$10:$U$19,中转!$V$10:$V$19)*1.1^(_xlfn.XLOOKUP(B999,中转!$O$10:$O$129,中转!$P$10:$P$129,0)*_xlfn.XLOOKUP(C999,中转!$U$10:$U$19,中转!$W$10:$W$19)),2),4)</f>
        <v>1014.6519</v>
      </c>
      <c r="G999" s="33">
        <v>995</v>
      </c>
      <c r="H999" s="32">
        <f>MIN(INT(_xlfn.XLOOKUP(B999,中转!$O$10:$O$129,中转!$Q$10:$Q$129)*MAX(C999/MIN(_xlfn.XLOOKUP(B999,中转!$O$10:$O$129,中转!$N$10:$N$129),7),_xlfn.XLOOKUP(C999,中转!$A$8:$A$17,中转!$B$8:$B$17))),250)</f>
        <v>225</v>
      </c>
    </row>
    <row r="1000" spans="1:8" x14ac:dyDescent="0.15">
      <c r="A1000" s="32">
        <v>996</v>
      </c>
      <c r="B1000" s="32">
        <f t="shared" si="59"/>
        <v>100</v>
      </c>
      <c r="C1000" s="32">
        <f t="shared" si="60"/>
        <v>6</v>
      </c>
      <c r="D1000" s="32">
        <f t="shared" si="66"/>
        <v>0</v>
      </c>
      <c r="E1000" s="32">
        <f>IFERROR(IF(C1000=1,$E$5,ROUNDUP(LOG(_xlfn.XLOOKUP(C1000,中转!$U$10:$U$19,中转!$V$10:$V$19)*1.1^(_xlfn.XLOOKUP(B1000,中转!$O$10:$O$129,中转!$P$10:$P$129,0)*_xlfn.XLOOKUP(C1000,中转!$U$10:$U$19,中转!$W$10:$W$19)),2),4)),1020.5643)</f>
        <v>1020.5643</v>
      </c>
      <c r="F1000" s="32">
        <f>ROUNDUP(LOG(_xlfn.XLOOKUP(C1000,中转!$U$10:$U$19,中转!$V$10:$V$19)*1.1^(_xlfn.XLOOKUP(B1000,中转!$O$10:$O$129,中转!$P$10:$P$129,0)*_xlfn.XLOOKUP(C1000,中转!$U$10:$U$19,中转!$W$10:$W$19)),2),4)</f>
        <v>1020.5643</v>
      </c>
      <c r="G1000" s="32">
        <v>996</v>
      </c>
      <c r="H1000" s="32">
        <f>MIN(INT(_xlfn.XLOOKUP(B1000,中转!$O$10:$O$129,中转!$Q$10:$Q$129)*MAX(C1000/MIN(_xlfn.XLOOKUP(B1000,中转!$O$10:$O$129,中转!$N$10:$N$129),7),_xlfn.XLOOKUP(C1000,中转!$A$8:$A$17,中转!$B$8:$B$17))),250)</f>
        <v>237</v>
      </c>
    </row>
    <row r="1001" spans="1:8" x14ac:dyDescent="0.15">
      <c r="A1001" s="32">
        <v>997</v>
      </c>
      <c r="B1001" s="32">
        <f t="shared" si="59"/>
        <v>100</v>
      </c>
      <c r="C1001" s="32">
        <f t="shared" si="60"/>
        <v>7</v>
      </c>
      <c r="D1001" s="32">
        <f t="shared" si="66"/>
        <v>0</v>
      </c>
      <c r="E1001" s="32">
        <f>IFERROR(IF(C1001=1,$E$5,ROUNDUP(LOG(_xlfn.XLOOKUP(C1001,中转!$U$10:$U$19,中转!$V$10:$V$19)*1.1^(_xlfn.XLOOKUP(B1001,中转!$O$10:$O$129,中转!$P$10:$P$129,0)*_xlfn.XLOOKUP(C1001,中转!$U$10:$U$19,中转!$W$10:$W$19)),2),4)),1020.5643)</f>
        <v>1020.5643</v>
      </c>
      <c r="F1001" s="32">
        <f t="shared" ref="F1001:F1004" si="67">F991</f>
        <v>1020.5643</v>
      </c>
      <c r="G1001" s="33">
        <v>997</v>
      </c>
      <c r="H1001" s="32">
        <f>MIN(INT(_xlfn.XLOOKUP(B1001,中转!$O$10:$O$129,中转!$Q$10:$Q$129)*MAX(C1001/MIN(_xlfn.XLOOKUP(B1001,中转!$O$10:$O$129,中转!$N$10:$N$129),7),_xlfn.XLOOKUP(C1001,中转!$A$8:$A$17,中转!$B$8:$B$17))),250)</f>
        <v>250</v>
      </c>
    </row>
    <row r="1002" spans="1:8" x14ac:dyDescent="0.15">
      <c r="A1002" s="32">
        <v>998</v>
      </c>
      <c r="B1002" s="32">
        <f t="shared" si="59"/>
        <v>100</v>
      </c>
      <c r="C1002" s="32">
        <f t="shared" si="60"/>
        <v>8</v>
      </c>
      <c r="D1002" s="32">
        <f t="shared" si="66"/>
        <v>0</v>
      </c>
      <c r="E1002" s="32">
        <f>IFERROR(IF(C1002=1,$E$5,ROUNDUP(LOG(_xlfn.XLOOKUP(C1002,中转!$U$10:$U$19,中转!$V$10:$V$19)*1.1^(_xlfn.XLOOKUP(B1002,中转!$O$10:$O$129,中转!$P$10:$P$129,0)*_xlfn.XLOOKUP(C1002,中转!$U$10:$U$19,中转!$W$10:$W$19)),2),4)),1020.5643)</f>
        <v>1020.5643</v>
      </c>
      <c r="F1002" s="32">
        <f t="shared" si="67"/>
        <v>1020.5643</v>
      </c>
      <c r="G1002" s="32">
        <v>998</v>
      </c>
      <c r="H1002" s="32">
        <f>MIN(INT(_xlfn.XLOOKUP(B1002,中转!$O$10:$O$129,中转!$Q$10:$Q$129)*MAX(C1002/MIN(_xlfn.XLOOKUP(B1002,中转!$O$10:$O$129,中转!$N$10:$N$129),7),_xlfn.XLOOKUP(C1002,中转!$A$8:$A$17,中转!$B$8:$B$17))),250)</f>
        <v>250</v>
      </c>
    </row>
    <row r="1003" spans="1:8" x14ac:dyDescent="0.15">
      <c r="A1003" s="32">
        <v>999</v>
      </c>
      <c r="B1003" s="32">
        <f t="shared" si="59"/>
        <v>100</v>
      </c>
      <c r="C1003" s="32">
        <f t="shared" si="60"/>
        <v>9</v>
      </c>
      <c r="D1003" s="32">
        <f t="shared" si="66"/>
        <v>0</v>
      </c>
      <c r="E1003" s="32">
        <f>IFERROR(IF(C1003=1,$E$5,ROUNDUP(LOG(_xlfn.XLOOKUP(C1003,中转!$U$10:$U$19,中转!$V$10:$V$19)*1.1^(_xlfn.XLOOKUP(B1003,中转!$O$10:$O$129,中转!$P$10:$P$129,0)*_xlfn.XLOOKUP(C1003,中转!$U$10:$U$19,中转!$W$10:$W$19)),2),4)),1020.5643)</f>
        <v>1020.5643</v>
      </c>
      <c r="F1003" s="32">
        <f t="shared" si="67"/>
        <v>1020.5643</v>
      </c>
      <c r="G1003" s="33">
        <v>999</v>
      </c>
      <c r="H1003" s="32">
        <f>MIN(INT(_xlfn.XLOOKUP(B1003,中转!$O$10:$O$129,中转!$Q$10:$Q$129)*MAX(C1003/MIN(_xlfn.XLOOKUP(B1003,中转!$O$10:$O$129,中转!$N$10:$N$129),7),_xlfn.XLOOKUP(C1003,中转!$A$8:$A$17,中转!$B$8:$B$17))),250)</f>
        <v>250</v>
      </c>
    </row>
    <row r="1004" spans="1:8" x14ac:dyDescent="0.15">
      <c r="A1004" s="32">
        <v>1000</v>
      </c>
      <c r="B1004" s="32">
        <f t="shared" si="59"/>
        <v>100</v>
      </c>
      <c r="C1004" s="32">
        <f t="shared" si="60"/>
        <v>10</v>
      </c>
      <c r="D1004" s="32">
        <f t="shared" si="66"/>
        <v>0</v>
      </c>
      <c r="E1004" s="32">
        <f>IFERROR(IF(C1004=1,$E$5,ROUNDUP(LOG(_xlfn.XLOOKUP(C1004,中转!$U$10:$U$19,中转!$V$10:$V$19)*1.1^(_xlfn.XLOOKUP(B1004,中转!$O$10:$O$129,中转!$P$10:$P$129,0)*_xlfn.XLOOKUP(C1004,中转!$U$10:$U$19,中转!$W$10:$W$19)),2),4)),1020.5643)</f>
        <v>1020.5643</v>
      </c>
      <c r="F1004" s="32">
        <f t="shared" si="67"/>
        <v>1020.5643</v>
      </c>
      <c r="G1004" s="32">
        <v>1000</v>
      </c>
      <c r="H1004" s="32">
        <f>MIN(INT(_xlfn.XLOOKUP(B1004,中转!$O$10:$O$129,中转!$Q$10:$Q$129)*MAX(C1004/MIN(_xlfn.XLOOKUP(B1004,中转!$O$10:$O$129,中转!$N$10:$N$129),7),_xlfn.XLOOKUP(C1004,中转!$A$8:$A$17,中转!$B$8:$B$17))),250)</f>
        <v>250</v>
      </c>
    </row>
    <row r="1005" spans="1:8" x14ac:dyDescent="0.15">
      <c r="A1005" s="26">
        <v>1001</v>
      </c>
      <c r="B1005" s="26">
        <f t="shared" si="59"/>
        <v>101</v>
      </c>
      <c r="C1005" s="26">
        <f t="shared" si="60"/>
        <v>1</v>
      </c>
      <c r="D1005" s="26">
        <f t="shared" si="66"/>
        <v>0</v>
      </c>
      <c r="E1005" s="26">
        <f>IFERROR(IF(C1005=1,$E$5,ROUNDUP(LOG(_xlfn.XLOOKUP(C1005,中转!$U$10:$U$19,中转!$V$10:$V$19)*1.1^(_xlfn.XLOOKUP(B1005,中转!$O$10:$O$129,中转!$P$10:$P$129,0)*_xlfn.XLOOKUP(C1005,中转!$U$10:$U$19,中转!$W$10:$W$19)),2),4)),1020.5643)</f>
        <v>4.3220000000000001</v>
      </c>
      <c r="F1005" s="26">
        <f>ROUNDUP(LOG(_xlfn.XLOOKUP(C1005,中转!$U$10:$U$19,中转!$V$10:$V$19)*1.1^(_xlfn.XLOOKUP(B1005,中转!$O$10:$O$129,中转!$P$10:$P$129,0)*_xlfn.XLOOKUP(C1005,中转!$U$10:$U$19,中转!$W$10:$W$19)),2),4)</f>
        <v>798.66420000000005</v>
      </c>
      <c r="G1005" s="27">
        <v>1001</v>
      </c>
      <c r="H1005" s="26">
        <f>MIN(INT(_xlfn.XLOOKUP(B1005,中转!$O$10:$O$129,中转!$Q$10:$Q$129)*MAX(C1005/MIN(_xlfn.XLOOKUP(B1005,中转!$O$10:$O$129,中转!$N$10:$N$129),7),_xlfn.XLOOKUP(C1005,中转!$A$8:$A$17,中转!$B$8:$B$17))),250)</f>
        <v>175</v>
      </c>
    </row>
    <row r="1006" spans="1:8" x14ac:dyDescent="0.15">
      <c r="A1006" s="26">
        <v>1002</v>
      </c>
      <c r="B1006" s="26">
        <f t="shared" si="59"/>
        <v>101</v>
      </c>
      <c r="C1006" s="26">
        <f t="shared" si="60"/>
        <v>2</v>
      </c>
      <c r="D1006" s="26">
        <f t="shared" si="66"/>
        <v>0</v>
      </c>
      <c r="E1006" s="26">
        <f>IFERROR(IF(C1006=1,$E$5,ROUNDUP(LOG(_xlfn.XLOOKUP(C1006,中转!$U$10:$U$19,中转!$V$10:$V$19)*1.1^(_xlfn.XLOOKUP(B1006,中转!$O$10:$O$129,中转!$P$10:$P$129,0)*_xlfn.XLOOKUP(C1006,中转!$U$10:$U$19,中转!$W$10:$W$19)),2),4)),1020.5643)</f>
        <v>849.42849999999999</v>
      </c>
      <c r="F1006" s="26">
        <f>ROUNDUP(LOG(_xlfn.XLOOKUP(C1006,中转!$U$10:$U$19,中转!$V$10:$V$19)*1.1^(_xlfn.XLOOKUP(B1006,中转!$O$10:$O$129,中转!$P$10:$P$129,0)*_xlfn.XLOOKUP(C1006,中转!$U$10:$U$19,中转!$W$10:$W$19)),2),4)</f>
        <v>849.42849999999999</v>
      </c>
      <c r="G1006" s="26">
        <v>1002</v>
      </c>
      <c r="H1006" s="26">
        <f>MIN(INT(_xlfn.XLOOKUP(B1006,中转!$O$10:$O$129,中转!$Q$10:$Q$129)*MAX(C1006/MIN(_xlfn.XLOOKUP(B1006,中转!$O$10:$O$129,中转!$N$10:$N$129),7),_xlfn.XLOOKUP(C1006,中转!$A$8:$A$17,中转!$B$8:$B$17))),250)</f>
        <v>187</v>
      </c>
    </row>
    <row r="1007" spans="1:8" x14ac:dyDescent="0.15">
      <c r="A1007" s="26">
        <v>1003</v>
      </c>
      <c r="B1007" s="26">
        <f t="shared" si="59"/>
        <v>101</v>
      </c>
      <c r="C1007" s="26">
        <f t="shared" si="60"/>
        <v>3</v>
      </c>
      <c r="D1007" s="26">
        <f t="shared" si="66"/>
        <v>0</v>
      </c>
      <c r="E1007" s="26">
        <f>IFERROR(IF(C1007=1,$E$5,ROUNDUP(LOG(_xlfn.XLOOKUP(C1007,中转!$U$10:$U$19,中转!$V$10:$V$19)*1.1^(_xlfn.XLOOKUP(B1007,中转!$O$10:$O$129,中转!$P$10:$P$129,0)*_xlfn.XLOOKUP(C1007,中转!$U$10:$U$19,中转!$W$10:$W$19)),2),4)),1020.5643)</f>
        <v>905.83669999999995</v>
      </c>
      <c r="F1007" s="26">
        <f>ROUNDUP(LOG(_xlfn.XLOOKUP(C1007,中转!$U$10:$U$19,中转!$V$10:$V$19)*1.1^(_xlfn.XLOOKUP(B1007,中转!$O$10:$O$129,中转!$P$10:$P$129,0)*_xlfn.XLOOKUP(C1007,中转!$U$10:$U$19,中转!$W$10:$W$19)),2),4)</f>
        <v>905.83669999999995</v>
      </c>
      <c r="G1007" s="27">
        <v>1003</v>
      </c>
      <c r="H1007" s="26">
        <f>MIN(INT(_xlfn.XLOOKUP(B1007,中转!$O$10:$O$129,中转!$Q$10:$Q$129)*MAX(C1007/MIN(_xlfn.XLOOKUP(B1007,中转!$O$10:$O$129,中转!$N$10:$N$129),7),_xlfn.XLOOKUP(C1007,中转!$A$8:$A$17,中转!$B$8:$B$17))),250)</f>
        <v>200</v>
      </c>
    </row>
    <row r="1008" spans="1:8" x14ac:dyDescent="0.15">
      <c r="A1008" s="26">
        <v>1004</v>
      </c>
      <c r="B1008" s="26">
        <f t="shared" si="59"/>
        <v>101</v>
      </c>
      <c r="C1008" s="26">
        <f t="shared" si="60"/>
        <v>4</v>
      </c>
      <c r="D1008" s="26">
        <f t="shared" si="66"/>
        <v>0</v>
      </c>
      <c r="E1008" s="26">
        <f>IFERROR(IF(C1008=1,$E$5,ROUNDUP(LOG(_xlfn.XLOOKUP(C1008,中转!$U$10:$U$19,中转!$V$10:$V$19)*1.1^(_xlfn.XLOOKUP(B1008,中转!$O$10:$O$129,中转!$P$10:$P$129,0)*_xlfn.XLOOKUP(C1008,中转!$U$10:$U$19,中转!$W$10:$W$19)),2),4)),1020.5643)</f>
        <v>959.24479999999994</v>
      </c>
      <c r="F1008" s="26">
        <f>ROUNDUP(LOG(_xlfn.XLOOKUP(C1008,中转!$U$10:$U$19,中转!$V$10:$V$19)*1.1^(_xlfn.XLOOKUP(B1008,中转!$O$10:$O$129,中转!$P$10:$P$129,0)*_xlfn.XLOOKUP(C1008,中转!$U$10:$U$19,中转!$W$10:$W$19)),2),4)</f>
        <v>959.24480000000005</v>
      </c>
      <c r="G1008" s="26">
        <v>1004</v>
      </c>
      <c r="H1008" s="26">
        <f>MIN(INT(_xlfn.XLOOKUP(B1008,中转!$O$10:$O$129,中转!$Q$10:$Q$129)*MAX(C1008/MIN(_xlfn.XLOOKUP(B1008,中转!$O$10:$O$129,中转!$N$10:$N$129),7),_xlfn.XLOOKUP(C1008,中转!$A$8:$A$17,中转!$B$8:$B$17))),250)</f>
        <v>212</v>
      </c>
    </row>
    <row r="1009" spans="1:8" x14ac:dyDescent="0.15">
      <c r="A1009" s="26">
        <v>1005</v>
      </c>
      <c r="B1009" s="26">
        <f t="shared" si="59"/>
        <v>101</v>
      </c>
      <c r="C1009" s="26">
        <f t="shared" si="60"/>
        <v>5</v>
      </c>
      <c r="D1009" s="26">
        <f t="shared" si="66"/>
        <v>0</v>
      </c>
      <c r="E1009" s="26">
        <f>IFERROR(IF(C1009=1,$E$5,ROUNDUP(LOG(_xlfn.XLOOKUP(C1009,中转!$U$10:$U$19,中转!$V$10:$V$19)*1.1^(_xlfn.XLOOKUP(B1009,中转!$O$10:$O$129,中转!$P$10:$P$129,0)*_xlfn.XLOOKUP(C1009,中转!$U$10:$U$19,中转!$W$10:$W$19)),2),4)),1020.5643)</f>
        <v>1014.6519</v>
      </c>
      <c r="F1009" s="26">
        <f>ROUNDUP(LOG(_xlfn.XLOOKUP(C1009,中转!$U$10:$U$19,中转!$V$10:$V$19)*1.1^(_xlfn.XLOOKUP(B1009,中转!$O$10:$O$129,中转!$P$10:$P$129,0)*_xlfn.XLOOKUP(C1009,中转!$U$10:$U$19,中转!$W$10:$W$19)),2),4)</f>
        <v>1014.6519</v>
      </c>
      <c r="G1009" s="27">
        <v>1005</v>
      </c>
      <c r="H1009" s="26">
        <f>MIN(INT(_xlfn.XLOOKUP(B1009,中转!$O$10:$O$129,中转!$Q$10:$Q$129)*MAX(C1009/MIN(_xlfn.XLOOKUP(B1009,中转!$O$10:$O$129,中转!$N$10:$N$129),7),_xlfn.XLOOKUP(C1009,中转!$A$8:$A$17,中转!$B$8:$B$17))),250)</f>
        <v>225</v>
      </c>
    </row>
    <row r="1010" spans="1:8" x14ac:dyDescent="0.15">
      <c r="A1010" s="26">
        <v>1006</v>
      </c>
      <c r="B1010" s="26">
        <f t="shared" si="59"/>
        <v>101</v>
      </c>
      <c r="C1010" s="26">
        <f t="shared" si="60"/>
        <v>6</v>
      </c>
      <c r="D1010" s="26">
        <f t="shared" si="66"/>
        <v>0</v>
      </c>
      <c r="E1010" s="26">
        <f>IFERROR(IF(C1010=1,$E$5,ROUNDUP(LOG(_xlfn.XLOOKUP(C1010,中转!$U$10:$U$19,中转!$V$10:$V$19)*1.1^(_xlfn.XLOOKUP(B1010,中转!$O$10:$O$129,中转!$P$10:$P$129,0)*_xlfn.XLOOKUP(C1010,中转!$U$10:$U$19,中转!$W$10:$W$19)),2),4)),1020.5643)</f>
        <v>1020.5643</v>
      </c>
      <c r="F1010" s="26">
        <f>ROUNDUP(LOG(_xlfn.XLOOKUP(C1010,中转!$U$10:$U$19,中转!$V$10:$V$19)*1.1^(_xlfn.XLOOKUP(B1010,中转!$O$10:$O$129,中转!$P$10:$P$129,0)*_xlfn.XLOOKUP(C1010,中转!$U$10:$U$19,中转!$W$10:$W$19)),2),4)</f>
        <v>1020.5643</v>
      </c>
      <c r="G1010" s="26">
        <v>1006</v>
      </c>
      <c r="H1010" s="26">
        <f>MIN(INT(_xlfn.XLOOKUP(B1010,中转!$O$10:$O$129,中转!$Q$10:$Q$129)*MAX(C1010/MIN(_xlfn.XLOOKUP(B1010,中转!$O$10:$O$129,中转!$N$10:$N$129),7),_xlfn.XLOOKUP(C1010,中转!$A$8:$A$17,中转!$B$8:$B$17))),250)</f>
        <v>237</v>
      </c>
    </row>
    <row r="1011" spans="1:8" x14ac:dyDescent="0.15">
      <c r="A1011" s="26">
        <v>1007</v>
      </c>
      <c r="B1011" s="26">
        <f t="shared" si="59"/>
        <v>101</v>
      </c>
      <c r="C1011" s="26">
        <f t="shared" si="60"/>
        <v>7</v>
      </c>
      <c r="D1011" s="26">
        <f t="shared" si="66"/>
        <v>0</v>
      </c>
      <c r="E1011" s="26">
        <f>IFERROR(IF(C1011=1,$E$5,ROUNDUP(LOG(_xlfn.XLOOKUP(C1011,中转!$U$10:$U$19,中转!$V$10:$V$19)*1.1^(_xlfn.XLOOKUP(B1011,中转!$O$10:$O$129,中转!$P$10:$P$129,0)*_xlfn.XLOOKUP(C1011,中转!$U$10:$U$19,中转!$W$10:$W$19)),2),4)),1020.5643)</f>
        <v>1020.5643</v>
      </c>
      <c r="F1011" s="26">
        <f t="shared" ref="F1011:F1014" si="68">F1001</f>
        <v>1020.5643</v>
      </c>
      <c r="G1011" s="27">
        <v>1007</v>
      </c>
      <c r="H1011" s="26">
        <f>MIN(INT(_xlfn.XLOOKUP(B1011,中转!$O$10:$O$129,中转!$Q$10:$Q$129)*MAX(C1011/MIN(_xlfn.XLOOKUP(B1011,中转!$O$10:$O$129,中转!$N$10:$N$129),7),_xlfn.XLOOKUP(C1011,中转!$A$8:$A$17,中转!$B$8:$B$17))),250)</f>
        <v>250</v>
      </c>
    </row>
    <row r="1012" spans="1:8" x14ac:dyDescent="0.15">
      <c r="A1012" s="26">
        <v>1008</v>
      </c>
      <c r="B1012" s="26">
        <f t="shared" ref="B1012:B1075" si="69">B1002+1</f>
        <v>101</v>
      </c>
      <c r="C1012" s="26">
        <f t="shared" ref="C1012:C1075" si="70">C1002</f>
        <v>8</v>
      </c>
      <c r="D1012" s="26">
        <f t="shared" si="66"/>
        <v>0</v>
      </c>
      <c r="E1012" s="26">
        <f>IFERROR(IF(C1012=1,$E$5,ROUNDUP(LOG(_xlfn.XLOOKUP(C1012,中转!$U$10:$U$19,中转!$V$10:$V$19)*1.1^(_xlfn.XLOOKUP(B1012,中转!$O$10:$O$129,中转!$P$10:$P$129,0)*_xlfn.XLOOKUP(C1012,中转!$U$10:$U$19,中转!$W$10:$W$19)),2),4)),1020.5643)</f>
        <v>1020.5643</v>
      </c>
      <c r="F1012" s="26">
        <f t="shared" si="68"/>
        <v>1020.5643</v>
      </c>
      <c r="G1012" s="26">
        <v>1008</v>
      </c>
      <c r="H1012" s="26">
        <f>MIN(INT(_xlfn.XLOOKUP(B1012,中转!$O$10:$O$129,中转!$Q$10:$Q$129)*MAX(C1012/MIN(_xlfn.XLOOKUP(B1012,中转!$O$10:$O$129,中转!$N$10:$N$129),7),_xlfn.XLOOKUP(C1012,中转!$A$8:$A$17,中转!$B$8:$B$17))),250)</f>
        <v>250</v>
      </c>
    </row>
    <row r="1013" spans="1:8" x14ac:dyDescent="0.15">
      <c r="A1013" s="26">
        <v>1009</v>
      </c>
      <c r="B1013" s="26">
        <f t="shared" si="69"/>
        <v>101</v>
      </c>
      <c r="C1013" s="26">
        <f t="shared" si="70"/>
        <v>9</v>
      </c>
      <c r="D1013" s="26">
        <f t="shared" si="66"/>
        <v>0</v>
      </c>
      <c r="E1013" s="26">
        <f>IFERROR(IF(C1013=1,$E$5,ROUNDUP(LOG(_xlfn.XLOOKUP(C1013,中转!$U$10:$U$19,中转!$V$10:$V$19)*1.1^(_xlfn.XLOOKUP(B1013,中转!$O$10:$O$129,中转!$P$10:$P$129,0)*_xlfn.XLOOKUP(C1013,中转!$U$10:$U$19,中转!$W$10:$W$19)),2),4)),1020.5643)</f>
        <v>1020.5643</v>
      </c>
      <c r="F1013" s="26">
        <f t="shared" si="68"/>
        <v>1020.5643</v>
      </c>
      <c r="G1013" s="27">
        <v>1009</v>
      </c>
      <c r="H1013" s="26">
        <f>MIN(INT(_xlfn.XLOOKUP(B1013,中转!$O$10:$O$129,中转!$Q$10:$Q$129)*MAX(C1013/MIN(_xlfn.XLOOKUP(B1013,中转!$O$10:$O$129,中转!$N$10:$N$129),7),_xlfn.XLOOKUP(C1013,中转!$A$8:$A$17,中转!$B$8:$B$17))),250)</f>
        <v>250</v>
      </c>
    </row>
    <row r="1014" spans="1:8" x14ac:dyDescent="0.15">
      <c r="A1014" s="26">
        <v>1010</v>
      </c>
      <c r="B1014" s="26">
        <f t="shared" si="69"/>
        <v>101</v>
      </c>
      <c r="C1014" s="26">
        <f t="shared" si="70"/>
        <v>10</v>
      </c>
      <c r="D1014" s="26">
        <f t="shared" si="66"/>
        <v>0</v>
      </c>
      <c r="E1014" s="26">
        <f>IFERROR(IF(C1014=1,$E$5,ROUNDUP(LOG(_xlfn.XLOOKUP(C1014,中转!$U$10:$U$19,中转!$V$10:$V$19)*1.1^(_xlfn.XLOOKUP(B1014,中转!$O$10:$O$129,中转!$P$10:$P$129,0)*_xlfn.XLOOKUP(C1014,中转!$U$10:$U$19,中转!$W$10:$W$19)),2),4)),1020.5643)</f>
        <v>1020.5643</v>
      </c>
      <c r="F1014" s="26">
        <f t="shared" si="68"/>
        <v>1020.5643</v>
      </c>
      <c r="G1014" s="26">
        <v>1010</v>
      </c>
      <c r="H1014" s="26">
        <f>MIN(INT(_xlfn.XLOOKUP(B1014,中转!$O$10:$O$129,中转!$Q$10:$Q$129)*MAX(C1014/MIN(_xlfn.XLOOKUP(B1014,中转!$O$10:$O$129,中转!$N$10:$N$129),7),_xlfn.XLOOKUP(C1014,中转!$A$8:$A$17,中转!$B$8:$B$17))),250)</f>
        <v>250</v>
      </c>
    </row>
    <row r="1015" spans="1:8" x14ac:dyDescent="0.15">
      <c r="A1015" s="32">
        <v>1011</v>
      </c>
      <c r="B1015" s="32">
        <f t="shared" si="69"/>
        <v>102</v>
      </c>
      <c r="C1015" s="32">
        <f t="shared" si="70"/>
        <v>1</v>
      </c>
      <c r="D1015" s="32">
        <f t="shared" si="66"/>
        <v>0</v>
      </c>
      <c r="E1015" s="32">
        <f>IFERROR(IF(C1015=1,$E$5,ROUNDUP(LOG(_xlfn.XLOOKUP(C1015,中转!$U$10:$U$19,中转!$V$10:$V$19)*1.1^(_xlfn.XLOOKUP(B1015,中转!$O$10:$O$129,中转!$P$10:$P$129,0)*_xlfn.XLOOKUP(C1015,中转!$U$10:$U$19,中转!$W$10:$W$19)),2),4)),1020.5643)</f>
        <v>4.3220000000000001</v>
      </c>
      <c r="F1015" s="32">
        <f>ROUNDUP(LOG(_xlfn.XLOOKUP(C1015,中转!$U$10:$U$19,中转!$V$10:$V$19)*1.1^(_xlfn.XLOOKUP(B1015,中转!$O$10:$O$129,中转!$P$10:$P$129,0)*_xlfn.XLOOKUP(C1015,中转!$U$10:$U$19,中转!$W$10:$W$19)),2),4)</f>
        <v>798.66420000000005</v>
      </c>
      <c r="G1015" s="33">
        <v>1011</v>
      </c>
      <c r="H1015" s="32">
        <f>MIN(INT(_xlfn.XLOOKUP(B1015,中转!$O$10:$O$129,中转!$Q$10:$Q$129)*MAX(C1015/MIN(_xlfn.XLOOKUP(B1015,中转!$O$10:$O$129,中转!$N$10:$N$129),7),_xlfn.XLOOKUP(C1015,中转!$A$8:$A$17,中转!$B$8:$B$17))),250)</f>
        <v>175</v>
      </c>
    </row>
    <row r="1016" spans="1:8" x14ac:dyDescent="0.15">
      <c r="A1016" s="32">
        <v>1012</v>
      </c>
      <c r="B1016" s="32">
        <f t="shared" si="69"/>
        <v>102</v>
      </c>
      <c r="C1016" s="32">
        <f t="shared" si="70"/>
        <v>2</v>
      </c>
      <c r="D1016" s="32">
        <f t="shared" si="66"/>
        <v>0</v>
      </c>
      <c r="E1016" s="32">
        <f>IFERROR(IF(C1016=1,$E$5,ROUNDUP(LOG(_xlfn.XLOOKUP(C1016,中转!$U$10:$U$19,中转!$V$10:$V$19)*1.1^(_xlfn.XLOOKUP(B1016,中转!$O$10:$O$129,中转!$P$10:$P$129,0)*_xlfn.XLOOKUP(C1016,中转!$U$10:$U$19,中转!$W$10:$W$19)),2),4)),1020.5643)</f>
        <v>849.42849999999999</v>
      </c>
      <c r="F1016" s="32">
        <f>ROUNDUP(LOG(_xlfn.XLOOKUP(C1016,中转!$U$10:$U$19,中转!$V$10:$V$19)*1.1^(_xlfn.XLOOKUP(B1016,中转!$O$10:$O$129,中转!$P$10:$P$129,0)*_xlfn.XLOOKUP(C1016,中转!$U$10:$U$19,中转!$W$10:$W$19)),2),4)</f>
        <v>849.42849999999999</v>
      </c>
      <c r="G1016" s="32">
        <v>1012</v>
      </c>
      <c r="H1016" s="32">
        <f>MIN(INT(_xlfn.XLOOKUP(B1016,中转!$O$10:$O$129,中转!$Q$10:$Q$129)*MAX(C1016/MIN(_xlfn.XLOOKUP(B1016,中转!$O$10:$O$129,中转!$N$10:$N$129),7),_xlfn.XLOOKUP(C1016,中转!$A$8:$A$17,中转!$B$8:$B$17))),250)</f>
        <v>187</v>
      </c>
    </row>
    <row r="1017" spans="1:8" x14ac:dyDescent="0.15">
      <c r="A1017" s="32">
        <v>1013</v>
      </c>
      <c r="B1017" s="32">
        <f t="shared" si="69"/>
        <v>102</v>
      </c>
      <c r="C1017" s="32">
        <f t="shared" si="70"/>
        <v>3</v>
      </c>
      <c r="D1017" s="32">
        <f t="shared" si="66"/>
        <v>0</v>
      </c>
      <c r="E1017" s="32">
        <f>IFERROR(IF(C1017=1,$E$5,ROUNDUP(LOG(_xlfn.XLOOKUP(C1017,中转!$U$10:$U$19,中转!$V$10:$V$19)*1.1^(_xlfn.XLOOKUP(B1017,中转!$O$10:$O$129,中转!$P$10:$P$129,0)*_xlfn.XLOOKUP(C1017,中转!$U$10:$U$19,中转!$W$10:$W$19)),2),4)),1020.5643)</f>
        <v>905.83669999999995</v>
      </c>
      <c r="F1017" s="32">
        <f>ROUNDUP(LOG(_xlfn.XLOOKUP(C1017,中转!$U$10:$U$19,中转!$V$10:$V$19)*1.1^(_xlfn.XLOOKUP(B1017,中转!$O$10:$O$129,中转!$P$10:$P$129,0)*_xlfn.XLOOKUP(C1017,中转!$U$10:$U$19,中转!$W$10:$W$19)),2),4)</f>
        <v>905.83669999999995</v>
      </c>
      <c r="G1017" s="33">
        <v>1013</v>
      </c>
      <c r="H1017" s="32">
        <f>MIN(INT(_xlfn.XLOOKUP(B1017,中转!$O$10:$O$129,中转!$Q$10:$Q$129)*MAX(C1017/MIN(_xlfn.XLOOKUP(B1017,中转!$O$10:$O$129,中转!$N$10:$N$129),7),_xlfn.XLOOKUP(C1017,中转!$A$8:$A$17,中转!$B$8:$B$17))),250)</f>
        <v>200</v>
      </c>
    </row>
    <row r="1018" spans="1:8" x14ac:dyDescent="0.15">
      <c r="A1018" s="32">
        <v>1014</v>
      </c>
      <c r="B1018" s="32">
        <f t="shared" si="69"/>
        <v>102</v>
      </c>
      <c r="C1018" s="32">
        <f t="shared" si="70"/>
        <v>4</v>
      </c>
      <c r="D1018" s="32">
        <f t="shared" si="66"/>
        <v>0</v>
      </c>
      <c r="E1018" s="32">
        <f>IFERROR(IF(C1018=1,$E$5,ROUNDUP(LOG(_xlfn.XLOOKUP(C1018,中转!$U$10:$U$19,中转!$V$10:$V$19)*1.1^(_xlfn.XLOOKUP(B1018,中转!$O$10:$O$129,中转!$P$10:$P$129,0)*_xlfn.XLOOKUP(C1018,中转!$U$10:$U$19,中转!$W$10:$W$19)),2),4)),1020.5643)</f>
        <v>959.24479999999994</v>
      </c>
      <c r="F1018" s="32">
        <f>ROUNDUP(LOG(_xlfn.XLOOKUP(C1018,中转!$U$10:$U$19,中转!$V$10:$V$19)*1.1^(_xlfn.XLOOKUP(B1018,中转!$O$10:$O$129,中转!$P$10:$P$129,0)*_xlfn.XLOOKUP(C1018,中转!$U$10:$U$19,中转!$W$10:$W$19)),2),4)</f>
        <v>959.24480000000005</v>
      </c>
      <c r="G1018" s="32">
        <v>1014</v>
      </c>
      <c r="H1018" s="32">
        <f>MIN(INT(_xlfn.XLOOKUP(B1018,中转!$O$10:$O$129,中转!$Q$10:$Q$129)*MAX(C1018/MIN(_xlfn.XLOOKUP(B1018,中转!$O$10:$O$129,中转!$N$10:$N$129),7),_xlfn.XLOOKUP(C1018,中转!$A$8:$A$17,中转!$B$8:$B$17))),250)</f>
        <v>212</v>
      </c>
    </row>
    <row r="1019" spans="1:8" x14ac:dyDescent="0.15">
      <c r="A1019" s="32">
        <v>1015</v>
      </c>
      <c r="B1019" s="32">
        <f t="shared" si="69"/>
        <v>102</v>
      </c>
      <c r="C1019" s="32">
        <f t="shared" si="70"/>
        <v>5</v>
      </c>
      <c r="D1019" s="32">
        <f t="shared" si="66"/>
        <v>0</v>
      </c>
      <c r="E1019" s="32">
        <f>IFERROR(IF(C1019=1,$E$5,ROUNDUP(LOG(_xlfn.XLOOKUP(C1019,中转!$U$10:$U$19,中转!$V$10:$V$19)*1.1^(_xlfn.XLOOKUP(B1019,中转!$O$10:$O$129,中转!$P$10:$P$129,0)*_xlfn.XLOOKUP(C1019,中转!$U$10:$U$19,中转!$W$10:$W$19)),2),4)),1020.5643)</f>
        <v>1014.6519</v>
      </c>
      <c r="F1019" s="32">
        <f>ROUNDUP(LOG(_xlfn.XLOOKUP(C1019,中转!$U$10:$U$19,中转!$V$10:$V$19)*1.1^(_xlfn.XLOOKUP(B1019,中转!$O$10:$O$129,中转!$P$10:$P$129,0)*_xlfn.XLOOKUP(C1019,中转!$U$10:$U$19,中转!$W$10:$W$19)),2),4)</f>
        <v>1014.6519</v>
      </c>
      <c r="G1019" s="33">
        <v>1015</v>
      </c>
      <c r="H1019" s="32">
        <f>MIN(INT(_xlfn.XLOOKUP(B1019,中转!$O$10:$O$129,中转!$Q$10:$Q$129)*MAX(C1019/MIN(_xlfn.XLOOKUP(B1019,中转!$O$10:$O$129,中转!$N$10:$N$129),7),_xlfn.XLOOKUP(C1019,中转!$A$8:$A$17,中转!$B$8:$B$17))),250)</f>
        <v>225</v>
      </c>
    </row>
    <row r="1020" spans="1:8" x14ac:dyDescent="0.15">
      <c r="A1020" s="32">
        <v>1016</v>
      </c>
      <c r="B1020" s="32">
        <f t="shared" si="69"/>
        <v>102</v>
      </c>
      <c r="C1020" s="32">
        <f t="shared" si="70"/>
        <v>6</v>
      </c>
      <c r="D1020" s="32">
        <f t="shared" si="66"/>
        <v>0</v>
      </c>
      <c r="E1020" s="32">
        <f>IFERROR(IF(C1020=1,$E$5,ROUNDUP(LOG(_xlfn.XLOOKUP(C1020,中转!$U$10:$U$19,中转!$V$10:$V$19)*1.1^(_xlfn.XLOOKUP(B1020,中转!$O$10:$O$129,中转!$P$10:$P$129,0)*_xlfn.XLOOKUP(C1020,中转!$U$10:$U$19,中转!$W$10:$W$19)),2),4)),1020.5643)</f>
        <v>1020.5643</v>
      </c>
      <c r="F1020" s="32">
        <f>ROUNDUP(LOG(_xlfn.XLOOKUP(C1020,中转!$U$10:$U$19,中转!$V$10:$V$19)*1.1^(_xlfn.XLOOKUP(B1020,中转!$O$10:$O$129,中转!$P$10:$P$129,0)*_xlfn.XLOOKUP(C1020,中转!$U$10:$U$19,中转!$W$10:$W$19)),2),4)</f>
        <v>1020.5643</v>
      </c>
      <c r="G1020" s="32">
        <v>1016</v>
      </c>
      <c r="H1020" s="32">
        <f>MIN(INT(_xlfn.XLOOKUP(B1020,中转!$O$10:$O$129,中转!$Q$10:$Q$129)*MAX(C1020/MIN(_xlfn.XLOOKUP(B1020,中转!$O$10:$O$129,中转!$N$10:$N$129),7),_xlfn.XLOOKUP(C1020,中转!$A$8:$A$17,中转!$B$8:$B$17))),250)</f>
        <v>237</v>
      </c>
    </row>
    <row r="1021" spans="1:8" x14ac:dyDescent="0.15">
      <c r="A1021" s="32">
        <v>1017</v>
      </c>
      <c r="B1021" s="32">
        <f t="shared" si="69"/>
        <v>102</v>
      </c>
      <c r="C1021" s="32">
        <f t="shared" si="70"/>
        <v>7</v>
      </c>
      <c r="D1021" s="32">
        <f t="shared" si="66"/>
        <v>0</v>
      </c>
      <c r="E1021" s="32">
        <f>IFERROR(IF(C1021=1,$E$5,ROUNDUP(LOG(_xlfn.XLOOKUP(C1021,中转!$U$10:$U$19,中转!$V$10:$V$19)*1.1^(_xlfn.XLOOKUP(B1021,中转!$O$10:$O$129,中转!$P$10:$P$129,0)*_xlfn.XLOOKUP(C1021,中转!$U$10:$U$19,中转!$W$10:$W$19)),2),4)),1020.5643)</f>
        <v>1020.5643</v>
      </c>
      <c r="F1021" s="32">
        <f t="shared" ref="F1021:F1024" si="71">F1011</f>
        <v>1020.5643</v>
      </c>
      <c r="G1021" s="33">
        <v>1017</v>
      </c>
      <c r="H1021" s="32">
        <f>MIN(INT(_xlfn.XLOOKUP(B1021,中转!$O$10:$O$129,中转!$Q$10:$Q$129)*MAX(C1021/MIN(_xlfn.XLOOKUP(B1021,中转!$O$10:$O$129,中转!$N$10:$N$129),7),_xlfn.XLOOKUP(C1021,中转!$A$8:$A$17,中转!$B$8:$B$17))),250)</f>
        <v>250</v>
      </c>
    </row>
    <row r="1022" spans="1:8" x14ac:dyDescent="0.15">
      <c r="A1022" s="32">
        <v>1018</v>
      </c>
      <c r="B1022" s="32">
        <f t="shared" si="69"/>
        <v>102</v>
      </c>
      <c r="C1022" s="32">
        <f t="shared" si="70"/>
        <v>8</v>
      </c>
      <c r="D1022" s="32">
        <f t="shared" si="66"/>
        <v>0</v>
      </c>
      <c r="E1022" s="32">
        <f>IFERROR(IF(C1022=1,$E$5,ROUNDUP(LOG(_xlfn.XLOOKUP(C1022,中转!$U$10:$U$19,中转!$V$10:$V$19)*1.1^(_xlfn.XLOOKUP(B1022,中转!$O$10:$O$129,中转!$P$10:$P$129,0)*_xlfn.XLOOKUP(C1022,中转!$U$10:$U$19,中转!$W$10:$W$19)),2),4)),1020.5643)</f>
        <v>1020.5643</v>
      </c>
      <c r="F1022" s="32">
        <f t="shared" si="71"/>
        <v>1020.5643</v>
      </c>
      <c r="G1022" s="32">
        <v>1018</v>
      </c>
      <c r="H1022" s="32">
        <f>MIN(INT(_xlfn.XLOOKUP(B1022,中转!$O$10:$O$129,中转!$Q$10:$Q$129)*MAX(C1022/MIN(_xlfn.XLOOKUP(B1022,中转!$O$10:$O$129,中转!$N$10:$N$129),7),_xlfn.XLOOKUP(C1022,中转!$A$8:$A$17,中转!$B$8:$B$17))),250)</f>
        <v>250</v>
      </c>
    </row>
    <row r="1023" spans="1:8" x14ac:dyDescent="0.15">
      <c r="A1023" s="32">
        <v>1019</v>
      </c>
      <c r="B1023" s="32">
        <f t="shared" si="69"/>
        <v>102</v>
      </c>
      <c r="C1023" s="32">
        <f t="shared" si="70"/>
        <v>9</v>
      </c>
      <c r="D1023" s="32">
        <f t="shared" si="66"/>
        <v>0</v>
      </c>
      <c r="E1023" s="32">
        <f>IFERROR(IF(C1023=1,$E$5,ROUNDUP(LOG(_xlfn.XLOOKUP(C1023,中转!$U$10:$U$19,中转!$V$10:$V$19)*1.1^(_xlfn.XLOOKUP(B1023,中转!$O$10:$O$129,中转!$P$10:$P$129,0)*_xlfn.XLOOKUP(C1023,中转!$U$10:$U$19,中转!$W$10:$W$19)),2),4)),1020.5643)</f>
        <v>1020.5643</v>
      </c>
      <c r="F1023" s="32">
        <f t="shared" si="71"/>
        <v>1020.5643</v>
      </c>
      <c r="G1023" s="33">
        <v>1019</v>
      </c>
      <c r="H1023" s="32">
        <f>MIN(INT(_xlfn.XLOOKUP(B1023,中转!$O$10:$O$129,中转!$Q$10:$Q$129)*MAX(C1023/MIN(_xlfn.XLOOKUP(B1023,中转!$O$10:$O$129,中转!$N$10:$N$129),7),_xlfn.XLOOKUP(C1023,中转!$A$8:$A$17,中转!$B$8:$B$17))),250)</f>
        <v>250</v>
      </c>
    </row>
    <row r="1024" spans="1:8" x14ac:dyDescent="0.15">
      <c r="A1024" s="32">
        <v>1020</v>
      </c>
      <c r="B1024" s="32">
        <f t="shared" si="69"/>
        <v>102</v>
      </c>
      <c r="C1024" s="32">
        <f t="shared" si="70"/>
        <v>10</v>
      </c>
      <c r="D1024" s="32">
        <f t="shared" si="66"/>
        <v>0</v>
      </c>
      <c r="E1024" s="32">
        <f>IFERROR(IF(C1024=1,$E$5,ROUNDUP(LOG(_xlfn.XLOOKUP(C1024,中转!$U$10:$U$19,中转!$V$10:$V$19)*1.1^(_xlfn.XLOOKUP(B1024,中转!$O$10:$O$129,中转!$P$10:$P$129,0)*_xlfn.XLOOKUP(C1024,中转!$U$10:$U$19,中转!$W$10:$W$19)),2),4)),1020.5643)</f>
        <v>1020.5643</v>
      </c>
      <c r="F1024" s="32">
        <f t="shared" si="71"/>
        <v>1020.5643</v>
      </c>
      <c r="G1024" s="32">
        <v>1020</v>
      </c>
      <c r="H1024" s="32">
        <f>MIN(INT(_xlfn.XLOOKUP(B1024,中转!$O$10:$O$129,中转!$Q$10:$Q$129)*MAX(C1024/MIN(_xlfn.XLOOKUP(B1024,中转!$O$10:$O$129,中转!$N$10:$N$129),7),_xlfn.XLOOKUP(C1024,中转!$A$8:$A$17,中转!$B$8:$B$17))),250)</f>
        <v>250</v>
      </c>
    </row>
    <row r="1025" spans="1:8" x14ac:dyDescent="0.15">
      <c r="A1025" s="26">
        <v>1021</v>
      </c>
      <c r="B1025" s="26">
        <f t="shared" si="69"/>
        <v>103</v>
      </c>
      <c r="C1025" s="26">
        <f t="shared" si="70"/>
        <v>1</v>
      </c>
      <c r="D1025" s="26">
        <f t="shared" si="66"/>
        <v>0</v>
      </c>
      <c r="E1025" s="26">
        <f>IFERROR(IF(C1025=1,$E$5,ROUNDUP(LOG(_xlfn.XLOOKUP(C1025,中转!$U$10:$U$19,中转!$V$10:$V$19)*1.1^(_xlfn.XLOOKUP(B1025,中转!$O$10:$O$129,中转!$P$10:$P$129,0)*_xlfn.XLOOKUP(C1025,中转!$U$10:$U$19,中转!$W$10:$W$19)),2),4)),1020.5643)</f>
        <v>4.3220000000000001</v>
      </c>
      <c r="F1025" s="26">
        <f>ROUNDUP(LOG(_xlfn.XLOOKUP(C1025,中转!$U$10:$U$19,中转!$V$10:$V$19)*1.1^(_xlfn.XLOOKUP(B1025,中转!$O$10:$O$129,中转!$P$10:$P$129,0)*_xlfn.XLOOKUP(C1025,中转!$U$10:$U$19,中转!$W$10:$W$19)),2),4)</f>
        <v>798.66420000000005</v>
      </c>
      <c r="G1025" s="27">
        <v>1021</v>
      </c>
      <c r="H1025" s="26">
        <f>MIN(INT(_xlfn.XLOOKUP(B1025,中转!$O$10:$O$129,中转!$Q$10:$Q$129)*MAX(C1025/MIN(_xlfn.XLOOKUP(B1025,中转!$O$10:$O$129,中转!$N$10:$N$129),7),_xlfn.XLOOKUP(C1025,中转!$A$8:$A$17,中转!$B$8:$B$17))),250)</f>
        <v>175</v>
      </c>
    </row>
    <row r="1026" spans="1:8" x14ac:dyDescent="0.15">
      <c r="A1026" s="26">
        <v>1022</v>
      </c>
      <c r="B1026" s="26">
        <f t="shared" si="69"/>
        <v>103</v>
      </c>
      <c r="C1026" s="26">
        <f t="shared" si="70"/>
        <v>2</v>
      </c>
      <c r="D1026" s="26">
        <f t="shared" si="66"/>
        <v>0</v>
      </c>
      <c r="E1026" s="26">
        <f>IFERROR(IF(C1026=1,$E$5,ROUNDUP(LOG(_xlfn.XLOOKUP(C1026,中转!$U$10:$U$19,中转!$V$10:$V$19)*1.1^(_xlfn.XLOOKUP(B1026,中转!$O$10:$O$129,中转!$P$10:$P$129,0)*_xlfn.XLOOKUP(C1026,中转!$U$10:$U$19,中转!$W$10:$W$19)),2),4)),1020.5643)</f>
        <v>849.42849999999999</v>
      </c>
      <c r="F1026" s="26">
        <f>ROUNDUP(LOG(_xlfn.XLOOKUP(C1026,中转!$U$10:$U$19,中转!$V$10:$V$19)*1.1^(_xlfn.XLOOKUP(B1026,中转!$O$10:$O$129,中转!$P$10:$P$129,0)*_xlfn.XLOOKUP(C1026,中转!$U$10:$U$19,中转!$W$10:$W$19)),2),4)</f>
        <v>849.42849999999999</v>
      </c>
      <c r="G1026" s="26">
        <v>1022</v>
      </c>
      <c r="H1026" s="26">
        <f>MIN(INT(_xlfn.XLOOKUP(B1026,中转!$O$10:$O$129,中转!$Q$10:$Q$129)*MAX(C1026/MIN(_xlfn.XLOOKUP(B1026,中转!$O$10:$O$129,中转!$N$10:$N$129),7),_xlfn.XLOOKUP(C1026,中转!$A$8:$A$17,中转!$B$8:$B$17))),250)</f>
        <v>187</v>
      </c>
    </row>
    <row r="1027" spans="1:8" x14ac:dyDescent="0.15">
      <c r="A1027" s="26">
        <v>1023</v>
      </c>
      <c r="B1027" s="26">
        <f t="shared" si="69"/>
        <v>103</v>
      </c>
      <c r="C1027" s="26">
        <f t="shared" si="70"/>
        <v>3</v>
      </c>
      <c r="D1027" s="26">
        <f t="shared" si="66"/>
        <v>0</v>
      </c>
      <c r="E1027" s="26">
        <f>IFERROR(IF(C1027=1,$E$5,ROUNDUP(LOG(_xlfn.XLOOKUP(C1027,中转!$U$10:$U$19,中转!$V$10:$V$19)*1.1^(_xlfn.XLOOKUP(B1027,中转!$O$10:$O$129,中转!$P$10:$P$129,0)*_xlfn.XLOOKUP(C1027,中转!$U$10:$U$19,中转!$W$10:$W$19)),2),4)),1020.5643)</f>
        <v>905.83669999999995</v>
      </c>
      <c r="F1027" s="26">
        <f>ROUNDUP(LOG(_xlfn.XLOOKUP(C1027,中转!$U$10:$U$19,中转!$V$10:$V$19)*1.1^(_xlfn.XLOOKUP(B1027,中转!$O$10:$O$129,中转!$P$10:$P$129,0)*_xlfn.XLOOKUP(C1027,中转!$U$10:$U$19,中转!$W$10:$W$19)),2),4)</f>
        <v>905.83669999999995</v>
      </c>
      <c r="G1027" s="27">
        <v>1023</v>
      </c>
      <c r="H1027" s="26">
        <f>MIN(INT(_xlfn.XLOOKUP(B1027,中转!$O$10:$O$129,中转!$Q$10:$Q$129)*MAX(C1027/MIN(_xlfn.XLOOKUP(B1027,中转!$O$10:$O$129,中转!$N$10:$N$129),7),_xlfn.XLOOKUP(C1027,中转!$A$8:$A$17,中转!$B$8:$B$17))),250)</f>
        <v>200</v>
      </c>
    </row>
    <row r="1028" spans="1:8" x14ac:dyDescent="0.15">
      <c r="A1028" s="26">
        <v>1024</v>
      </c>
      <c r="B1028" s="26">
        <f t="shared" si="69"/>
        <v>103</v>
      </c>
      <c r="C1028" s="26">
        <f t="shared" si="70"/>
        <v>4</v>
      </c>
      <c r="D1028" s="26">
        <f t="shared" si="66"/>
        <v>0</v>
      </c>
      <c r="E1028" s="26">
        <f>IFERROR(IF(C1028=1,$E$5,ROUNDUP(LOG(_xlfn.XLOOKUP(C1028,中转!$U$10:$U$19,中转!$V$10:$V$19)*1.1^(_xlfn.XLOOKUP(B1028,中转!$O$10:$O$129,中转!$P$10:$P$129,0)*_xlfn.XLOOKUP(C1028,中转!$U$10:$U$19,中转!$W$10:$W$19)),2),4)),1020.5643)</f>
        <v>959.24479999999994</v>
      </c>
      <c r="F1028" s="26">
        <f>ROUNDUP(LOG(_xlfn.XLOOKUP(C1028,中转!$U$10:$U$19,中转!$V$10:$V$19)*1.1^(_xlfn.XLOOKUP(B1028,中转!$O$10:$O$129,中转!$P$10:$P$129,0)*_xlfn.XLOOKUP(C1028,中转!$U$10:$U$19,中转!$W$10:$W$19)),2),4)</f>
        <v>959.24480000000005</v>
      </c>
      <c r="G1028" s="26">
        <v>1024</v>
      </c>
      <c r="H1028" s="26">
        <f>MIN(INT(_xlfn.XLOOKUP(B1028,中转!$O$10:$O$129,中转!$Q$10:$Q$129)*MAX(C1028/MIN(_xlfn.XLOOKUP(B1028,中转!$O$10:$O$129,中转!$N$10:$N$129),7),_xlfn.XLOOKUP(C1028,中转!$A$8:$A$17,中转!$B$8:$B$17))),250)</f>
        <v>212</v>
      </c>
    </row>
    <row r="1029" spans="1:8" x14ac:dyDescent="0.15">
      <c r="A1029" s="26">
        <v>1025</v>
      </c>
      <c r="B1029" s="26">
        <f t="shared" si="69"/>
        <v>103</v>
      </c>
      <c r="C1029" s="26">
        <f t="shared" si="70"/>
        <v>5</v>
      </c>
      <c r="D1029" s="26">
        <f t="shared" si="66"/>
        <v>0</v>
      </c>
      <c r="E1029" s="26">
        <f>IFERROR(IF(C1029=1,$E$5,ROUNDUP(LOG(_xlfn.XLOOKUP(C1029,中转!$U$10:$U$19,中转!$V$10:$V$19)*1.1^(_xlfn.XLOOKUP(B1029,中转!$O$10:$O$129,中转!$P$10:$P$129,0)*_xlfn.XLOOKUP(C1029,中转!$U$10:$U$19,中转!$W$10:$W$19)),2),4)),1020.5643)</f>
        <v>1014.6519</v>
      </c>
      <c r="F1029" s="26">
        <f>ROUNDUP(LOG(_xlfn.XLOOKUP(C1029,中转!$U$10:$U$19,中转!$V$10:$V$19)*1.1^(_xlfn.XLOOKUP(B1029,中转!$O$10:$O$129,中转!$P$10:$P$129,0)*_xlfn.XLOOKUP(C1029,中转!$U$10:$U$19,中转!$W$10:$W$19)),2),4)</f>
        <v>1014.6519</v>
      </c>
      <c r="G1029" s="27">
        <v>1025</v>
      </c>
      <c r="H1029" s="26">
        <f>MIN(INT(_xlfn.XLOOKUP(B1029,中转!$O$10:$O$129,中转!$Q$10:$Q$129)*MAX(C1029/MIN(_xlfn.XLOOKUP(B1029,中转!$O$10:$O$129,中转!$N$10:$N$129),7),_xlfn.XLOOKUP(C1029,中转!$A$8:$A$17,中转!$B$8:$B$17))),250)</f>
        <v>225</v>
      </c>
    </row>
    <row r="1030" spans="1:8" x14ac:dyDescent="0.15">
      <c r="A1030" s="26">
        <v>1026</v>
      </c>
      <c r="B1030" s="26">
        <f t="shared" si="69"/>
        <v>103</v>
      </c>
      <c r="C1030" s="26">
        <f t="shared" si="70"/>
        <v>6</v>
      </c>
      <c r="D1030" s="26">
        <f t="shared" si="66"/>
        <v>0</v>
      </c>
      <c r="E1030" s="26">
        <f>IFERROR(IF(C1030=1,$E$5,ROUNDUP(LOG(_xlfn.XLOOKUP(C1030,中转!$U$10:$U$19,中转!$V$10:$V$19)*1.1^(_xlfn.XLOOKUP(B1030,中转!$O$10:$O$129,中转!$P$10:$P$129,0)*_xlfn.XLOOKUP(C1030,中转!$U$10:$U$19,中转!$W$10:$W$19)),2),4)),1020.5643)</f>
        <v>1020.5643</v>
      </c>
      <c r="F1030" s="26">
        <f>ROUNDUP(LOG(_xlfn.XLOOKUP(C1030,中转!$U$10:$U$19,中转!$V$10:$V$19)*1.1^(_xlfn.XLOOKUP(B1030,中转!$O$10:$O$129,中转!$P$10:$P$129,0)*_xlfn.XLOOKUP(C1030,中转!$U$10:$U$19,中转!$W$10:$W$19)),2),4)</f>
        <v>1020.5643</v>
      </c>
      <c r="G1030" s="26">
        <v>1026</v>
      </c>
      <c r="H1030" s="26">
        <f>MIN(INT(_xlfn.XLOOKUP(B1030,中转!$O$10:$O$129,中转!$Q$10:$Q$129)*MAX(C1030/MIN(_xlfn.XLOOKUP(B1030,中转!$O$10:$O$129,中转!$N$10:$N$129),7),_xlfn.XLOOKUP(C1030,中转!$A$8:$A$17,中转!$B$8:$B$17))),250)</f>
        <v>237</v>
      </c>
    </row>
    <row r="1031" spans="1:8" x14ac:dyDescent="0.15">
      <c r="A1031" s="26">
        <v>1027</v>
      </c>
      <c r="B1031" s="26">
        <f t="shared" si="69"/>
        <v>103</v>
      </c>
      <c r="C1031" s="26">
        <f t="shared" si="70"/>
        <v>7</v>
      </c>
      <c r="D1031" s="26">
        <f t="shared" si="66"/>
        <v>0</v>
      </c>
      <c r="E1031" s="26">
        <f>IFERROR(IF(C1031=1,$E$5,ROUNDUP(LOG(_xlfn.XLOOKUP(C1031,中转!$U$10:$U$19,中转!$V$10:$V$19)*1.1^(_xlfn.XLOOKUP(B1031,中转!$O$10:$O$129,中转!$P$10:$P$129,0)*_xlfn.XLOOKUP(C1031,中转!$U$10:$U$19,中转!$W$10:$W$19)),2),4)),1020.5643)</f>
        <v>1020.5643</v>
      </c>
      <c r="F1031" s="26">
        <f t="shared" ref="F1031:F1034" si="72">F1021</f>
        <v>1020.5643</v>
      </c>
      <c r="G1031" s="27">
        <v>1027</v>
      </c>
      <c r="H1031" s="26">
        <f>MIN(INT(_xlfn.XLOOKUP(B1031,中转!$O$10:$O$129,中转!$Q$10:$Q$129)*MAX(C1031/MIN(_xlfn.XLOOKUP(B1031,中转!$O$10:$O$129,中转!$N$10:$N$129),7),_xlfn.XLOOKUP(C1031,中转!$A$8:$A$17,中转!$B$8:$B$17))),250)</f>
        <v>250</v>
      </c>
    </row>
    <row r="1032" spans="1:8" x14ac:dyDescent="0.15">
      <c r="A1032" s="26">
        <v>1028</v>
      </c>
      <c r="B1032" s="26">
        <f t="shared" si="69"/>
        <v>103</v>
      </c>
      <c r="C1032" s="26">
        <f t="shared" si="70"/>
        <v>8</v>
      </c>
      <c r="D1032" s="26">
        <f t="shared" si="66"/>
        <v>0</v>
      </c>
      <c r="E1032" s="26">
        <f>IFERROR(IF(C1032=1,$E$5,ROUNDUP(LOG(_xlfn.XLOOKUP(C1032,中转!$U$10:$U$19,中转!$V$10:$V$19)*1.1^(_xlfn.XLOOKUP(B1032,中转!$O$10:$O$129,中转!$P$10:$P$129,0)*_xlfn.XLOOKUP(C1032,中转!$U$10:$U$19,中转!$W$10:$W$19)),2),4)),1020.5643)</f>
        <v>1020.5643</v>
      </c>
      <c r="F1032" s="26">
        <f t="shared" si="72"/>
        <v>1020.5643</v>
      </c>
      <c r="G1032" s="26">
        <v>1028</v>
      </c>
      <c r="H1032" s="26">
        <f>MIN(INT(_xlfn.XLOOKUP(B1032,中转!$O$10:$O$129,中转!$Q$10:$Q$129)*MAX(C1032/MIN(_xlfn.XLOOKUP(B1032,中转!$O$10:$O$129,中转!$N$10:$N$129),7),_xlfn.XLOOKUP(C1032,中转!$A$8:$A$17,中转!$B$8:$B$17))),250)</f>
        <v>250</v>
      </c>
    </row>
    <row r="1033" spans="1:8" x14ac:dyDescent="0.15">
      <c r="A1033" s="26">
        <v>1029</v>
      </c>
      <c r="B1033" s="26">
        <f t="shared" si="69"/>
        <v>103</v>
      </c>
      <c r="C1033" s="26">
        <f t="shared" si="70"/>
        <v>9</v>
      </c>
      <c r="D1033" s="26">
        <f t="shared" si="66"/>
        <v>0</v>
      </c>
      <c r="E1033" s="26">
        <f>IFERROR(IF(C1033=1,$E$5,ROUNDUP(LOG(_xlfn.XLOOKUP(C1033,中转!$U$10:$U$19,中转!$V$10:$V$19)*1.1^(_xlfn.XLOOKUP(B1033,中转!$O$10:$O$129,中转!$P$10:$P$129,0)*_xlfn.XLOOKUP(C1033,中转!$U$10:$U$19,中转!$W$10:$W$19)),2),4)),1020.5643)</f>
        <v>1020.5643</v>
      </c>
      <c r="F1033" s="26">
        <f t="shared" si="72"/>
        <v>1020.5643</v>
      </c>
      <c r="G1033" s="27">
        <v>1029</v>
      </c>
      <c r="H1033" s="26">
        <f>MIN(INT(_xlfn.XLOOKUP(B1033,中转!$O$10:$O$129,中转!$Q$10:$Q$129)*MAX(C1033/MIN(_xlfn.XLOOKUP(B1033,中转!$O$10:$O$129,中转!$N$10:$N$129),7),_xlfn.XLOOKUP(C1033,中转!$A$8:$A$17,中转!$B$8:$B$17))),250)</f>
        <v>250</v>
      </c>
    </row>
    <row r="1034" spans="1:8" x14ac:dyDescent="0.15">
      <c r="A1034" s="26">
        <v>1030</v>
      </c>
      <c r="B1034" s="26">
        <f t="shared" si="69"/>
        <v>103</v>
      </c>
      <c r="C1034" s="26">
        <f t="shared" si="70"/>
        <v>10</v>
      </c>
      <c r="D1034" s="26">
        <f t="shared" si="66"/>
        <v>0</v>
      </c>
      <c r="E1034" s="26">
        <f>IFERROR(IF(C1034=1,$E$5,ROUNDUP(LOG(_xlfn.XLOOKUP(C1034,中转!$U$10:$U$19,中转!$V$10:$V$19)*1.1^(_xlfn.XLOOKUP(B1034,中转!$O$10:$O$129,中转!$P$10:$P$129,0)*_xlfn.XLOOKUP(C1034,中转!$U$10:$U$19,中转!$W$10:$W$19)),2),4)),1020.5643)</f>
        <v>1020.5643</v>
      </c>
      <c r="F1034" s="26">
        <f t="shared" si="72"/>
        <v>1020.5643</v>
      </c>
      <c r="G1034" s="26">
        <v>1030</v>
      </c>
      <c r="H1034" s="26">
        <f>MIN(INT(_xlfn.XLOOKUP(B1034,中转!$O$10:$O$129,中转!$Q$10:$Q$129)*MAX(C1034/MIN(_xlfn.XLOOKUP(B1034,中转!$O$10:$O$129,中转!$N$10:$N$129),7),_xlfn.XLOOKUP(C1034,中转!$A$8:$A$17,中转!$B$8:$B$17))),250)</f>
        <v>250</v>
      </c>
    </row>
    <row r="1035" spans="1:8" x14ac:dyDescent="0.15">
      <c r="A1035" s="32">
        <v>1031</v>
      </c>
      <c r="B1035" s="32">
        <f t="shared" si="69"/>
        <v>104</v>
      </c>
      <c r="C1035" s="32">
        <f t="shared" si="70"/>
        <v>1</v>
      </c>
      <c r="D1035" s="32">
        <f t="shared" si="66"/>
        <v>0</v>
      </c>
      <c r="E1035" s="32">
        <f>IFERROR(IF(C1035=1,$E$5,ROUNDUP(LOG(_xlfn.XLOOKUP(C1035,中转!$U$10:$U$19,中转!$V$10:$V$19)*1.1^(_xlfn.XLOOKUP(B1035,中转!$O$10:$O$129,中转!$P$10:$P$129,0)*_xlfn.XLOOKUP(C1035,中转!$U$10:$U$19,中转!$W$10:$W$19)),2),4)),1020.5643)</f>
        <v>4.3220000000000001</v>
      </c>
      <c r="F1035" s="32">
        <f>ROUNDUP(LOG(_xlfn.XLOOKUP(C1035,中转!$U$10:$U$19,中转!$V$10:$V$19)*1.1^(_xlfn.XLOOKUP(B1035,中转!$O$10:$O$129,中转!$P$10:$P$129,0)*_xlfn.XLOOKUP(C1035,中转!$U$10:$U$19,中转!$W$10:$W$19)),2),4)</f>
        <v>798.66420000000005</v>
      </c>
      <c r="G1035" s="33">
        <v>1031</v>
      </c>
      <c r="H1035" s="32">
        <f>MIN(INT(_xlfn.XLOOKUP(B1035,中转!$O$10:$O$129,中转!$Q$10:$Q$129)*MAX(C1035/MIN(_xlfn.XLOOKUP(B1035,中转!$O$10:$O$129,中转!$N$10:$N$129),7),_xlfn.XLOOKUP(C1035,中转!$A$8:$A$17,中转!$B$8:$B$17))),250)</f>
        <v>175</v>
      </c>
    </row>
    <row r="1036" spans="1:8" x14ac:dyDescent="0.15">
      <c r="A1036" s="32">
        <v>1032</v>
      </c>
      <c r="B1036" s="32">
        <f t="shared" si="69"/>
        <v>104</v>
      </c>
      <c r="C1036" s="32">
        <f t="shared" si="70"/>
        <v>2</v>
      </c>
      <c r="D1036" s="32">
        <f t="shared" si="66"/>
        <v>0</v>
      </c>
      <c r="E1036" s="32">
        <f>IFERROR(IF(C1036=1,$E$5,ROUNDUP(LOG(_xlfn.XLOOKUP(C1036,中转!$U$10:$U$19,中转!$V$10:$V$19)*1.1^(_xlfn.XLOOKUP(B1036,中转!$O$10:$O$129,中转!$P$10:$P$129,0)*_xlfn.XLOOKUP(C1036,中转!$U$10:$U$19,中转!$W$10:$W$19)),2),4)),1020.5643)</f>
        <v>849.42849999999999</v>
      </c>
      <c r="F1036" s="32">
        <f>ROUNDUP(LOG(_xlfn.XLOOKUP(C1036,中转!$U$10:$U$19,中转!$V$10:$V$19)*1.1^(_xlfn.XLOOKUP(B1036,中转!$O$10:$O$129,中转!$P$10:$P$129,0)*_xlfn.XLOOKUP(C1036,中转!$U$10:$U$19,中转!$W$10:$W$19)),2),4)</f>
        <v>849.42849999999999</v>
      </c>
      <c r="G1036" s="32">
        <v>1032</v>
      </c>
      <c r="H1036" s="32">
        <f>MIN(INT(_xlfn.XLOOKUP(B1036,中转!$O$10:$O$129,中转!$Q$10:$Q$129)*MAX(C1036/MIN(_xlfn.XLOOKUP(B1036,中转!$O$10:$O$129,中转!$N$10:$N$129),7),_xlfn.XLOOKUP(C1036,中转!$A$8:$A$17,中转!$B$8:$B$17))),250)</f>
        <v>187</v>
      </c>
    </row>
    <row r="1037" spans="1:8" x14ac:dyDescent="0.15">
      <c r="A1037" s="32">
        <v>1033</v>
      </c>
      <c r="B1037" s="32">
        <f t="shared" si="69"/>
        <v>104</v>
      </c>
      <c r="C1037" s="32">
        <f t="shared" si="70"/>
        <v>3</v>
      </c>
      <c r="D1037" s="32">
        <f t="shared" si="66"/>
        <v>0</v>
      </c>
      <c r="E1037" s="32">
        <f>IFERROR(IF(C1037=1,$E$5,ROUNDUP(LOG(_xlfn.XLOOKUP(C1037,中转!$U$10:$U$19,中转!$V$10:$V$19)*1.1^(_xlfn.XLOOKUP(B1037,中转!$O$10:$O$129,中转!$P$10:$P$129,0)*_xlfn.XLOOKUP(C1037,中转!$U$10:$U$19,中转!$W$10:$W$19)),2),4)),1020.5643)</f>
        <v>905.83669999999995</v>
      </c>
      <c r="F1037" s="32">
        <f>ROUNDUP(LOG(_xlfn.XLOOKUP(C1037,中转!$U$10:$U$19,中转!$V$10:$V$19)*1.1^(_xlfn.XLOOKUP(B1037,中转!$O$10:$O$129,中转!$P$10:$P$129,0)*_xlfn.XLOOKUP(C1037,中转!$U$10:$U$19,中转!$W$10:$W$19)),2),4)</f>
        <v>905.83669999999995</v>
      </c>
      <c r="G1037" s="33">
        <v>1033</v>
      </c>
      <c r="H1037" s="32">
        <f>MIN(INT(_xlfn.XLOOKUP(B1037,中转!$O$10:$O$129,中转!$Q$10:$Q$129)*MAX(C1037/MIN(_xlfn.XLOOKUP(B1037,中转!$O$10:$O$129,中转!$N$10:$N$129),7),_xlfn.XLOOKUP(C1037,中转!$A$8:$A$17,中转!$B$8:$B$17))),250)</f>
        <v>200</v>
      </c>
    </row>
    <row r="1038" spans="1:8" x14ac:dyDescent="0.15">
      <c r="A1038" s="32">
        <v>1034</v>
      </c>
      <c r="B1038" s="32">
        <f t="shared" si="69"/>
        <v>104</v>
      </c>
      <c r="C1038" s="32">
        <f t="shared" si="70"/>
        <v>4</v>
      </c>
      <c r="D1038" s="32">
        <f t="shared" si="66"/>
        <v>0</v>
      </c>
      <c r="E1038" s="32">
        <f>IFERROR(IF(C1038=1,$E$5,ROUNDUP(LOG(_xlfn.XLOOKUP(C1038,中转!$U$10:$U$19,中转!$V$10:$V$19)*1.1^(_xlfn.XLOOKUP(B1038,中转!$O$10:$O$129,中转!$P$10:$P$129,0)*_xlfn.XLOOKUP(C1038,中转!$U$10:$U$19,中转!$W$10:$W$19)),2),4)),1020.5643)</f>
        <v>959.24479999999994</v>
      </c>
      <c r="F1038" s="32">
        <f>ROUNDUP(LOG(_xlfn.XLOOKUP(C1038,中转!$U$10:$U$19,中转!$V$10:$V$19)*1.1^(_xlfn.XLOOKUP(B1038,中转!$O$10:$O$129,中转!$P$10:$P$129,0)*_xlfn.XLOOKUP(C1038,中转!$U$10:$U$19,中转!$W$10:$W$19)),2),4)</f>
        <v>959.24480000000005</v>
      </c>
      <c r="G1038" s="32">
        <v>1034</v>
      </c>
      <c r="H1038" s="32">
        <f>MIN(INT(_xlfn.XLOOKUP(B1038,中转!$O$10:$O$129,中转!$Q$10:$Q$129)*MAX(C1038/MIN(_xlfn.XLOOKUP(B1038,中转!$O$10:$O$129,中转!$N$10:$N$129),7),_xlfn.XLOOKUP(C1038,中转!$A$8:$A$17,中转!$B$8:$B$17))),250)</f>
        <v>212</v>
      </c>
    </row>
    <row r="1039" spans="1:8" x14ac:dyDescent="0.15">
      <c r="A1039" s="32">
        <v>1035</v>
      </c>
      <c r="B1039" s="32">
        <f t="shared" si="69"/>
        <v>104</v>
      </c>
      <c r="C1039" s="32">
        <f t="shared" si="70"/>
        <v>5</v>
      </c>
      <c r="D1039" s="32">
        <f t="shared" si="66"/>
        <v>0</v>
      </c>
      <c r="E1039" s="32">
        <f>IFERROR(IF(C1039=1,$E$5,ROUNDUP(LOG(_xlfn.XLOOKUP(C1039,中转!$U$10:$U$19,中转!$V$10:$V$19)*1.1^(_xlfn.XLOOKUP(B1039,中转!$O$10:$O$129,中转!$P$10:$P$129,0)*_xlfn.XLOOKUP(C1039,中转!$U$10:$U$19,中转!$W$10:$W$19)),2),4)),1020.5643)</f>
        <v>1014.6519</v>
      </c>
      <c r="F1039" s="32">
        <f>ROUNDUP(LOG(_xlfn.XLOOKUP(C1039,中转!$U$10:$U$19,中转!$V$10:$V$19)*1.1^(_xlfn.XLOOKUP(B1039,中转!$O$10:$O$129,中转!$P$10:$P$129,0)*_xlfn.XLOOKUP(C1039,中转!$U$10:$U$19,中转!$W$10:$W$19)),2),4)</f>
        <v>1014.6519</v>
      </c>
      <c r="G1039" s="33">
        <v>1035</v>
      </c>
      <c r="H1039" s="32">
        <f>MIN(INT(_xlfn.XLOOKUP(B1039,中转!$O$10:$O$129,中转!$Q$10:$Q$129)*MAX(C1039/MIN(_xlfn.XLOOKUP(B1039,中转!$O$10:$O$129,中转!$N$10:$N$129),7),_xlfn.XLOOKUP(C1039,中转!$A$8:$A$17,中转!$B$8:$B$17))),250)</f>
        <v>225</v>
      </c>
    </row>
    <row r="1040" spans="1:8" x14ac:dyDescent="0.15">
      <c r="A1040" s="32">
        <v>1036</v>
      </c>
      <c r="B1040" s="32">
        <f t="shared" si="69"/>
        <v>104</v>
      </c>
      <c r="C1040" s="32">
        <f t="shared" si="70"/>
        <v>6</v>
      </c>
      <c r="D1040" s="32">
        <f t="shared" si="66"/>
        <v>0</v>
      </c>
      <c r="E1040" s="32">
        <f>IFERROR(IF(C1040=1,$E$5,ROUNDUP(LOG(_xlfn.XLOOKUP(C1040,中转!$U$10:$U$19,中转!$V$10:$V$19)*1.1^(_xlfn.XLOOKUP(B1040,中转!$O$10:$O$129,中转!$P$10:$P$129,0)*_xlfn.XLOOKUP(C1040,中转!$U$10:$U$19,中转!$W$10:$W$19)),2),4)),1020.5643)</f>
        <v>1020.5643</v>
      </c>
      <c r="F1040" s="32">
        <f>ROUNDUP(LOG(_xlfn.XLOOKUP(C1040,中转!$U$10:$U$19,中转!$V$10:$V$19)*1.1^(_xlfn.XLOOKUP(B1040,中转!$O$10:$O$129,中转!$P$10:$P$129,0)*_xlfn.XLOOKUP(C1040,中转!$U$10:$U$19,中转!$W$10:$W$19)),2),4)</f>
        <v>1020.5643</v>
      </c>
      <c r="G1040" s="32">
        <v>1036</v>
      </c>
      <c r="H1040" s="32">
        <f>MIN(INT(_xlfn.XLOOKUP(B1040,中转!$O$10:$O$129,中转!$Q$10:$Q$129)*MAX(C1040/MIN(_xlfn.XLOOKUP(B1040,中转!$O$10:$O$129,中转!$N$10:$N$129),7),_xlfn.XLOOKUP(C1040,中转!$A$8:$A$17,中转!$B$8:$B$17))),250)</f>
        <v>237</v>
      </c>
    </row>
    <row r="1041" spans="1:8" x14ac:dyDescent="0.15">
      <c r="A1041" s="32">
        <v>1037</v>
      </c>
      <c r="B1041" s="32">
        <f t="shared" si="69"/>
        <v>104</v>
      </c>
      <c r="C1041" s="32">
        <f t="shared" si="70"/>
        <v>7</v>
      </c>
      <c r="D1041" s="32">
        <f t="shared" si="66"/>
        <v>0</v>
      </c>
      <c r="E1041" s="32">
        <f>IFERROR(IF(C1041=1,$E$5,ROUNDUP(LOG(_xlfn.XLOOKUP(C1041,中转!$U$10:$U$19,中转!$V$10:$V$19)*1.1^(_xlfn.XLOOKUP(B1041,中转!$O$10:$O$129,中转!$P$10:$P$129,0)*_xlfn.XLOOKUP(C1041,中转!$U$10:$U$19,中转!$W$10:$W$19)),2),4)),1020.5643)</f>
        <v>1020.5643</v>
      </c>
      <c r="F1041" s="32">
        <f t="shared" ref="F1041:F1044" si="73">F1040</f>
        <v>1020.5643</v>
      </c>
      <c r="G1041" s="33">
        <v>1037</v>
      </c>
      <c r="H1041" s="32">
        <f>MIN(INT(_xlfn.XLOOKUP(B1041,中转!$O$10:$O$129,中转!$Q$10:$Q$129)*MAX(C1041/MIN(_xlfn.XLOOKUP(B1041,中转!$O$10:$O$129,中转!$N$10:$N$129),7),_xlfn.XLOOKUP(C1041,中转!$A$8:$A$17,中转!$B$8:$B$17))),250)</f>
        <v>250</v>
      </c>
    </row>
    <row r="1042" spans="1:8" x14ac:dyDescent="0.15">
      <c r="A1042" s="32">
        <v>1038</v>
      </c>
      <c r="B1042" s="32">
        <f t="shared" si="69"/>
        <v>104</v>
      </c>
      <c r="C1042" s="32">
        <f t="shared" si="70"/>
        <v>8</v>
      </c>
      <c r="D1042" s="32">
        <f t="shared" si="66"/>
        <v>0</v>
      </c>
      <c r="E1042" s="32">
        <f>IFERROR(IF(C1042=1,$E$5,ROUNDUP(LOG(_xlfn.XLOOKUP(C1042,中转!$U$10:$U$19,中转!$V$10:$V$19)*1.1^(_xlfn.XLOOKUP(B1042,中转!$O$10:$O$129,中转!$P$10:$P$129,0)*_xlfn.XLOOKUP(C1042,中转!$U$10:$U$19,中转!$W$10:$W$19)),2),4)),1020.5643)</f>
        <v>1020.5643</v>
      </c>
      <c r="F1042" s="32">
        <f t="shared" si="73"/>
        <v>1020.5643</v>
      </c>
      <c r="G1042" s="32">
        <v>1038</v>
      </c>
      <c r="H1042" s="32">
        <f>MIN(INT(_xlfn.XLOOKUP(B1042,中转!$O$10:$O$129,中转!$Q$10:$Q$129)*MAX(C1042/MIN(_xlfn.XLOOKUP(B1042,中转!$O$10:$O$129,中转!$N$10:$N$129),7),_xlfn.XLOOKUP(C1042,中转!$A$8:$A$17,中转!$B$8:$B$17))),250)</f>
        <v>250</v>
      </c>
    </row>
    <row r="1043" spans="1:8" x14ac:dyDescent="0.15">
      <c r="A1043" s="32">
        <v>1039</v>
      </c>
      <c r="B1043" s="32">
        <f t="shared" si="69"/>
        <v>104</v>
      </c>
      <c r="C1043" s="32">
        <f t="shared" si="70"/>
        <v>9</v>
      </c>
      <c r="D1043" s="32">
        <f t="shared" si="66"/>
        <v>0</v>
      </c>
      <c r="E1043" s="32">
        <f>IFERROR(IF(C1043=1,$E$5,ROUNDUP(LOG(_xlfn.XLOOKUP(C1043,中转!$U$10:$U$19,中转!$V$10:$V$19)*1.1^(_xlfn.XLOOKUP(B1043,中转!$O$10:$O$129,中转!$P$10:$P$129,0)*_xlfn.XLOOKUP(C1043,中转!$U$10:$U$19,中转!$W$10:$W$19)),2),4)),1020.5643)</f>
        <v>1020.5643</v>
      </c>
      <c r="F1043" s="32">
        <f t="shared" si="73"/>
        <v>1020.5643</v>
      </c>
      <c r="G1043" s="33">
        <v>1039</v>
      </c>
      <c r="H1043" s="32">
        <f>MIN(INT(_xlfn.XLOOKUP(B1043,中转!$O$10:$O$129,中转!$Q$10:$Q$129)*MAX(C1043/MIN(_xlfn.XLOOKUP(B1043,中转!$O$10:$O$129,中转!$N$10:$N$129),7),_xlfn.XLOOKUP(C1043,中转!$A$8:$A$17,中转!$B$8:$B$17))),250)</f>
        <v>250</v>
      </c>
    </row>
    <row r="1044" spans="1:8" x14ac:dyDescent="0.15">
      <c r="A1044" s="32">
        <v>1040</v>
      </c>
      <c r="B1044" s="32">
        <f t="shared" si="69"/>
        <v>104</v>
      </c>
      <c r="C1044" s="32">
        <f t="shared" si="70"/>
        <v>10</v>
      </c>
      <c r="D1044" s="32">
        <f t="shared" si="66"/>
        <v>0</v>
      </c>
      <c r="E1044" s="32">
        <f>IFERROR(IF(C1044=1,$E$5,ROUNDUP(LOG(_xlfn.XLOOKUP(C1044,中转!$U$10:$U$19,中转!$V$10:$V$19)*1.1^(_xlfn.XLOOKUP(B1044,中转!$O$10:$O$129,中转!$P$10:$P$129,0)*_xlfn.XLOOKUP(C1044,中转!$U$10:$U$19,中转!$W$10:$W$19)),2),4)),1020.5643)</f>
        <v>1020.5643</v>
      </c>
      <c r="F1044" s="32">
        <f t="shared" si="73"/>
        <v>1020.5643</v>
      </c>
      <c r="G1044" s="32">
        <v>1040</v>
      </c>
      <c r="H1044" s="32">
        <f>MIN(INT(_xlfn.XLOOKUP(B1044,中转!$O$10:$O$129,中转!$Q$10:$Q$129)*MAX(C1044/MIN(_xlfn.XLOOKUP(B1044,中转!$O$10:$O$129,中转!$N$10:$N$129),7),_xlfn.XLOOKUP(C1044,中转!$A$8:$A$17,中转!$B$8:$B$17))),250)</f>
        <v>250</v>
      </c>
    </row>
    <row r="1045" spans="1:8" x14ac:dyDescent="0.15">
      <c r="A1045" s="26">
        <v>1041</v>
      </c>
      <c r="B1045" s="26">
        <f t="shared" si="69"/>
        <v>105</v>
      </c>
      <c r="C1045" s="26">
        <f t="shared" si="70"/>
        <v>1</v>
      </c>
      <c r="D1045" s="26">
        <f t="shared" si="66"/>
        <v>0</v>
      </c>
      <c r="E1045" s="26">
        <f>IFERROR(IF(C1045=1,$E$5,ROUNDUP(LOG(_xlfn.XLOOKUP(C1045,中转!$U$10:$U$19,中转!$V$10:$V$19)*1.1^(_xlfn.XLOOKUP(B1045,中转!$O$10:$O$129,中转!$P$10:$P$129,0)*_xlfn.XLOOKUP(C1045,中转!$U$10:$U$19,中转!$W$10:$W$19)),2),4)),1020.5643)</f>
        <v>4.3220000000000001</v>
      </c>
      <c r="F1045" s="26">
        <f>ROUNDUP(LOG(_xlfn.XLOOKUP(C1045,中转!$U$10:$U$19,中转!$V$10:$V$19)*1.1^(_xlfn.XLOOKUP(B1045,中转!$O$10:$O$129,中转!$P$10:$P$129,0)*_xlfn.XLOOKUP(C1045,中转!$U$10:$U$19,中转!$W$10:$W$19)),2),4)</f>
        <v>798.66420000000005</v>
      </c>
      <c r="G1045" s="27">
        <v>1041</v>
      </c>
      <c r="H1045" s="26">
        <f>MIN(INT(_xlfn.XLOOKUP(B1045,中转!$O$10:$O$129,中转!$Q$10:$Q$129)*MAX(C1045/MIN(_xlfn.XLOOKUP(B1045,中转!$O$10:$O$129,中转!$N$10:$N$129),7),_xlfn.XLOOKUP(C1045,中转!$A$8:$A$17,中转!$B$8:$B$17))),250)</f>
        <v>175</v>
      </c>
    </row>
    <row r="1046" spans="1:8" x14ac:dyDescent="0.15">
      <c r="A1046" s="26">
        <v>1042</v>
      </c>
      <c r="B1046" s="26">
        <f t="shared" si="69"/>
        <v>105</v>
      </c>
      <c r="C1046" s="26">
        <f t="shared" si="70"/>
        <v>2</v>
      </c>
      <c r="D1046" s="26">
        <f t="shared" si="66"/>
        <v>0</v>
      </c>
      <c r="E1046" s="26">
        <f>IFERROR(IF(C1046=1,$E$5,ROUNDUP(LOG(_xlfn.XLOOKUP(C1046,中转!$U$10:$U$19,中转!$V$10:$V$19)*1.1^(_xlfn.XLOOKUP(B1046,中转!$O$10:$O$129,中转!$P$10:$P$129,0)*_xlfn.XLOOKUP(C1046,中转!$U$10:$U$19,中转!$W$10:$W$19)),2),4)),1020.5643)</f>
        <v>849.42849999999999</v>
      </c>
      <c r="F1046" s="26">
        <f>ROUNDUP(LOG(_xlfn.XLOOKUP(C1046,中转!$U$10:$U$19,中转!$V$10:$V$19)*1.1^(_xlfn.XLOOKUP(B1046,中转!$O$10:$O$129,中转!$P$10:$P$129,0)*_xlfn.XLOOKUP(C1046,中转!$U$10:$U$19,中转!$W$10:$W$19)),2),4)</f>
        <v>849.42849999999999</v>
      </c>
      <c r="G1046" s="26">
        <v>1042</v>
      </c>
      <c r="H1046" s="26">
        <f>MIN(INT(_xlfn.XLOOKUP(B1046,中转!$O$10:$O$129,中转!$Q$10:$Q$129)*MAX(C1046/MIN(_xlfn.XLOOKUP(B1046,中转!$O$10:$O$129,中转!$N$10:$N$129),7),_xlfn.XLOOKUP(C1046,中转!$A$8:$A$17,中转!$B$8:$B$17))),250)</f>
        <v>187</v>
      </c>
    </row>
    <row r="1047" spans="1:8" x14ac:dyDescent="0.15">
      <c r="A1047" s="26">
        <v>1043</v>
      </c>
      <c r="B1047" s="26">
        <f t="shared" si="69"/>
        <v>105</v>
      </c>
      <c r="C1047" s="26">
        <f t="shared" si="70"/>
        <v>3</v>
      </c>
      <c r="D1047" s="26">
        <f t="shared" si="66"/>
        <v>0</v>
      </c>
      <c r="E1047" s="26">
        <f>IFERROR(IF(C1047=1,$E$5,ROUNDUP(LOG(_xlfn.XLOOKUP(C1047,中转!$U$10:$U$19,中转!$V$10:$V$19)*1.1^(_xlfn.XLOOKUP(B1047,中转!$O$10:$O$129,中转!$P$10:$P$129,0)*_xlfn.XLOOKUP(C1047,中转!$U$10:$U$19,中转!$W$10:$W$19)),2),4)),1020.5643)</f>
        <v>905.83669999999995</v>
      </c>
      <c r="F1047" s="26">
        <f>ROUNDUP(LOG(_xlfn.XLOOKUP(C1047,中转!$U$10:$U$19,中转!$V$10:$V$19)*1.1^(_xlfn.XLOOKUP(B1047,中转!$O$10:$O$129,中转!$P$10:$P$129,0)*_xlfn.XLOOKUP(C1047,中转!$U$10:$U$19,中转!$W$10:$W$19)),2),4)</f>
        <v>905.83669999999995</v>
      </c>
      <c r="G1047" s="27">
        <v>1043</v>
      </c>
      <c r="H1047" s="26">
        <f>MIN(INT(_xlfn.XLOOKUP(B1047,中转!$O$10:$O$129,中转!$Q$10:$Q$129)*MAX(C1047/MIN(_xlfn.XLOOKUP(B1047,中转!$O$10:$O$129,中转!$N$10:$N$129),7),_xlfn.XLOOKUP(C1047,中转!$A$8:$A$17,中转!$B$8:$B$17))),250)</f>
        <v>200</v>
      </c>
    </row>
    <row r="1048" spans="1:8" x14ac:dyDescent="0.15">
      <c r="A1048" s="26">
        <v>1044</v>
      </c>
      <c r="B1048" s="26">
        <f t="shared" si="69"/>
        <v>105</v>
      </c>
      <c r="C1048" s="26">
        <f t="shared" si="70"/>
        <v>4</v>
      </c>
      <c r="D1048" s="26">
        <f t="shared" si="66"/>
        <v>0</v>
      </c>
      <c r="E1048" s="26">
        <f>IFERROR(IF(C1048=1,$E$5,ROUNDUP(LOG(_xlfn.XLOOKUP(C1048,中转!$U$10:$U$19,中转!$V$10:$V$19)*1.1^(_xlfn.XLOOKUP(B1048,中转!$O$10:$O$129,中转!$P$10:$P$129,0)*_xlfn.XLOOKUP(C1048,中转!$U$10:$U$19,中转!$W$10:$W$19)),2),4)),1020.5643)</f>
        <v>959.24479999999994</v>
      </c>
      <c r="F1048" s="26">
        <f>ROUNDUP(LOG(_xlfn.XLOOKUP(C1048,中转!$U$10:$U$19,中转!$V$10:$V$19)*1.1^(_xlfn.XLOOKUP(B1048,中转!$O$10:$O$129,中转!$P$10:$P$129,0)*_xlfn.XLOOKUP(C1048,中转!$U$10:$U$19,中转!$W$10:$W$19)),2),4)</f>
        <v>959.24480000000005</v>
      </c>
      <c r="G1048" s="26">
        <v>1044</v>
      </c>
      <c r="H1048" s="26">
        <f>MIN(INT(_xlfn.XLOOKUP(B1048,中转!$O$10:$O$129,中转!$Q$10:$Q$129)*MAX(C1048/MIN(_xlfn.XLOOKUP(B1048,中转!$O$10:$O$129,中转!$N$10:$N$129),7),_xlfn.XLOOKUP(C1048,中转!$A$8:$A$17,中转!$B$8:$B$17))),250)</f>
        <v>212</v>
      </c>
    </row>
    <row r="1049" spans="1:8" x14ac:dyDescent="0.15">
      <c r="A1049" s="26">
        <v>1045</v>
      </c>
      <c r="B1049" s="26">
        <f t="shared" si="69"/>
        <v>105</v>
      </c>
      <c r="C1049" s="26">
        <f t="shared" si="70"/>
        <v>5</v>
      </c>
      <c r="D1049" s="26">
        <f t="shared" si="66"/>
        <v>0</v>
      </c>
      <c r="E1049" s="26">
        <f>IFERROR(IF(C1049=1,$E$5,ROUNDUP(LOG(_xlfn.XLOOKUP(C1049,中转!$U$10:$U$19,中转!$V$10:$V$19)*1.1^(_xlfn.XLOOKUP(B1049,中转!$O$10:$O$129,中转!$P$10:$P$129,0)*_xlfn.XLOOKUP(C1049,中转!$U$10:$U$19,中转!$W$10:$W$19)),2),4)),1020.5643)</f>
        <v>1014.6519</v>
      </c>
      <c r="F1049" s="26">
        <f>ROUNDUP(LOG(_xlfn.XLOOKUP(C1049,中转!$U$10:$U$19,中转!$V$10:$V$19)*1.1^(_xlfn.XLOOKUP(B1049,中转!$O$10:$O$129,中转!$P$10:$P$129,0)*_xlfn.XLOOKUP(C1049,中转!$U$10:$U$19,中转!$W$10:$W$19)),2),4)</f>
        <v>1014.6519</v>
      </c>
      <c r="G1049" s="27">
        <v>1045</v>
      </c>
      <c r="H1049" s="26">
        <f>MIN(INT(_xlfn.XLOOKUP(B1049,中转!$O$10:$O$129,中转!$Q$10:$Q$129)*MAX(C1049/MIN(_xlfn.XLOOKUP(B1049,中转!$O$10:$O$129,中转!$N$10:$N$129),7),_xlfn.XLOOKUP(C1049,中转!$A$8:$A$17,中转!$B$8:$B$17))),250)</f>
        <v>225</v>
      </c>
    </row>
    <row r="1050" spans="1:8" x14ac:dyDescent="0.15">
      <c r="A1050" s="26">
        <v>1046</v>
      </c>
      <c r="B1050" s="26">
        <f t="shared" si="69"/>
        <v>105</v>
      </c>
      <c r="C1050" s="26">
        <f t="shared" si="70"/>
        <v>6</v>
      </c>
      <c r="D1050" s="26">
        <f t="shared" si="66"/>
        <v>0</v>
      </c>
      <c r="E1050" s="26">
        <f>IFERROR(IF(C1050=1,$E$5,ROUNDUP(LOG(_xlfn.XLOOKUP(C1050,中转!$U$10:$U$19,中转!$V$10:$V$19)*1.1^(_xlfn.XLOOKUP(B1050,中转!$O$10:$O$129,中转!$P$10:$P$129,0)*_xlfn.XLOOKUP(C1050,中转!$U$10:$U$19,中转!$W$10:$W$19)),2),4)),1020.5643)</f>
        <v>1020.5643</v>
      </c>
      <c r="F1050" s="26">
        <f>ROUNDUP(LOG(_xlfn.XLOOKUP(C1050,中转!$U$10:$U$19,中转!$V$10:$V$19)*1.1^(_xlfn.XLOOKUP(B1050,中转!$O$10:$O$129,中转!$P$10:$P$129,0)*_xlfn.XLOOKUP(C1050,中转!$U$10:$U$19,中转!$W$10:$W$19)),2),4)</f>
        <v>1020.5643</v>
      </c>
      <c r="G1050" s="26">
        <v>1046</v>
      </c>
      <c r="H1050" s="26">
        <f>MIN(INT(_xlfn.XLOOKUP(B1050,中转!$O$10:$O$129,中转!$Q$10:$Q$129)*MAX(C1050/MIN(_xlfn.XLOOKUP(B1050,中转!$O$10:$O$129,中转!$N$10:$N$129),7),_xlfn.XLOOKUP(C1050,中转!$A$8:$A$17,中转!$B$8:$B$17))),250)</f>
        <v>237</v>
      </c>
    </row>
    <row r="1051" spans="1:8" x14ac:dyDescent="0.15">
      <c r="A1051" s="26">
        <v>1047</v>
      </c>
      <c r="B1051" s="26">
        <f t="shared" si="69"/>
        <v>105</v>
      </c>
      <c r="C1051" s="26">
        <f t="shared" si="70"/>
        <v>7</v>
      </c>
      <c r="D1051" s="26">
        <f t="shared" si="66"/>
        <v>0</v>
      </c>
      <c r="E1051" s="26">
        <f>IFERROR(IF(C1051=1,$E$5,ROUNDUP(LOG(_xlfn.XLOOKUP(C1051,中转!$U$10:$U$19,中转!$V$10:$V$19)*1.1^(_xlfn.XLOOKUP(B1051,中转!$O$10:$O$129,中转!$P$10:$P$129,0)*_xlfn.XLOOKUP(C1051,中转!$U$10:$U$19,中转!$W$10:$W$19)),2),4)),1020.5643)</f>
        <v>1020.5643</v>
      </c>
      <c r="F1051" s="26">
        <f t="shared" ref="F1051:F1054" si="74">F1041</f>
        <v>1020.5643</v>
      </c>
      <c r="G1051" s="27">
        <v>1047</v>
      </c>
      <c r="H1051" s="26">
        <f>MIN(INT(_xlfn.XLOOKUP(B1051,中转!$O$10:$O$129,中转!$Q$10:$Q$129)*MAX(C1051/MIN(_xlfn.XLOOKUP(B1051,中转!$O$10:$O$129,中转!$N$10:$N$129),7),_xlfn.XLOOKUP(C1051,中转!$A$8:$A$17,中转!$B$8:$B$17))),250)</f>
        <v>250</v>
      </c>
    </row>
    <row r="1052" spans="1:8" x14ac:dyDescent="0.15">
      <c r="A1052" s="26">
        <v>1048</v>
      </c>
      <c r="B1052" s="26">
        <f t="shared" si="69"/>
        <v>105</v>
      </c>
      <c r="C1052" s="26">
        <f t="shared" si="70"/>
        <v>8</v>
      </c>
      <c r="D1052" s="26">
        <f t="shared" si="66"/>
        <v>0</v>
      </c>
      <c r="E1052" s="26">
        <f>IFERROR(IF(C1052=1,$E$5,ROUNDUP(LOG(_xlfn.XLOOKUP(C1052,中转!$U$10:$U$19,中转!$V$10:$V$19)*1.1^(_xlfn.XLOOKUP(B1052,中转!$O$10:$O$129,中转!$P$10:$P$129,0)*_xlfn.XLOOKUP(C1052,中转!$U$10:$U$19,中转!$W$10:$W$19)),2),4)),1020.5643)</f>
        <v>1020.5643</v>
      </c>
      <c r="F1052" s="26">
        <f t="shared" si="74"/>
        <v>1020.5643</v>
      </c>
      <c r="G1052" s="26">
        <v>1048</v>
      </c>
      <c r="H1052" s="26">
        <f>MIN(INT(_xlfn.XLOOKUP(B1052,中转!$O$10:$O$129,中转!$Q$10:$Q$129)*MAX(C1052/MIN(_xlfn.XLOOKUP(B1052,中转!$O$10:$O$129,中转!$N$10:$N$129),7),_xlfn.XLOOKUP(C1052,中转!$A$8:$A$17,中转!$B$8:$B$17))),250)</f>
        <v>250</v>
      </c>
    </row>
    <row r="1053" spans="1:8" x14ac:dyDescent="0.15">
      <c r="A1053" s="26">
        <v>1049</v>
      </c>
      <c r="B1053" s="26">
        <f t="shared" si="69"/>
        <v>105</v>
      </c>
      <c r="C1053" s="26">
        <f t="shared" si="70"/>
        <v>9</v>
      </c>
      <c r="D1053" s="26">
        <f t="shared" si="66"/>
        <v>0</v>
      </c>
      <c r="E1053" s="26">
        <f>IFERROR(IF(C1053=1,$E$5,ROUNDUP(LOG(_xlfn.XLOOKUP(C1053,中转!$U$10:$U$19,中转!$V$10:$V$19)*1.1^(_xlfn.XLOOKUP(B1053,中转!$O$10:$O$129,中转!$P$10:$P$129,0)*_xlfn.XLOOKUP(C1053,中转!$U$10:$U$19,中转!$W$10:$W$19)),2),4)),1020.5643)</f>
        <v>1020.5643</v>
      </c>
      <c r="F1053" s="26">
        <f t="shared" si="74"/>
        <v>1020.5643</v>
      </c>
      <c r="G1053" s="27">
        <v>1049</v>
      </c>
      <c r="H1053" s="26">
        <f>MIN(INT(_xlfn.XLOOKUP(B1053,中转!$O$10:$O$129,中转!$Q$10:$Q$129)*MAX(C1053/MIN(_xlfn.XLOOKUP(B1053,中转!$O$10:$O$129,中转!$N$10:$N$129),7),_xlfn.XLOOKUP(C1053,中转!$A$8:$A$17,中转!$B$8:$B$17))),250)</f>
        <v>250</v>
      </c>
    </row>
    <row r="1054" spans="1:8" x14ac:dyDescent="0.15">
      <c r="A1054" s="26">
        <v>1050</v>
      </c>
      <c r="B1054" s="26">
        <f t="shared" si="69"/>
        <v>105</v>
      </c>
      <c r="C1054" s="26">
        <f t="shared" si="70"/>
        <v>10</v>
      </c>
      <c r="D1054" s="26">
        <f t="shared" si="66"/>
        <v>0</v>
      </c>
      <c r="E1054" s="26">
        <f>IFERROR(IF(C1054=1,$E$5,ROUNDUP(LOG(_xlfn.XLOOKUP(C1054,中转!$U$10:$U$19,中转!$V$10:$V$19)*1.1^(_xlfn.XLOOKUP(B1054,中转!$O$10:$O$129,中转!$P$10:$P$129,0)*_xlfn.XLOOKUP(C1054,中转!$U$10:$U$19,中转!$W$10:$W$19)),2),4)),1020.5643)</f>
        <v>1020.5643</v>
      </c>
      <c r="F1054" s="26">
        <f t="shared" si="74"/>
        <v>1020.5643</v>
      </c>
      <c r="G1054" s="26">
        <v>1050</v>
      </c>
      <c r="H1054" s="26">
        <f>MIN(INT(_xlfn.XLOOKUP(B1054,中转!$O$10:$O$129,中转!$Q$10:$Q$129)*MAX(C1054/MIN(_xlfn.XLOOKUP(B1054,中转!$O$10:$O$129,中转!$N$10:$N$129),7),_xlfn.XLOOKUP(C1054,中转!$A$8:$A$17,中转!$B$8:$B$17))),250)</f>
        <v>250</v>
      </c>
    </row>
    <row r="1055" spans="1:8" x14ac:dyDescent="0.15">
      <c r="A1055" s="32">
        <v>1051</v>
      </c>
      <c r="B1055" s="32">
        <f t="shared" si="69"/>
        <v>106</v>
      </c>
      <c r="C1055" s="32">
        <f t="shared" si="70"/>
        <v>1</v>
      </c>
      <c r="D1055" s="32">
        <f t="shared" si="66"/>
        <v>0</v>
      </c>
      <c r="E1055" s="32">
        <f>IFERROR(IF(C1055=1,$E$5,ROUNDUP(LOG(_xlfn.XLOOKUP(C1055,中转!$U$10:$U$19,中转!$V$10:$V$19)*1.1^(_xlfn.XLOOKUP(B1055,中转!$O$10:$O$129,中转!$P$10:$P$129,0)*_xlfn.XLOOKUP(C1055,中转!$U$10:$U$19,中转!$W$10:$W$19)),2),4)),1020.5643)</f>
        <v>4.3220000000000001</v>
      </c>
      <c r="F1055" s="32">
        <f>ROUNDUP(LOG(_xlfn.XLOOKUP(C1055,中转!$U$10:$U$19,中转!$V$10:$V$19)*1.1^(_xlfn.XLOOKUP(B1055,中转!$O$10:$O$129,中转!$P$10:$P$129,0)*_xlfn.XLOOKUP(C1055,中转!$U$10:$U$19,中转!$W$10:$W$19)),2),4)</f>
        <v>798.66420000000005</v>
      </c>
      <c r="G1055" s="33">
        <v>1051</v>
      </c>
      <c r="H1055" s="32">
        <f>MIN(INT(_xlfn.XLOOKUP(B1055,中转!$O$10:$O$129,中转!$Q$10:$Q$129)*MAX(C1055/MIN(_xlfn.XLOOKUP(B1055,中转!$O$10:$O$129,中转!$N$10:$N$129),7),_xlfn.XLOOKUP(C1055,中转!$A$8:$A$17,中转!$B$8:$B$17))),250)</f>
        <v>175</v>
      </c>
    </row>
    <row r="1056" spans="1:8" x14ac:dyDescent="0.15">
      <c r="A1056" s="32">
        <v>1052</v>
      </c>
      <c r="B1056" s="32">
        <f t="shared" si="69"/>
        <v>106</v>
      </c>
      <c r="C1056" s="32">
        <f t="shared" si="70"/>
        <v>2</v>
      </c>
      <c r="D1056" s="32">
        <f t="shared" si="66"/>
        <v>0</v>
      </c>
      <c r="E1056" s="32">
        <f>IFERROR(IF(C1056=1,$E$5,ROUNDUP(LOG(_xlfn.XLOOKUP(C1056,中转!$U$10:$U$19,中转!$V$10:$V$19)*1.1^(_xlfn.XLOOKUP(B1056,中转!$O$10:$O$129,中转!$P$10:$P$129,0)*_xlfn.XLOOKUP(C1056,中转!$U$10:$U$19,中转!$W$10:$W$19)),2),4)),1020.5643)</f>
        <v>849.42849999999999</v>
      </c>
      <c r="F1056" s="32">
        <f>ROUNDUP(LOG(_xlfn.XLOOKUP(C1056,中转!$U$10:$U$19,中转!$V$10:$V$19)*1.1^(_xlfn.XLOOKUP(B1056,中转!$O$10:$O$129,中转!$P$10:$P$129,0)*_xlfn.XLOOKUP(C1056,中转!$U$10:$U$19,中转!$W$10:$W$19)),2),4)</f>
        <v>849.42849999999999</v>
      </c>
      <c r="G1056" s="32">
        <v>1052</v>
      </c>
      <c r="H1056" s="32">
        <f>MIN(INT(_xlfn.XLOOKUP(B1056,中转!$O$10:$O$129,中转!$Q$10:$Q$129)*MAX(C1056/MIN(_xlfn.XLOOKUP(B1056,中转!$O$10:$O$129,中转!$N$10:$N$129),7),_xlfn.XLOOKUP(C1056,中转!$A$8:$A$17,中转!$B$8:$B$17))),250)</f>
        <v>187</v>
      </c>
    </row>
    <row r="1057" spans="1:8" x14ac:dyDescent="0.15">
      <c r="A1057" s="32">
        <v>1053</v>
      </c>
      <c r="B1057" s="32">
        <f t="shared" si="69"/>
        <v>106</v>
      </c>
      <c r="C1057" s="32">
        <f t="shared" si="70"/>
        <v>3</v>
      </c>
      <c r="D1057" s="32">
        <f t="shared" si="66"/>
        <v>0</v>
      </c>
      <c r="E1057" s="32">
        <f>IFERROR(IF(C1057=1,$E$5,ROUNDUP(LOG(_xlfn.XLOOKUP(C1057,中转!$U$10:$U$19,中转!$V$10:$V$19)*1.1^(_xlfn.XLOOKUP(B1057,中转!$O$10:$O$129,中转!$P$10:$P$129,0)*_xlfn.XLOOKUP(C1057,中转!$U$10:$U$19,中转!$W$10:$W$19)),2),4)),1020.5643)</f>
        <v>905.83669999999995</v>
      </c>
      <c r="F1057" s="32">
        <f>ROUNDUP(LOG(_xlfn.XLOOKUP(C1057,中转!$U$10:$U$19,中转!$V$10:$V$19)*1.1^(_xlfn.XLOOKUP(B1057,中转!$O$10:$O$129,中转!$P$10:$P$129,0)*_xlfn.XLOOKUP(C1057,中转!$U$10:$U$19,中转!$W$10:$W$19)),2),4)</f>
        <v>905.83669999999995</v>
      </c>
      <c r="G1057" s="33">
        <v>1053</v>
      </c>
      <c r="H1057" s="32">
        <f>MIN(INT(_xlfn.XLOOKUP(B1057,中转!$O$10:$O$129,中转!$Q$10:$Q$129)*MAX(C1057/MIN(_xlfn.XLOOKUP(B1057,中转!$O$10:$O$129,中转!$N$10:$N$129),7),_xlfn.XLOOKUP(C1057,中转!$A$8:$A$17,中转!$B$8:$B$17))),250)</f>
        <v>200</v>
      </c>
    </row>
    <row r="1058" spans="1:8" x14ac:dyDescent="0.15">
      <c r="A1058" s="32">
        <v>1054</v>
      </c>
      <c r="B1058" s="32">
        <f t="shared" si="69"/>
        <v>106</v>
      </c>
      <c r="C1058" s="32">
        <f t="shared" si="70"/>
        <v>4</v>
      </c>
      <c r="D1058" s="32">
        <f t="shared" si="66"/>
        <v>0</v>
      </c>
      <c r="E1058" s="32">
        <f>IFERROR(IF(C1058=1,$E$5,ROUNDUP(LOG(_xlfn.XLOOKUP(C1058,中转!$U$10:$U$19,中转!$V$10:$V$19)*1.1^(_xlfn.XLOOKUP(B1058,中转!$O$10:$O$129,中转!$P$10:$P$129,0)*_xlfn.XLOOKUP(C1058,中转!$U$10:$U$19,中转!$W$10:$W$19)),2),4)),1020.5643)</f>
        <v>959.24479999999994</v>
      </c>
      <c r="F1058" s="32">
        <f>ROUNDUP(LOG(_xlfn.XLOOKUP(C1058,中转!$U$10:$U$19,中转!$V$10:$V$19)*1.1^(_xlfn.XLOOKUP(B1058,中转!$O$10:$O$129,中转!$P$10:$P$129,0)*_xlfn.XLOOKUP(C1058,中转!$U$10:$U$19,中转!$W$10:$W$19)),2),4)</f>
        <v>959.24480000000005</v>
      </c>
      <c r="G1058" s="32">
        <v>1054</v>
      </c>
      <c r="H1058" s="32">
        <f>MIN(INT(_xlfn.XLOOKUP(B1058,中转!$O$10:$O$129,中转!$Q$10:$Q$129)*MAX(C1058/MIN(_xlfn.XLOOKUP(B1058,中转!$O$10:$O$129,中转!$N$10:$N$129),7),_xlfn.XLOOKUP(C1058,中转!$A$8:$A$17,中转!$B$8:$B$17))),250)</f>
        <v>212</v>
      </c>
    </row>
    <row r="1059" spans="1:8" x14ac:dyDescent="0.15">
      <c r="A1059" s="32">
        <v>1055</v>
      </c>
      <c r="B1059" s="32">
        <f t="shared" si="69"/>
        <v>106</v>
      </c>
      <c r="C1059" s="32">
        <f t="shared" si="70"/>
        <v>5</v>
      </c>
      <c r="D1059" s="32">
        <f t="shared" si="66"/>
        <v>0</v>
      </c>
      <c r="E1059" s="32">
        <f>IFERROR(IF(C1059=1,$E$5,ROUNDUP(LOG(_xlfn.XLOOKUP(C1059,中转!$U$10:$U$19,中转!$V$10:$V$19)*1.1^(_xlfn.XLOOKUP(B1059,中转!$O$10:$O$129,中转!$P$10:$P$129,0)*_xlfn.XLOOKUP(C1059,中转!$U$10:$U$19,中转!$W$10:$W$19)),2),4)),1020.5643)</f>
        <v>1014.6519</v>
      </c>
      <c r="F1059" s="32">
        <f>ROUNDUP(LOG(_xlfn.XLOOKUP(C1059,中转!$U$10:$U$19,中转!$V$10:$V$19)*1.1^(_xlfn.XLOOKUP(B1059,中转!$O$10:$O$129,中转!$P$10:$P$129,0)*_xlfn.XLOOKUP(C1059,中转!$U$10:$U$19,中转!$W$10:$W$19)),2),4)</f>
        <v>1014.6519</v>
      </c>
      <c r="G1059" s="33">
        <v>1055</v>
      </c>
      <c r="H1059" s="32">
        <f>MIN(INT(_xlfn.XLOOKUP(B1059,中转!$O$10:$O$129,中转!$Q$10:$Q$129)*MAX(C1059/MIN(_xlfn.XLOOKUP(B1059,中转!$O$10:$O$129,中转!$N$10:$N$129),7),_xlfn.XLOOKUP(C1059,中转!$A$8:$A$17,中转!$B$8:$B$17))),250)</f>
        <v>225</v>
      </c>
    </row>
    <row r="1060" spans="1:8" x14ac:dyDescent="0.15">
      <c r="A1060" s="32">
        <v>1056</v>
      </c>
      <c r="B1060" s="32">
        <f t="shared" si="69"/>
        <v>106</v>
      </c>
      <c r="C1060" s="32">
        <f t="shared" si="70"/>
        <v>6</v>
      </c>
      <c r="D1060" s="32">
        <f t="shared" ref="D1060:D1123" si="75">D1050</f>
        <v>0</v>
      </c>
      <c r="E1060" s="32">
        <f>IFERROR(IF(C1060=1,$E$5,ROUNDUP(LOG(_xlfn.XLOOKUP(C1060,中转!$U$10:$U$19,中转!$V$10:$V$19)*1.1^(_xlfn.XLOOKUP(B1060,中转!$O$10:$O$129,中转!$P$10:$P$129,0)*_xlfn.XLOOKUP(C1060,中转!$U$10:$U$19,中转!$W$10:$W$19)),2),4)),1020.5643)</f>
        <v>1020.5643</v>
      </c>
      <c r="F1060" s="32">
        <f>ROUNDUP(LOG(_xlfn.XLOOKUP(C1060,中转!$U$10:$U$19,中转!$V$10:$V$19)*1.1^(_xlfn.XLOOKUP(B1060,中转!$O$10:$O$129,中转!$P$10:$P$129,0)*_xlfn.XLOOKUP(C1060,中转!$U$10:$U$19,中转!$W$10:$W$19)),2),4)</f>
        <v>1020.5643</v>
      </c>
      <c r="G1060" s="32">
        <v>1056</v>
      </c>
      <c r="H1060" s="32">
        <f>MIN(INT(_xlfn.XLOOKUP(B1060,中转!$O$10:$O$129,中转!$Q$10:$Q$129)*MAX(C1060/MIN(_xlfn.XLOOKUP(B1060,中转!$O$10:$O$129,中转!$N$10:$N$129),7),_xlfn.XLOOKUP(C1060,中转!$A$8:$A$17,中转!$B$8:$B$17))),250)</f>
        <v>237</v>
      </c>
    </row>
    <row r="1061" spans="1:8" x14ac:dyDescent="0.15">
      <c r="A1061" s="32">
        <v>1057</v>
      </c>
      <c r="B1061" s="32">
        <f t="shared" si="69"/>
        <v>106</v>
      </c>
      <c r="C1061" s="32">
        <f t="shared" si="70"/>
        <v>7</v>
      </c>
      <c r="D1061" s="32">
        <f t="shared" si="75"/>
        <v>0</v>
      </c>
      <c r="E1061" s="32">
        <f>IFERROR(IF(C1061=1,$E$5,ROUNDUP(LOG(_xlfn.XLOOKUP(C1061,中转!$U$10:$U$19,中转!$V$10:$V$19)*1.1^(_xlfn.XLOOKUP(B1061,中转!$O$10:$O$129,中转!$P$10:$P$129,0)*_xlfn.XLOOKUP(C1061,中转!$U$10:$U$19,中转!$W$10:$W$19)),2),4)),1020.5643)</f>
        <v>1020.5643</v>
      </c>
      <c r="F1061" s="32">
        <f t="shared" ref="F1061:F1064" si="76">F1051</f>
        <v>1020.5643</v>
      </c>
      <c r="G1061" s="33">
        <v>1057</v>
      </c>
      <c r="H1061" s="32">
        <f>MIN(INT(_xlfn.XLOOKUP(B1061,中转!$O$10:$O$129,中转!$Q$10:$Q$129)*MAX(C1061/MIN(_xlfn.XLOOKUP(B1061,中转!$O$10:$O$129,中转!$N$10:$N$129),7),_xlfn.XLOOKUP(C1061,中转!$A$8:$A$17,中转!$B$8:$B$17))),250)</f>
        <v>250</v>
      </c>
    </row>
    <row r="1062" spans="1:8" x14ac:dyDescent="0.15">
      <c r="A1062" s="32">
        <v>1058</v>
      </c>
      <c r="B1062" s="32">
        <f t="shared" si="69"/>
        <v>106</v>
      </c>
      <c r="C1062" s="32">
        <f t="shared" si="70"/>
        <v>8</v>
      </c>
      <c r="D1062" s="32">
        <f t="shared" si="75"/>
        <v>0</v>
      </c>
      <c r="E1062" s="32">
        <f>IFERROR(IF(C1062=1,$E$5,ROUNDUP(LOG(_xlfn.XLOOKUP(C1062,中转!$U$10:$U$19,中转!$V$10:$V$19)*1.1^(_xlfn.XLOOKUP(B1062,中转!$O$10:$O$129,中转!$P$10:$P$129,0)*_xlfn.XLOOKUP(C1062,中转!$U$10:$U$19,中转!$W$10:$W$19)),2),4)),1020.5643)</f>
        <v>1020.5643</v>
      </c>
      <c r="F1062" s="32">
        <f t="shared" si="76"/>
        <v>1020.5643</v>
      </c>
      <c r="G1062" s="32">
        <v>1058</v>
      </c>
      <c r="H1062" s="32">
        <f>MIN(INT(_xlfn.XLOOKUP(B1062,中转!$O$10:$O$129,中转!$Q$10:$Q$129)*MAX(C1062/MIN(_xlfn.XLOOKUP(B1062,中转!$O$10:$O$129,中转!$N$10:$N$129),7),_xlfn.XLOOKUP(C1062,中转!$A$8:$A$17,中转!$B$8:$B$17))),250)</f>
        <v>250</v>
      </c>
    </row>
    <row r="1063" spans="1:8" x14ac:dyDescent="0.15">
      <c r="A1063" s="32">
        <v>1059</v>
      </c>
      <c r="B1063" s="32">
        <f t="shared" si="69"/>
        <v>106</v>
      </c>
      <c r="C1063" s="32">
        <f t="shared" si="70"/>
        <v>9</v>
      </c>
      <c r="D1063" s="32">
        <f t="shared" si="75"/>
        <v>0</v>
      </c>
      <c r="E1063" s="32">
        <f>IFERROR(IF(C1063=1,$E$5,ROUNDUP(LOG(_xlfn.XLOOKUP(C1063,中转!$U$10:$U$19,中转!$V$10:$V$19)*1.1^(_xlfn.XLOOKUP(B1063,中转!$O$10:$O$129,中转!$P$10:$P$129,0)*_xlfn.XLOOKUP(C1063,中转!$U$10:$U$19,中转!$W$10:$W$19)),2),4)),1020.5643)</f>
        <v>1020.5643</v>
      </c>
      <c r="F1063" s="32">
        <f t="shared" si="76"/>
        <v>1020.5643</v>
      </c>
      <c r="G1063" s="33">
        <v>1059</v>
      </c>
      <c r="H1063" s="32">
        <f>MIN(INT(_xlfn.XLOOKUP(B1063,中转!$O$10:$O$129,中转!$Q$10:$Q$129)*MAX(C1063/MIN(_xlfn.XLOOKUP(B1063,中转!$O$10:$O$129,中转!$N$10:$N$129),7),_xlfn.XLOOKUP(C1063,中转!$A$8:$A$17,中转!$B$8:$B$17))),250)</f>
        <v>250</v>
      </c>
    </row>
    <row r="1064" spans="1:8" x14ac:dyDescent="0.15">
      <c r="A1064" s="32">
        <v>1060</v>
      </c>
      <c r="B1064" s="32">
        <f t="shared" si="69"/>
        <v>106</v>
      </c>
      <c r="C1064" s="32">
        <f t="shared" si="70"/>
        <v>10</v>
      </c>
      <c r="D1064" s="32">
        <f t="shared" si="75"/>
        <v>0</v>
      </c>
      <c r="E1064" s="32">
        <f>IFERROR(IF(C1064=1,$E$5,ROUNDUP(LOG(_xlfn.XLOOKUP(C1064,中转!$U$10:$U$19,中转!$V$10:$V$19)*1.1^(_xlfn.XLOOKUP(B1064,中转!$O$10:$O$129,中转!$P$10:$P$129,0)*_xlfn.XLOOKUP(C1064,中转!$U$10:$U$19,中转!$W$10:$W$19)),2),4)),1020.5643)</f>
        <v>1020.5643</v>
      </c>
      <c r="F1064" s="32">
        <f t="shared" si="76"/>
        <v>1020.5643</v>
      </c>
      <c r="G1064" s="32">
        <v>1060</v>
      </c>
      <c r="H1064" s="32">
        <f>MIN(INT(_xlfn.XLOOKUP(B1064,中转!$O$10:$O$129,中转!$Q$10:$Q$129)*MAX(C1064/MIN(_xlfn.XLOOKUP(B1064,中转!$O$10:$O$129,中转!$N$10:$N$129),7),_xlfn.XLOOKUP(C1064,中转!$A$8:$A$17,中转!$B$8:$B$17))),250)</f>
        <v>250</v>
      </c>
    </row>
    <row r="1065" spans="1:8" x14ac:dyDescent="0.15">
      <c r="A1065" s="26">
        <v>1061</v>
      </c>
      <c r="B1065" s="26">
        <f t="shared" si="69"/>
        <v>107</v>
      </c>
      <c r="C1065" s="26">
        <f t="shared" si="70"/>
        <v>1</v>
      </c>
      <c r="D1065" s="26">
        <f t="shared" si="75"/>
        <v>0</v>
      </c>
      <c r="E1065" s="26">
        <f>IFERROR(IF(C1065=1,$E$5,ROUNDUP(LOG(_xlfn.XLOOKUP(C1065,中转!$U$10:$U$19,中转!$V$10:$V$19)*1.1^(_xlfn.XLOOKUP(B1065,中转!$O$10:$O$129,中转!$P$10:$P$129,0)*_xlfn.XLOOKUP(C1065,中转!$U$10:$U$19,中转!$W$10:$W$19)),2),4)),1020.5643)</f>
        <v>4.3220000000000001</v>
      </c>
      <c r="F1065" s="26">
        <f>ROUNDUP(LOG(_xlfn.XLOOKUP(C1065,中转!$U$10:$U$19,中转!$V$10:$V$19)*1.1^(_xlfn.XLOOKUP(B1065,中转!$O$10:$O$129,中转!$P$10:$P$129,0)*_xlfn.XLOOKUP(C1065,中转!$U$10:$U$19,中转!$W$10:$W$19)),2),4)</f>
        <v>798.66420000000005</v>
      </c>
      <c r="G1065" s="27">
        <v>1061</v>
      </c>
      <c r="H1065" s="26">
        <f>MIN(INT(_xlfn.XLOOKUP(B1065,中转!$O$10:$O$129,中转!$Q$10:$Q$129)*MAX(C1065/MIN(_xlfn.XLOOKUP(B1065,中转!$O$10:$O$129,中转!$N$10:$N$129),7),_xlfn.XLOOKUP(C1065,中转!$A$8:$A$17,中转!$B$8:$B$17))),250)</f>
        <v>175</v>
      </c>
    </row>
    <row r="1066" spans="1:8" x14ac:dyDescent="0.15">
      <c r="A1066" s="26">
        <v>1062</v>
      </c>
      <c r="B1066" s="26">
        <f t="shared" si="69"/>
        <v>107</v>
      </c>
      <c r="C1066" s="26">
        <f t="shared" si="70"/>
        <v>2</v>
      </c>
      <c r="D1066" s="26">
        <f t="shared" si="75"/>
        <v>0</v>
      </c>
      <c r="E1066" s="26">
        <f>IFERROR(IF(C1066=1,$E$5,ROUNDUP(LOG(_xlfn.XLOOKUP(C1066,中转!$U$10:$U$19,中转!$V$10:$V$19)*1.1^(_xlfn.XLOOKUP(B1066,中转!$O$10:$O$129,中转!$P$10:$P$129,0)*_xlfn.XLOOKUP(C1066,中转!$U$10:$U$19,中转!$W$10:$W$19)),2),4)),1020.5643)</f>
        <v>849.42849999999999</v>
      </c>
      <c r="F1066" s="26">
        <f>ROUNDUP(LOG(_xlfn.XLOOKUP(C1066,中转!$U$10:$U$19,中转!$V$10:$V$19)*1.1^(_xlfn.XLOOKUP(B1066,中转!$O$10:$O$129,中转!$P$10:$P$129,0)*_xlfn.XLOOKUP(C1066,中转!$U$10:$U$19,中转!$W$10:$W$19)),2),4)</f>
        <v>849.42849999999999</v>
      </c>
      <c r="G1066" s="26">
        <v>1062</v>
      </c>
      <c r="H1066" s="26">
        <f>MIN(INT(_xlfn.XLOOKUP(B1066,中转!$O$10:$O$129,中转!$Q$10:$Q$129)*MAX(C1066/MIN(_xlfn.XLOOKUP(B1066,中转!$O$10:$O$129,中转!$N$10:$N$129),7),_xlfn.XLOOKUP(C1066,中转!$A$8:$A$17,中转!$B$8:$B$17))),250)</f>
        <v>187</v>
      </c>
    </row>
    <row r="1067" spans="1:8" x14ac:dyDescent="0.15">
      <c r="A1067" s="26">
        <v>1063</v>
      </c>
      <c r="B1067" s="26">
        <f t="shared" si="69"/>
        <v>107</v>
      </c>
      <c r="C1067" s="26">
        <f t="shared" si="70"/>
        <v>3</v>
      </c>
      <c r="D1067" s="26">
        <f t="shared" si="75"/>
        <v>0</v>
      </c>
      <c r="E1067" s="26">
        <f>IFERROR(IF(C1067=1,$E$5,ROUNDUP(LOG(_xlfn.XLOOKUP(C1067,中转!$U$10:$U$19,中转!$V$10:$V$19)*1.1^(_xlfn.XLOOKUP(B1067,中转!$O$10:$O$129,中转!$P$10:$P$129,0)*_xlfn.XLOOKUP(C1067,中转!$U$10:$U$19,中转!$W$10:$W$19)),2),4)),1020.5643)</f>
        <v>905.83669999999995</v>
      </c>
      <c r="F1067" s="26">
        <f>ROUNDUP(LOG(_xlfn.XLOOKUP(C1067,中转!$U$10:$U$19,中转!$V$10:$V$19)*1.1^(_xlfn.XLOOKUP(B1067,中转!$O$10:$O$129,中转!$P$10:$P$129,0)*_xlfn.XLOOKUP(C1067,中转!$U$10:$U$19,中转!$W$10:$W$19)),2),4)</f>
        <v>905.83669999999995</v>
      </c>
      <c r="G1067" s="27">
        <v>1063</v>
      </c>
      <c r="H1067" s="26">
        <f>MIN(INT(_xlfn.XLOOKUP(B1067,中转!$O$10:$O$129,中转!$Q$10:$Q$129)*MAX(C1067/MIN(_xlfn.XLOOKUP(B1067,中转!$O$10:$O$129,中转!$N$10:$N$129),7),_xlfn.XLOOKUP(C1067,中转!$A$8:$A$17,中转!$B$8:$B$17))),250)</f>
        <v>200</v>
      </c>
    </row>
    <row r="1068" spans="1:8" x14ac:dyDescent="0.15">
      <c r="A1068" s="26">
        <v>1064</v>
      </c>
      <c r="B1068" s="26">
        <f t="shared" si="69"/>
        <v>107</v>
      </c>
      <c r="C1068" s="26">
        <f t="shared" si="70"/>
        <v>4</v>
      </c>
      <c r="D1068" s="26">
        <f t="shared" si="75"/>
        <v>0</v>
      </c>
      <c r="E1068" s="26">
        <f>IFERROR(IF(C1068=1,$E$5,ROUNDUP(LOG(_xlfn.XLOOKUP(C1068,中转!$U$10:$U$19,中转!$V$10:$V$19)*1.1^(_xlfn.XLOOKUP(B1068,中转!$O$10:$O$129,中转!$P$10:$P$129,0)*_xlfn.XLOOKUP(C1068,中转!$U$10:$U$19,中转!$W$10:$W$19)),2),4)),1020.5643)</f>
        <v>959.24479999999994</v>
      </c>
      <c r="F1068" s="26">
        <f>ROUNDUP(LOG(_xlfn.XLOOKUP(C1068,中转!$U$10:$U$19,中转!$V$10:$V$19)*1.1^(_xlfn.XLOOKUP(B1068,中转!$O$10:$O$129,中转!$P$10:$P$129,0)*_xlfn.XLOOKUP(C1068,中转!$U$10:$U$19,中转!$W$10:$W$19)),2),4)</f>
        <v>959.24480000000005</v>
      </c>
      <c r="G1068" s="26">
        <v>1064</v>
      </c>
      <c r="H1068" s="26">
        <f>MIN(INT(_xlfn.XLOOKUP(B1068,中转!$O$10:$O$129,中转!$Q$10:$Q$129)*MAX(C1068/MIN(_xlfn.XLOOKUP(B1068,中转!$O$10:$O$129,中转!$N$10:$N$129),7),_xlfn.XLOOKUP(C1068,中转!$A$8:$A$17,中转!$B$8:$B$17))),250)</f>
        <v>212</v>
      </c>
    </row>
    <row r="1069" spans="1:8" x14ac:dyDescent="0.15">
      <c r="A1069" s="26">
        <v>1065</v>
      </c>
      <c r="B1069" s="26">
        <f t="shared" si="69"/>
        <v>107</v>
      </c>
      <c r="C1069" s="26">
        <f t="shared" si="70"/>
        <v>5</v>
      </c>
      <c r="D1069" s="26">
        <f t="shared" si="75"/>
        <v>0</v>
      </c>
      <c r="E1069" s="26">
        <f>IFERROR(IF(C1069=1,$E$5,ROUNDUP(LOG(_xlfn.XLOOKUP(C1069,中转!$U$10:$U$19,中转!$V$10:$V$19)*1.1^(_xlfn.XLOOKUP(B1069,中转!$O$10:$O$129,中转!$P$10:$P$129,0)*_xlfn.XLOOKUP(C1069,中转!$U$10:$U$19,中转!$W$10:$W$19)),2),4)),1020.5643)</f>
        <v>1014.6519</v>
      </c>
      <c r="F1069" s="26">
        <f>ROUNDUP(LOG(_xlfn.XLOOKUP(C1069,中转!$U$10:$U$19,中转!$V$10:$V$19)*1.1^(_xlfn.XLOOKUP(B1069,中转!$O$10:$O$129,中转!$P$10:$P$129,0)*_xlfn.XLOOKUP(C1069,中转!$U$10:$U$19,中转!$W$10:$W$19)),2),4)</f>
        <v>1014.6519</v>
      </c>
      <c r="G1069" s="27">
        <v>1065</v>
      </c>
      <c r="H1069" s="26">
        <f>MIN(INT(_xlfn.XLOOKUP(B1069,中转!$O$10:$O$129,中转!$Q$10:$Q$129)*MAX(C1069/MIN(_xlfn.XLOOKUP(B1069,中转!$O$10:$O$129,中转!$N$10:$N$129),7),_xlfn.XLOOKUP(C1069,中转!$A$8:$A$17,中转!$B$8:$B$17))),250)</f>
        <v>225</v>
      </c>
    </row>
    <row r="1070" spans="1:8" x14ac:dyDescent="0.15">
      <c r="A1070" s="26">
        <v>1066</v>
      </c>
      <c r="B1070" s="26">
        <f t="shared" si="69"/>
        <v>107</v>
      </c>
      <c r="C1070" s="26">
        <f t="shared" si="70"/>
        <v>6</v>
      </c>
      <c r="D1070" s="26">
        <f t="shared" si="75"/>
        <v>0</v>
      </c>
      <c r="E1070" s="26">
        <f>IFERROR(IF(C1070=1,$E$5,ROUNDUP(LOG(_xlfn.XLOOKUP(C1070,中转!$U$10:$U$19,中转!$V$10:$V$19)*1.1^(_xlfn.XLOOKUP(B1070,中转!$O$10:$O$129,中转!$P$10:$P$129,0)*_xlfn.XLOOKUP(C1070,中转!$U$10:$U$19,中转!$W$10:$W$19)),2),4)),1020.5643)</f>
        <v>1020.5643</v>
      </c>
      <c r="F1070" s="26">
        <f>ROUNDUP(LOG(_xlfn.XLOOKUP(C1070,中转!$U$10:$U$19,中转!$V$10:$V$19)*1.1^(_xlfn.XLOOKUP(B1070,中转!$O$10:$O$129,中转!$P$10:$P$129,0)*_xlfn.XLOOKUP(C1070,中转!$U$10:$U$19,中转!$W$10:$W$19)),2),4)</f>
        <v>1020.5643</v>
      </c>
      <c r="G1070" s="26">
        <v>1066</v>
      </c>
      <c r="H1070" s="26">
        <f>MIN(INT(_xlfn.XLOOKUP(B1070,中转!$O$10:$O$129,中转!$Q$10:$Q$129)*MAX(C1070/MIN(_xlfn.XLOOKUP(B1070,中转!$O$10:$O$129,中转!$N$10:$N$129),7),_xlfn.XLOOKUP(C1070,中转!$A$8:$A$17,中转!$B$8:$B$17))),250)</f>
        <v>237</v>
      </c>
    </row>
    <row r="1071" spans="1:8" x14ac:dyDescent="0.15">
      <c r="A1071" s="26">
        <v>1067</v>
      </c>
      <c r="B1071" s="26">
        <f t="shared" si="69"/>
        <v>107</v>
      </c>
      <c r="C1071" s="26">
        <f t="shared" si="70"/>
        <v>7</v>
      </c>
      <c r="D1071" s="26">
        <f t="shared" si="75"/>
        <v>0</v>
      </c>
      <c r="E1071" s="26">
        <f>IFERROR(IF(C1071=1,$E$5,ROUNDUP(LOG(_xlfn.XLOOKUP(C1071,中转!$U$10:$U$19,中转!$V$10:$V$19)*1.1^(_xlfn.XLOOKUP(B1071,中转!$O$10:$O$129,中转!$P$10:$P$129,0)*_xlfn.XLOOKUP(C1071,中转!$U$10:$U$19,中转!$W$10:$W$19)),2),4)),1020.5643)</f>
        <v>1020.5643</v>
      </c>
      <c r="F1071" s="26">
        <f t="shared" ref="F1071:F1074" si="77">F1061</f>
        <v>1020.5643</v>
      </c>
      <c r="G1071" s="27">
        <v>1067</v>
      </c>
      <c r="H1071" s="26">
        <f>MIN(INT(_xlfn.XLOOKUP(B1071,中转!$O$10:$O$129,中转!$Q$10:$Q$129)*MAX(C1071/MIN(_xlfn.XLOOKUP(B1071,中转!$O$10:$O$129,中转!$N$10:$N$129),7),_xlfn.XLOOKUP(C1071,中转!$A$8:$A$17,中转!$B$8:$B$17))),250)</f>
        <v>250</v>
      </c>
    </row>
    <row r="1072" spans="1:8" x14ac:dyDescent="0.15">
      <c r="A1072" s="26">
        <v>1068</v>
      </c>
      <c r="B1072" s="26">
        <f t="shared" si="69"/>
        <v>107</v>
      </c>
      <c r="C1072" s="26">
        <f t="shared" si="70"/>
        <v>8</v>
      </c>
      <c r="D1072" s="26">
        <f t="shared" si="75"/>
        <v>0</v>
      </c>
      <c r="E1072" s="26">
        <f>IFERROR(IF(C1072=1,$E$5,ROUNDUP(LOG(_xlfn.XLOOKUP(C1072,中转!$U$10:$U$19,中转!$V$10:$V$19)*1.1^(_xlfn.XLOOKUP(B1072,中转!$O$10:$O$129,中转!$P$10:$P$129,0)*_xlfn.XLOOKUP(C1072,中转!$U$10:$U$19,中转!$W$10:$W$19)),2),4)),1020.5643)</f>
        <v>1020.5643</v>
      </c>
      <c r="F1072" s="26">
        <f t="shared" si="77"/>
        <v>1020.5643</v>
      </c>
      <c r="G1072" s="26">
        <v>1068</v>
      </c>
      <c r="H1072" s="26">
        <f>MIN(INT(_xlfn.XLOOKUP(B1072,中转!$O$10:$O$129,中转!$Q$10:$Q$129)*MAX(C1072/MIN(_xlfn.XLOOKUP(B1072,中转!$O$10:$O$129,中转!$N$10:$N$129),7),_xlfn.XLOOKUP(C1072,中转!$A$8:$A$17,中转!$B$8:$B$17))),250)</f>
        <v>250</v>
      </c>
    </row>
    <row r="1073" spans="1:8" x14ac:dyDescent="0.15">
      <c r="A1073" s="26">
        <v>1069</v>
      </c>
      <c r="B1073" s="26">
        <f t="shared" si="69"/>
        <v>107</v>
      </c>
      <c r="C1073" s="26">
        <f t="shared" si="70"/>
        <v>9</v>
      </c>
      <c r="D1073" s="26">
        <f t="shared" si="75"/>
        <v>0</v>
      </c>
      <c r="E1073" s="26">
        <f>IFERROR(IF(C1073=1,$E$5,ROUNDUP(LOG(_xlfn.XLOOKUP(C1073,中转!$U$10:$U$19,中转!$V$10:$V$19)*1.1^(_xlfn.XLOOKUP(B1073,中转!$O$10:$O$129,中转!$P$10:$P$129,0)*_xlfn.XLOOKUP(C1073,中转!$U$10:$U$19,中转!$W$10:$W$19)),2),4)),1020.5643)</f>
        <v>1020.5643</v>
      </c>
      <c r="F1073" s="26">
        <f t="shared" si="77"/>
        <v>1020.5643</v>
      </c>
      <c r="G1073" s="27">
        <v>1069</v>
      </c>
      <c r="H1073" s="26">
        <f>MIN(INT(_xlfn.XLOOKUP(B1073,中转!$O$10:$O$129,中转!$Q$10:$Q$129)*MAX(C1073/MIN(_xlfn.XLOOKUP(B1073,中转!$O$10:$O$129,中转!$N$10:$N$129),7),_xlfn.XLOOKUP(C1073,中转!$A$8:$A$17,中转!$B$8:$B$17))),250)</f>
        <v>250</v>
      </c>
    </row>
    <row r="1074" spans="1:8" x14ac:dyDescent="0.15">
      <c r="A1074" s="26">
        <v>1070</v>
      </c>
      <c r="B1074" s="26">
        <f t="shared" si="69"/>
        <v>107</v>
      </c>
      <c r="C1074" s="26">
        <f t="shared" si="70"/>
        <v>10</v>
      </c>
      <c r="D1074" s="26">
        <f t="shared" si="75"/>
        <v>0</v>
      </c>
      <c r="E1074" s="26">
        <f>IFERROR(IF(C1074=1,$E$5,ROUNDUP(LOG(_xlfn.XLOOKUP(C1074,中转!$U$10:$U$19,中转!$V$10:$V$19)*1.1^(_xlfn.XLOOKUP(B1074,中转!$O$10:$O$129,中转!$P$10:$P$129,0)*_xlfn.XLOOKUP(C1074,中转!$U$10:$U$19,中转!$W$10:$W$19)),2),4)),1020.5643)</f>
        <v>1020.5643</v>
      </c>
      <c r="F1074" s="26">
        <f t="shared" si="77"/>
        <v>1020.5643</v>
      </c>
      <c r="G1074" s="26">
        <v>1070</v>
      </c>
      <c r="H1074" s="26">
        <f>MIN(INT(_xlfn.XLOOKUP(B1074,中转!$O$10:$O$129,中转!$Q$10:$Q$129)*MAX(C1074/MIN(_xlfn.XLOOKUP(B1074,中转!$O$10:$O$129,中转!$N$10:$N$129),7),_xlfn.XLOOKUP(C1074,中转!$A$8:$A$17,中转!$B$8:$B$17))),250)</f>
        <v>250</v>
      </c>
    </row>
    <row r="1075" spans="1:8" x14ac:dyDescent="0.15">
      <c r="A1075" s="32">
        <v>1071</v>
      </c>
      <c r="B1075" s="32">
        <f t="shared" si="69"/>
        <v>108</v>
      </c>
      <c r="C1075" s="32">
        <f t="shared" si="70"/>
        <v>1</v>
      </c>
      <c r="D1075" s="32">
        <f t="shared" si="75"/>
        <v>0</v>
      </c>
      <c r="E1075" s="32">
        <f>IFERROR(IF(C1075=1,$E$5,ROUNDUP(LOG(_xlfn.XLOOKUP(C1075,中转!$U$10:$U$19,中转!$V$10:$V$19)*1.1^(_xlfn.XLOOKUP(B1075,中转!$O$10:$O$129,中转!$P$10:$P$129,0)*_xlfn.XLOOKUP(C1075,中转!$U$10:$U$19,中转!$W$10:$W$19)),2),4)),1020.5643)</f>
        <v>4.3220000000000001</v>
      </c>
      <c r="F1075" s="32">
        <f>ROUNDUP(LOG(_xlfn.XLOOKUP(C1075,中转!$U$10:$U$19,中转!$V$10:$V$19)*1.1^(_xlfn.XLOOKUP(B1075,中转!$O$10:$O$129,中转!$P$10:$P$129,0)*_xlfn.XLOOKUP(C1075,中转!$U$10:$U$19,中转!$W$10:$W$19)),2),4)</f>
        <v>798.66420000000005</v>
      </c>
      <c r="G1075" s="33">
        <v>1071</v>
      </c>
      <c r="H1075" s="32">
        <f>MIN(INT(_xlfn.XLOOKUP(B1075,中转!$O$10:$O$129,中转!$Q$10:$Q$129)*MAX(C1075/MIN(_xlfn.XLOOKUP(B1075,中转!$O$10:$O$129,中转!$N$10:$N$129),7),_xlfn.XLOOKUP(C1075,中转!$A$8:$A$17,中转!$B$8:$B$17))),250)</f>
        <v>175</v>
      </c>
    </row>
    <row r="1076" spans="1:8" x14ac:dyDescent="0.15">
      <c r="A1076" s="32">
        <v>1072</v>
      </c>
      <c r="B1076" s="32">
        <f t="shared" ref="B1076:B1139" si="78">B1066+1</f>
        <v>108</v>
      </c>
      <c r="C1076" s="32">
        <f t="shared" ref="C1076:C1139" si="79">C1066</f>
        <v>2</v>
      </c>
      <c r="D1076" s="32">
        <f t="shared" si="75"/>
        <v>0</v>
      </c>
      <c r="E1076" s="32">
        <f>IFERROR(IF(C1076=1,$E$5,ROUNDUP(LOG(_xlfn.XLOOKUP(C1076,中转!$U$10:$U$19,中转!$V$10:$V$19)*1.1^(_xlfn.XLOOKUP(B1076,中转!$O$10:$O$129,中转!$P$10:$P$129,0)*_xlfn.XLOOKUP(C1076,中转!$U$10:$U$19,中转!$W$10:$W$19)),2),4)),1020.5643)</f>
        <v>849.42849999999999</v>
      </c>
      <c r="F1076" s="32">
        <f>ROUNDUP(LOG(_xlfn.XLOOKUP(C1076,中转!$U$10:$U$19,中转!$V$10:$V$19)*1.1^(_xlfn.XLOOKUP(B1076,中转!$O$10:$O$129,中转!$P$10:$P$129,0)*_xlfn.XLOOKUP(C1076,中转!$U$10:$U$19,中转!$W$10:$W$19)),2),4)</f>
        <v>849.42849999999999</v>
      </c>
      <c r="G1076" s="32">
        <v>1072</v>
      </c>
      <c r="H1076" s="32">
        <f>MIN(INT(_xlfn.XLOOKUP(B1076,中转!$O$10:$O$129,中转!$Q$10:$Q$129)*MAX(C1076/MIN(_xlfn.XLOOKUP(B1076,中转!$O$10:$O$129,中转!$N$10:$N$129),7),_xlfn.XLOOKUP(C1076,中转!$A$8:$A$17,中转!$B$8:$B$17))),250)</f>
        <v>187</v>
      </c>
    </row>
    <row r="1077" spans="1:8" x14ac:dyDescent="0.15">
      <c r="A1077" s="32">
        <v>1073</v>
      </c>
      <c r="B1077" s="32">
        <f t="shared" si="78"/>
        <v>108</v>
      </c>
      <c r="C1077" s="32">
        <f t="shared" si="79"/>
        <v>3</v>
      </c>
      <c r="D1077" s="32">
        <f t="shared" si="75"/>
        <v>0</v>
      </c>
      <c r="E1077" s="32">
        <f>IFERROR(IF(C1077=1,$E$5,ROUNDUP(LOG(_xlfn.XLOOKUP(C1077,中转!$U$10:$U$19,中转!$V$10:$V$19)*1.1^(_xlfn.XLOOKUP(B1077,中转!$O$10:$O$129,中转!$P$10:$P$129,0)*_xlfn.XLOOKUP(C1077,中转!$U$10:$U$19,中转!$W$10:$W$19)),2),4)),1020.5643)</f>
        <v>905.83669999999995</v>
      </c>
      <c r="F1077" s="32">
        <f>ROUNDUP(LOG(_xlfn.XLOOKUP(C1077,中转!$U$10:$U$19,中转!$V$10:$V$19)*1.1^(_xlfn.XLOOKUP(B1077,中转!$O$10:$O$129,中转!$P$10:$P$129,0)*_xlfn.XLOOKUP(C1077,中转!$U$10:$U$19,中转!$W$10:$W$19)),2),4)</f>
        <v>905.83669999999995</v>
      </c>
      <c r="G1077" s="33">
        <v>1073</v>
      </c>
      <c r="H1077" s="32">
        <f>MIN(INT(_xlfn.XLOOKUP(B1077,中转!$O$10:$O$129,中转!$Q$10:$Q$129)*MAX(C1077/MIN(_xlfn.XLOOKUP(B1077,中转!$O$10:$O$129,中转!$N$10:$N$129),7),_xlfn.XLOOKUP(C1077,中转!$A$8:$A$17,中转!$B$8:$B$17))),250)</f>
        <v>200</v>
      </c>
    </row>
    <row r="1078" spans="1:8" x14ac:dyDescent="0.15">
      <c r="A1078" s="32">
        <v>1074</v>
      </c>
      <c r="B1078" s="32">
        <f t="shared" si="78"/>
        <v>108</v>
      </c>
      <c r="C1078" s="32">
        <f t="shared" si="79"/>
        <v>4</v>
      </c>
      <c r="D1078" s="32">
        <f t="shared" si="75"/>
        <v>0</v>
      </c>
      <c r="E1078" s="32">
        <f>IFERROR(IF(C1078=1,$E$5,ROUNDUP(LOG(_xlfn.XLOOKUP(C1078,中转!$U$10:$U$19,中转!$V$10:$V$19)*1.1^(_xlfn.XLOOKUP(B1078,中转!$O$10:$O$129,中转!$P$10:$P$129,0)*_xlfn.XLOOKUP(C1078,中转!$U$10:$U$19,中转!$W$10:$W$19)),2),4)),1020.5643)</f>
        <v>959.24479999999994</v>
      </c>
      <c r="F1078" s="32">
        <f>ROUNDUP(LOG(_xlfn.XLOOKUP(C1078,中转!$U$10:$U$19,中转!$V$10:$V$19)*1.1^(_xlfn.XLOOKUP(B1078,中转!$O$10:$O$129,中转!$P$10:$P$129,0)*_xlfn.XLOOKUP(C1078,中转!$U$10:$U$19,中转!$W$10:$W$19)),2),4)</f>
        <v>959.24480000000005</v>
      </c>
      <c r="G1078" s="32">
        <v>1074</v>
      </c>
      <c r="H1078" s="32">
        <f>MIN(INT(_xlfn.XLOOKUP(B1078,中转!$O$10:$O$129,中转!$Q$10:$Q$129)*MAX(C1078/MIN(_xlfn.XLOOKUP(B1078,中转!$O$10:$O$129,中转!$N$10:$N$129),7),_xlfn.XLOOKUP(C1078,中转!$A$8:$A$17,中转!$B$8:$B$17))),250)</f>
        <v>212</v>
      </c>
    </row>
    <row r="1079" spans="1:8" x14ac:dyDescent="0.15">
      <c r="A1079" s="32">
        <v>1075</v>
      </c>
      <c r="B1079" s="32">
        <f t="shared" si="78"/>
        <v>108</v>
      </c>
      <c r="C1079" s="32">
        <f t="shared" si="79"/>
        <v>5</v>
      </c>
      <c r="D1079" s="32">
        <f t="shared" si="75"/>
        <v>0</v>
      </c>
      <c r="E1079" s="32">
        <f>IFERROR(IF(C1079=1,$E$5,ROUNDUP(LOG(_xlfn.XLOOKUP(C1079,中转!$U$10:$U$19,中转!$V$10:$V$19)*1.1^(_xlfn.XLOOKUP(B1079,中转!$O$10:$O$129,中转!$P$10:$P$129,0)*_xlfn.XLOOKUP(C1079,中转!$U$10:$U$19,中转!$W$10:$W$19)),2),4)),1020.5643)</f>
        <v>1014.6519</v>
      </c>
      <c r="F1079" s="32">
        <f>ROUNDUP(LOG(_xlfn.XLOOKUP(C1079,中转!$U$10:$U$19,中转!$V$10:$V$19)*1.1^(_xlfn.XLOOKUP(B1079,中转!$O$10:$O$129,中转!$P$10:$P$129,0)*_xlfn.XLOOKUP(C1079,中转!$U$10:$U$19,中转!$W$10:$W$19)),2),4)</f>
        <v>1014.6519</v>
      </c>
      <c r="G1079" s="33">
        <v>1075</v>
      </c>
      <c r="H1079" s="32">
        <f>MIN(INT(_xlfn.XLOOKUP(B1079,中转!$O$10:$O$129,中转!$Q$10:$Q$129)*MAX(C1079/MIN(_xlfn.XLOOKUP(B1079,中转!$O$10:$O$129,中转!$N$10:$N$129),7),_xlfn.XLOOKUP(C1079,中转!$A$8:$A$17,中转!$B$8:$B$17))),250)</f>
        <v>225</v>
      </c>
    </row>
    <row r="1080" spans="1:8" x14ac:dyDescent="0.15">
      <c r="A1080" s="32">
        <v>1076</v>
      </c>
      <c r="B1080" s="32">
        <f t="shared" si="78"/>
        <v>108</v>
      </c>
      <c r="C1080" s="32">
        <f t="shared" si="79"/>
        <v>6</v>
      </c>
      <c r="D1080" s="32">
        <f t="shared" si="75"/>
        <v>0</v>
      </c>
      <c r="E1080" s="32">
        <f>IFERROR(IF(C1080=1,$E$5,ROUNDUP(LOG(_xlfn.XLOOKUP(C1080,中转!$U$10:$U$19,中转!$V$10:$V$19)*1.1^(_xlfn.XLOOKUP(B1080,中转!$O$10:$O$129,中转!$P$10:$P$129,0)*_xlfn.XLOOKUP(C1080,中转!$U$10:$U$19,中转!$W$10:$W$19)),2),4)),1020.5643)</f>
        <v>1020.5643</v>
      </c>
      <c r="F1080" s="32">
        <f>ROUNDUP(LOG(_xlfn.XLOOKUP(C1080,中转!$U$10:$U$19,中转!$V$10:$V$19)*1.1^(_xlfn.XLOOKUP(B1080,中转!$O$10:$O$129,中转!$P$10:$P$129,0)*_xlfn.XLOOKUP(C1080,中转!$U$10:$U$19,中转!$W$10:$W$19)),2),4)</f>
        <v>1020.5643</v>
      </c>
      <c r="G1080" s="32">
        <v>1076</v>
      </c>
      <c r="H1080" s="32">
        <f>MIN(INT(_xlfn.XLOOKUP(B1080,中转!$O$10:$O$129,中转!$Q$10:$Q$129)*MAX(C1080/MIN(_xlfn.XLOOKUP(B1080,中转!$O$10:$O$129,中转!$N$10:$N$129),7),_xlfn.XLOOKUP(C1080,中转!$A$8:$A$17,中转!$B$8:$B$17))),250)</f>
        <v>237</v>
      </c>
    </row>
    <row r="1081" spans="1:8" x14ac:dyDescent="0.15">
      <c r="A1081" s="32">
        <v>1077</v>
      </c>
      <c r="B1081" s="32">
        <f t="shared" si="78"/>
        <v>108</v>
      </c>
      <c r="C1081" s="32">
        <f t="shared" si="79"/>
        <v>7</v>
      </c>
      <c r="D1081" s="32">
        <f t="shared" si="75"/>
        <v>0</v>
      </c>
      <c r="E1081" s="32">
        <f>IFERROR(IF(C1081=1,$E$5,ROUNDUP(LOG(_xlfn.XLOOKUP(C1081,中转!$U$10:$U$19,中转!$V$10:$V$19)*1.1^(_xlfn.XLOOKUP(B1081,中转!$O$10:$O$129,中转!$P$10:$P$129,0)*_xlfn.XLOOKUP(C1081,中转!$U$10:$U$19,中转!$W$10:$W$19)),2),4)),1020.5643)</f>
        <v>1020.5643</v>
      </c>
      <c r="F1081" s="32">
        <f t="shared" ref="F1081:F1084" si="80">F1071</f>
        <v>1020.5643</v>
      </c>
      <c r="G1081" s="33">
        <v>1077</v>
      </c>
      <c r="H1081" s="32">
        <f>MIN(INT(_xlfn.XLOOKUP(B1081,中转!$O$10:$O$129,中转!$Q$10:$Q$129)*MAX(C1081/MIN(_xlfn.XLOOKUP(B1081,中转!$O$10:$O$129,中转!$N$10:$N$129),7),_xlfn.XLOOKUP(C1081,中转!$A$8:$A$17,中转!$B$8:$B$17))),250)</f>
        <v>250</v>
      </c>
    </row>
    <row r="1082" spans="1:8" x14ac:dyDescent="0.15">
      <c r="A1082" s="32">
        <v>1078</v>
      </c>
      <c r="B1082" s="32">
        <f t="shared" si="78"/>
        <v>108</v>
      </c>
      <c r="C1082" s="32">
        <f t="shared" si="79"/>
        <v>8</v>
      </c>
      <c r="D1082" s="32">
        <f t="shared" si="75"/>
        <v>0</v>
      </c>
      <c r="E1082" s="32">
        <f>IFERROR(IF(C1082=1,$E$5,ROUNDUP(LOG(_xlfn.XLOOKUP(C1082,中转!$U$10:$U$19,中转!$V$10:$V$19)*1.1^(_xlfn.XLOOKUP(B1082,中转!$O$10:$O$129,中转!$P$10:$P$129,0)*_xlfn.XLOOKUP(C1082,中转!$U$10:$U$19,中转!$W$10:$W$19)),2),4)),1020.5643)</f>
        <v>1020.5643</v>
      </c>
      <c r="F1082" s="32">
        <f t="shared" si="80"/>
        <v>1020.5643</v>
      </c>
      <c r="G1082" s="32">
        <v>1078</v>
      </c>
      <c r="H1082" s="32">
        <f>MIN(INT(_xlfn.XLOOKUP(B1082,中转!$O$10:$O$129,中转!$Q$10:$Q$129)*MAX(C1082/MIN(_xlfn.XLOOKUP(B1082,中转!$O$10:$O$129,中转!$N$10:$N$129),7),_xlfn.XLOOKUP(C1082,中转!$A$8:$A$17,中转!$B$8:$B$17))),250)</f>
        <v>250</v>
      </c>
    </row>
    <row r="1083" spans="1:8" x14ac:dyDescent="0.15">
      <c r="A1083" s="32">
        <v>1079</v>
      </c>
      <c r="B1083" s="32">
        <f t="shared" si="78"/>
        <v>108</v>
      </c>
      <c r="C1083" s="32">
        <f t="shared" si="79"/>
        <v>9</v>
      </c>
      <c r="D1083" s="32">
        <f t="shared" si="75"/>
        <v>0</v>
      </c>
      <c r="E1083" s="32">
        <f>IFERROR(IF(C1083=1,$E$5,ROUNDUP(LOG(_xlfn.XLOOKUP(C1083,中转!$U$10:$U$19,中转!$V$10:$V$19)*1.1^(_xlfn.XLOOKUP(B1083,中转!$O$10:$O$129,中转!$P$10:$P$129,0)*_xlfn.XLOOKUP(C1083,中转!$U$10:$U$19,中转!$W$10:$W$19)),2),4)),1020.5643)</f>
        <v>1020.5643</v>
      </c>
      <c r="F1083" s="32">
        <f t="shared" si="80"/>
        <v>1020.5643</v>
      </c>
      <c r="G1083" s="33">
        <v>1079</v>
      </c>
      <c r="H1083" s="32">
        <f>MIN(INT(_xlfn.XLOOKUP(B1083,中转!$O$10:$O$129,中转!$Q$10:$Q$129)*MAX(C1083/MIN(_xlfn.XLOOKUP(B1083,中转!$O$10:$O$129,中转!$N$10:$N$129),7),_xlfn.XLOOKUP(C1083,中转!$A$8:$A$17,中转!$B$8:$B$17))),250)</f>
        <v>250</v>
      </c>
    </row>
    <row r="1084" spans="1:8" x14ac:dyDescent="0.15">
      <c r="A1084" s="32">
        <v>1080</v>
      </c>
      <c r="B1084" s="32">
        <f t="shared" si="78"/>
        <v>108</v>
      </c>
      <c r="C1084" s="32">
        <f t="shared" si="79"/>
        <v>10</v>
      </c>
      <c r="D1084" s="32">
        <f t="shared" si="75"/>
        <v>0</v>
      </c>
      <c r="E1084" s="32">
        <f>IFERROR(IF(C1084=1,$E$5,ROUNDUP(LOG(_xlfn.XLOOKUP(C1084,中转!$U$10:$U$19,中转!$V$10:$V$19)*1.1^(_xlfn.XLOOKUP(B1084,中转!$O$10:$O$129,中转!$P$10:$P$129,0)*_xlfn.XLOOKUP(C1084,中转!$U$10:$U$19,中转!$W$10:$W$19)),2),4)),1020.5643)</f>
        <v>1020.5643</v>
      </c>
      <c r="F1084" s="32">
        <f t="shared" si="80"/>
        <v>1020.5643</v>
      </c>
      <c r="G1084" s="32">
        <v>1080</v>
      </c>
      <c r="H1084" s="32">
        <f>MIN(INT(_xlfn.XLOOKUP(B1084,中转!$O$10:$O$129,中转!$Q$10:$Q$129)*MAX(C1084/MIN(_xlfn.XLOOKUP(B1084,中转!$O$10:$O$129,中转!$N$10:$N$129),7),_xlfn.XLOOKUP(C1084,中转!$A$8:$A$17,中转!$B$8:$B$17))),250)</f>
        <v>250</v>
      </c>
    </row>
    <row r="1085" spans="1:8" x14ac:dyDescent="0.15">
      <c r="A1085" s="26">
        <v>1081</v>
      </c>
      <c r="B1085" s="26">
        <f t="shared" si="78"/>
        <v>109</v>
      </c>
      <c r="C1085" s="26">
        <f t="shared" si="79"/>
        <v>1</v>
      </c>
      <c r="D1085" s="26">
        <f t="shared" si="75"/>
        <v>0</v>
      </c>
      <c r="E1085" s="26">
        <f>IFERROR(IF(C1085=1,$E$5,ROUNDUP(LOG(_xlfn.XLOOKUP(C1085,中转!$U$10:$U$19,中转!$V$10:$V$19)*1.1^(_xlfn.XLOOKUP(B1085,中转!$O$10:$O$129,中转!$P$10:$P$129,0)*_xlfn.XLOOKUP(C1085,中转!$U$10:$U$19,中转!$W$10:$W$19)),2),4)),1020.5643)</f>
        <v>4.3220000000000001</v>
      </c>
      <c r="F1085" s="26">
        <f>ROUNDUP(LOG(_xlfn.XLOOKUP(C1085,中转!$U$10:$U$19,中转!$V$10:$V$19)*1.1^(_xlfn.XLOOKUP(B1085,中转!$O$10:$O$129,中转!$P$10:$P$129,0)*_xlfn.XLOOKUP(C1085,中转!$U$10:$U$19,中转!$W$10:$W$19)),2),4)</f>
        <v>798.66420000000005</v>
      </c>
      <c r="G1085" s="27">
        <v>1081</v>
      </c>
      <c r="H1085" s="26">
        <f>MIN(INT(_xlfn.XLOOKUP(B1085,中转!$O$10:$O$129,中转!$Q$10:$Q$129)*MAX(C1085/MIN(_xlfn.XLOOKUP(B1085,中转!$O$10:$O$129,中转!$N$10:$N$129),7),_xlfn.XLOOKUP(C1085,中转!$A$8:$A$17,中转!$B$8:$B$17))),250)</f>
        <v>175</v>
      </c>
    </row>
    <row r="1086" spans="1:8" x14ac:dyDescent="0.15">
      <c r="A1086" s="26">
        <v>1082</v>
      </c>
      <c r="B1086" s="26">
        <f t="shared" si="78"/>
        <v>109</v>
      </c>
      <c r="C1086" s="26">
        <f t="shared" si="79"/>
        <v>2</v>
      </c>
      <c r="D1086" s="26">
        <f t="shared" si="75"/>
        <v>0</v>
      </c>
      <c r="E1086" s="26">
        <f>IFERROR(IF(C1086=1,$E$5,ROUNDUP(LOG(_xlfn.XLOOKUP(C1086,中转!$U$10:$U$19,中转!$V$10:$V$19)*1.1^(_xlfn.XLOOKUP(B1086,中转!$O$10:$O$129,中转!$P$10:$P$129,0)*_xlfn.XLOOKUP(C1086,中转!$U$10:$U$19,中转!$W$10:$W$19)),2),4)),1020.5643)</f>
        <v>849.42849999999999</v>
      </c>
      <c r="F1086" s="26">
        <f>ROUNDUP(LOG(_xlfn.XLOOKUP(C1086,中转!$U$10:$U$19,中转!$V$10:$V$19)*1.1^(_xlfn.XLOOKUP(B1086,中转!$O$10:$O$129,中转!$P$10:$P$129,0)*_xlfn.XLOOKUP(C1086,中转!$U$10:$U$19,中转!$W$10:$W$19)),2),4)</f>
        <v>849.42849999999999</v>
      </c>
      <c r="G1086" s="26">
        <v>1082</v>
      </c>
      <c r="H1086" s="26">
        <f>MIN(INT(_xlfn.XLOOKUP(B1086,中转!$O$10:$O$129,中转!$Q$10:$Q$129)*MAX(C1086/MIN(_xlfn.XLOOKUP(B1086,中转!$O$10:$O$129,中转!$N$10:$N$129),7),_xlfn.XLOOKUP(C1086,中转!$A$8:$A$17,中转!$B$8:$B$17))),250)</f>
        <v>187</v>
      </c>
    </row>
    <row r="1087" spans="1:8" x14ac:dyDescent="0.15">
      <c r="A1087" s="26">
        <v>1083</v>
      </c>
      <c r="B1087" s="26">
        <f t="shared" si="78"/>
        <v>109</v>
      </c>
      <c r="C1087" s="26">
        <f t="shared" si="79"/>
        <v>3</v>
      </c>
      <c r="D1087" s="26">
        <f t="shared" si="75"/>
        <v>0</v>
      </c>
      <c r="E1087" s="26">
        <f>IFERROR(IF(C1087=1,$E$5,ROUNDUP(LOG(_xlfn.XLOOKUP(C1087,中转!$U$10:$U$19,中转!$V$10:$V$19)*1.1^(_xlfn.XLOOKUP(B1087,中转!$O$10:$O$129,中转!$P$10:$P$129,0)*_xlfn.XLOOKUP(C1087,中转!$U$10:$U$19,中转!$W$10:$W$19)),2),4)),1020.5643)</f>
        <v>905.83669999999995</v>
      </c>
      <c r="F1087" s="26">
        <f>ROUNDUP(LOG(_xlfn.XLOOKUP(C1087,中转!$U$10:$U$19,中转!$V$10:$V$19)*1.1^(_xlfn.XLOOKUP(B1087,中转!$O$10:$O$129,中转!$P$10:$P$129,0)*_xlfn.XLOOKUP(C1087,中转!$U$10:$U$19,中转!$W$10:$W$19)),2),4)</f>
        <v>905.83669999999995</v>
      </c>
      <c r="G1087" s="27">
        <v>1083</v>
      </c>
      <c r="H1087" s="26">
        <f>MIN(INT(_xlfn.XLOOKUP(B1087,中转!$O$10:$O$129,中转!$Q$10:$Q$129)*MAX(C1087/MIN(_xlfn.XLOOKUP(B1087,中转!$O$10:$O$129,中转!$N$10:$N$129),7),_xlfn.XLOOKUP(C1087,中转!$A$8:$A$17,中转!$B$8:$B$17))),250)</f>
        <v>200</v>
      </c>
    </row>
    <row r="1088" spans="1:8" x14ac:dyDescent="0.15">
      <c r="A1088" s="26">
        <v>1084</v>
      </c>
      <c r="B1088" s="26">
        <f t="shared" si="78"/>
        <v>109</v>
      </c>
      <c r="C1088" s="26">
        <f t="shared" si="79"/>
        <v>4</v>
      </c>
      <c r="D1088" s="26">
        <f t="shared" si="75"/>
        <v>0</v>
      </c>
      <c r="E1088" s="26">
        <f>IFERROR(IF(C1088=1,$E$5,ROUNDUP(LOG(_xlfn.XLOOKUP(C1088,中转!$U$10:$U$19,中转!$V$10:$V$19)*1.1^(_xlfn.XLOOKUP(B1088,中转!$O$10:$O$129,中转!$P$10:$P$129,0)*_xlfn.XLOOKUP(C1088,中转!$U$10:$U$19,中转!$W$10:$W$19)),2),4)),1020.5643)</f>
        <v>959.24479999999994</v>
      </c>
      <c r="F1088" s="26">
        <f>ROUNDUP(LOG(_xlfn.XLOOKUP(C1088,中转!$U$10:$U$19,中转!$V$10:$V$19)*1.1^(_xlfn.XLOOKUP(B1088,中转!$O$10:$O$129,中转!$P$10:$P$129,0)*_xlfn.XLOOKUP(C1088,中转!$U$10:$U$19,中转!$W$10:$W$19)),2),4)</f>
        <v>959.24480000000005</v>
      </c>
      <c r="G1088" s="26">
        <v>1084</v>
      </c>
      <c r="H1088" s="26">
        <f>MIN(INT(_xlfn.XLOOKUP(B1088,中转!$O$10:$O$129,中转!$Q$10:$Q$129)*MAX(C1088/MIN(_xlfn.XLOOKUP(B1088,中转!$O$10:$O$129,中转!$N$10:$N$129),7),_xlfn.XLOOKUP(C1088,中转!$A$8:$A$17,中转!$B$8:$B$17))),250)</f>
        <v>212</v>
      </c>
    </row>
    <row r="1089" spans="1:8" x14ac:dyDescent="0.15">
      <c r="A1089" s="26">
        <v>1085</v>
      </c>
      <c r="B1089" s="26">
        <f t="shared" si="78"/>
        <v>109</v>
      </c>
      <c r="C1089" s="26">
        <f t="shared" si="79"/>
        <v>5</v>
      </c>
      <c r="D1089" s="26">
        <f t="shared" si="75"/>
        <v>0</v>
      </c>
      <c r="E1089" s="26">
        <f>IFERROR(IF(C1089=1,$E$5,ROUNDUP(LOG(_xlfn.XLOOKUP(C1089,中转!$U$10:$U$19,中转!$V$10:$V$19)*1.1^(_xlfn.XLOOKUP(B1089,中转!$O$10:$O$129,中转!$P$10:$P$129,0)*_xlfn.XLOOKUP(C1089,中转!$U$10:$U$19,中转!$W$10:$W$19)),2),4)),1020.5643)</f>
        <v>1014.6519</v>
      </c>
      <c r="F1089" s="26">
        <f>ROUNDUP(LOG(_xlfn.XLOOKUP(C1089,中转!$U$10:$U$19,中转!$V$10:$V$19)*1.1^(_xlfn.XLOOKUP(B1089,中转!$O$10:$O$129,中转!$P$10:$P$129,0)*_xlfn.XLOOKUP(C1089,中转!$U$10:$U$19,中转!$W$10:$W$19)),2),4)</f>
        <v>1014.6519</v>
      </c>
      <c r="G1089" s="27">
        <v>1085</v>
      </c>
      <c r="H1089" s="26">
        <f>MIN(INT(_xlfn.XLOOKUP(B1089,中转!$O$10:$O$129,中转!$Q$10:$Q$129)*MAX(C1089/MIN(_xlfn.XLOOKUP(B1089,中转!$O$10:$O$129,中转!$N$10:$N$129),7),_xlfn.XLOOKUP(C1089,中转!$A$8:$A$17,中转!$B$8:$B$17))),250)</f>
        <v>225</v>
      </c>
    </row>
    <row r="1090" spans="1:8" x14ac:dyDescent="0.15">
      <c r="A1090" s="26">
        <v>1086</v>
      </c>
      <c r="B1090" s="26">
        <f t="shared" si="78"/>
        <v>109</v>
      </c>
      <c r="C1090" s="26">
        <f t="shared" si="79"/>
        <v>6</v>
      </c>
      <c r="D1090" s="26">
        <f t="shared" si="75"/>
        <v>0</v>
      </c>
      <c r="E1090" s="26">
        <f>IFERROR(IF(C1090=1,$E$5,ROUNDUP(LOG(_xlfn.XLOOKUP(C1090,中转!$U$10:$U$19,中转!$V$10:$V$19)*1.1^(_xlfn.XLOOKUP(B1090,中转!$O$10:$O$129,中转!$P$10:$P$129,0)*_xlfn.XLOOKUP(C1090,中转!$U$10:$U$19,中转!$W$10:$W$19)),2),4)),1020.5643)</f>
        <v>1020.5643</v>
      </c>
      <c r="F1090" s="26">
        <f>ROUNDUP(LOG(_xlfn.XLOOKUP(C1090,中转!$U$10:$U$19,中转!$V$10:$V$19)*1.1^(_xlfn.XLOOKUP(B1090,中转!$O$10:$O$129,中转!$P$10:$P$129,0)*_xlfn.XLOOKUP(C1090,中转!$U$10:$U$19,中转!$W$10:$W$19)),2),4)</f>
        <v>1020.5643</v>
      </c>
      <c r="G1090" s="26">
        <v>1086</v>
      </c>
      <c r="H1090" s="26">
        <f>MIN(INT(_xlfn.XLOOKUP(B1090,中转!$O$10:$O$129,中转!$Q$10:$Q$129)*MAX(C1090/MIN(_xlfn.XLOOKUP(B1090,中转!$O$10:$O$129,中转!$N$10:$N$129),7),_xlfn.XLOOKUP(C1090,中转!$A$8:$A$17,中转!$B$8:$B$17))),250)</f>
        <v>237</v>
      </c>
    </row>
    <row r="1091" spans="1:8" x14ac:dyDescent="0.15">
      <c r="A1091" s="26">
        <v>1087</v>
      </c>
      <c r="B1091" s="26">
        <f t="shared" si="78"/>
        <v>109</v>
      </c>
      <c r="C1091" s="26">
        <f t="shared" si="79"/>
        <v>7</v>
      </c>
      <c r="D1091" s="26">
        <f t="shared" si="75"/>
        <v>0</v>
      </c>
      <c r="E1091" s="26">
        <f>IFERROR(IF(C1091=1,$E$5,ROUNDUP(LOG(_xlfn.XLOOKUP(C1091,中转!$U$10:$U$19,中转!$V$10:$V$19)*1.1^(_xlfn.XLOOKUP(B1091,中转!$O$10:$O$129,中转!$P$10:$P$129,0)*_xlfn.XLOOKUP(C1091,中转!$U$10:$U$19,中转!$W$10:$W$19)),2),4)),1020.5643)</f>
        <v>1020.5643</v>
      </c>
      <c r="F1091" s="26">
        <f t="shared" ref="F1091:F1094" si="81">F1081</f>
        <v>1020.5643</v>
      </c>
      <c r="G1091" s="27">
        <v>1087</v>
      </c>
      <c r="H1091" s="26">
        <f>MIN(INT(_xlfn.XLOOKUP(B1091,中转!$O$10:$O$129,中转!$Q$10:$Q$129)*MAX(C1091/MIN(_xlfn.XLOOKUP(B1091,中转!$O$10:$O$129,中转!$N$10:$N$129),7),_xlfn.XLOOKUP(C1091,中转!$A$8:$A$17,中转!$B$8:$B$17))),250)</f>
        <v>250</v>
      </c>
    </row>
    <row r="1092" spans="1:8" x14ac:dyDescent="0.15">
      <c r="A1092" s="26">
        <v>1088</v>
      </c>
      <c r="B1092" s="26">
        <f t="shared" si="78"/>
        <v>109</v>
      </c>
      <c r="C1092" s="26">
        <f t="shared" si="79"/>
        <v>8</v>
      </c>
      <c r="D1092" s="26">
        <f t="shared" si="75"/>
        <v>0</v>
      </c>
      <c r="E1092" s="26">
        <f>IFERROR(IF(C1092=1,$E$5,ROUNDUP(LOG(_xlfn.XLOOKUP(C1092,中转!$U$10:$U$19,中转!$V$10:$V$19)*1.1^(_xlfn.XLOOKUP(B1092,中转!$O$10:$O$129,中转!$P$10:$P$129,0)*_xlfn.XLOOKUP(C1092,中转!$U$10:$U$19,中转!$W$10:$W$19)),2),4)),1020.5643)</f>
        <v>1020.5643</v>
      </c>
      <c r="F1092" s="26">
        <f t="shared" si="81"/>
        <v>1020.5643</v>
      </c>
      <c r="G1092" s="26">
        <v>1088</v>
      </c>
      <c r="H1092" s="26">
        <f>MIN(INT(_xlfn.XLOOKUP(B1092,中转!$O$10:$O$129,中转!$Q$10:$Q$129)*MAX(C1092/MIN(_xlfn.XLOOKUP(B1092,中转!$O$10:$O$129,中转!$N$10:$N$129),7),_xlfn.XLOOKUP(C1092,中转!$A$8:$A$17,中转!$B$8:$B$17))),250)</f>
        <v>250</v>
      </c>
    </row>
    <row r="1093" spans="1:8" x14ac:dyDescent="0.15">
      <c r="A1093" s="26">
        <v>1089</v>
      </c>
      <c r="B1093" s="26">
        <f t="shared" si="78"/>
        <v>109</v>
      </c>
      <c r="C1093" s="26">
        <f t="shared" si="79"/>
        <v>9</v>
      </c>
      <c r="D1093" s="26">
        <f t="shared" si="75"/>
        <v>0</v>
      </c>
      <c r="E1093" s="26">
        <f>IFERROR(IF(C1093=1,$E$5,ROUNDUP(LOG(_xlfn.XLOOKUP(C1093,中转!$U$10:$U$19,中转!$V$10:$V$19)*1.1^(_xlfn.XLOOKUP(B1093,中转!$O$10:$O$129,中转!$P$10:$P$129,0)*_xlfn.XLOOKUP(C1093,中转!$U$10:$U$19,中转!$W$10:$W$19)),2),4)),1020.5643)</f>
        <v>1020.5643</v>
      </c>
      <c r="F1093" s="26">
        <f t="shared" si="81"/>
        <v>1020.5643</v>
      </c>
      <c r="G1093" s="27">
        <v>1089</v>
      </c>
      <c r="H1093" s="26">
        <f>MIN(INT(_xlfn.XLOOKUP(B1093,中转!$O$10:$O$129,中转!$Q$10:$Q$129)*MAX(C1093/MIN(_xlfn.XLOOKUP(B1093,中转!$O$10:$O$129,中转!$N$10:$N$129),7),_xlfn.XLOOKUP(C1093,中转!$A$8:$A$17,中转!$B$8:$B$17))),250)</f>
        <v>250</v>
      </c>
    </row>
    <row r="1094" spans="1:8" x14ac:dyDescent="0.15">
      <c r="A1094" s="26">
        <v>1090</v>
      </c>
      <c r="B1094" s="26">
        <f t="shared" si="78"/>
        <v>109</v>
      </c>
      <c r="C1094" s="26">
        <f t="shared" si="79"/>
        <v>10</v>
      </c>
      <c r="D1094" s="26">
        <f t="shared" si="75"/>
        <v>0</v>
      </c>
      <c r="E1094" s="26">
        <f>IFERROR(IF(C1094=1,$E$5,ROUNDUP(LOG(_xlfn.XLOOKUP(C1094,中转!$U$10:$U$19,中转!$V$10:$V$19)*1.1^(_xlfn.XLOOKUP(B1094,中转!$O$10:$O$129,中转!$P$10:$P$129,0)*_xlfn.XLOOKUP(C1094,中转!$U$10:$U$19,中转!$W$10:$W$19)),2),4)),1020.5643)</f>
        <v>1020.5643</v>
      </c>
      <c r="F1094" s="26">
        <f t="shared" si="81"/>
        <v>1020.5643</v>
      </c>
      <c r="G1094" s="26">
        <v>1090</v>
      </c>
      <c r="H1094" s="26">
        <f>MIN(INT(_xlfn.XLOOKUP(B1094,中转!$O$10:$O$129,中转!$Q$10:$Q$129)*MAX(C1094/MIN(_xlfn.XLOOKUP(B1094,中转!$O$10:$O$129,中转!$N$10:$N$129),7),_xlfn.XLOOKUP(C1094,中转!$A$8:$A$17,中转!$B$8:$B$17))),250)</f>
        <v>250</v>
      </c>
    </row>
    <row r="1095" spans="1:8" x14ac:dyDescent="0.15">
      <c r="A1095" s="32">
        <v>1091</v>
      </c>
      <c r="B1095" s="32">
        <f t="shared" si="78"/>
        <v>110</v>
      </c>
      <c r="C1095" s="32">
        <f t="shared" si="79"/>
        <v>1</v>
      </c>
      <c r="D1095" s="32">
        <f t="shared" si="75"/>
        <v>0</v>
      </c>
      <c r="E1095" s="32">
        <f>IFERROR(IF(C1095=1,$E$5,ROUNDUP(LOG(_xlfn.XLOOKUP(C1095,中转!$U$10:$U$19,中转!$V$10:$V$19)*1.1^(_xlfn.XLOOKUP(B1095,中转!$O$10:$O$129,中转!$P$10:$P$129,0)*_xlfn.XLOOKUP(C1095,中转!$U$10:$U$19,中转!$W$10:$W$19)),2),4)),1020.5643)</f>
        <v>4.3220000000000001</v>
      </c>
      <c r="F1095" s="32">
        <f>ROUNDUP(LOG(_xlfn.XLOOKUP(C1095,中转!$U$10:$U$19,中转!$V$10:$V$19)*1.1^(_xlfn.XLOOKUP(B1095,中转!$O$10:$O$129,中转!$P$10:$P$129,0)*_xlfn.XLOOKUP(C1095,中转!$U$10:$U$19,中转!$W$10:$W$19)),2),4)</f>
        <v>798.66420000000005</v>
      </c>
      <c r="G1095" s="33">
        <v>1091</v>
      </c>
      <c r="H1095" s="32">
        <f>MIN(INT(_xlfn.XLOOKUP(B1095,中转!$O$10:$O$129,中转!$Q$10:$Q$129)*MAX(C1095/MIN(_xlfn.XLOOKUP(B1095,中转!$O$10:$O$129,中转!$N$10:$N$129),7),_xlfn.XLOOKUP(C1095,中转!$A$8:$A$17,中转!$B$8:$B$17))),250)</f>
        <v>175</v>
      </c>
    </row>
    <row r="1096" spans="1:8" x14ac:dyDescent="0.15">
      <c r="A1096" s="32">
        <v>1092</v>
      </c>
      <c r="B1096" s="32">
        <f t="shared" si="78"/>
        <v>110</v>
      </c>
      <c r="C1096" s="32">
        <f t="shared" si="79"/>
        <v>2</v>
      </c>
      <c r="D1096" s="32">
        <f t="shared" si="75"/>
        <v>0</v>
      </c>
      <c r="E1096" s="32">
        <f>IFERROR(IF(C1096=1,$E$5,ROUNDUP(LOG(_xlfn.XLOOKUP(C1096,中转!$U$10:$U$19,中转!$V$10:$V$19)*1.1^(_xlfn.XLOOKUP(B1096,中转!$O$10:$O$129,中转!$P$10:$P$129,0)*_xlfn.XLOOKUP(C1096,中转!$U$10:$U$19,中转!$W$10:$W$19)),2),4)),1020.5643)</f>
        <v>849.42849999999999</v>
      </c>
      <c r="F1096" s="32">
        <f>ROUNDUP(LOG(_xlfn.XLOOKUP(C1096,中转!$U$10:$U$19,中转!$V$10:$V$19)*1.1^(_xlfn.XLOOKUP(B1096,中转!$O$10:$O$129,中转!$P$10:$P$129,0)*_xlfn.XLOOKUP(C1096,中转!$U$10:$U$19,中转!$W$10:$W$19)),2),4)</f>
        <v>849.42849999999999</v>
      </c>
      <c r="G1096" s="32">
        <v>1092</v>
      </c>
      <c r="H1096" s="32">
        <f>MIN(INT(_xlfn.XLOOKUP(B1096,中转!$O$10:$O$129,中转!$Q$10:$Q$129)*MAX(C1096/MIN(_xlfn.XLOOKUP(B1096,中转!$O$10:$O$129,中转!$N$10:$N$129),7),_xlfn.XLOOKUP(C1096,中转!$A$8:$A$17,中转!$B$8:$B$17))),250)</f>
        <v>187</v>
      </c>
    </row>
    <row r="1097" spans="1:8" x14ac:dyDescent="0.15">
      <c r="A1097" s="32">
        <v>1093</v>
      </c>
      <c r="B1097" s="32">
        <f t="shared" si="78"/>
        <v>110</v>
      </c>
      <c r="C1097" s="32">
        <f t="shared" si="79"/>
        <v>3</v>
      </c>
      <c r="D1097" s="32">
        <f t="shared" si="75"/>
        <v>0</v>
      </c>
      <c r="E1097" s="32">
        <f>IFERROR(IF(C1097=1,$E$5,ROUNDUP(LOG(_xlfn.XLOOKUP(C1097,中转!$U$10:$U$19,中转!$V$10:$V$19)*1.1^(_xlfn.XLOOKUP(B1097,中转!$O$10:$O$129,中转!$P$10:$P$129,0)*_xlfn.XLOOKUP(C1097,中转!$U$10:$U$19,中转!$W$10:$W$19)),2),4)),1020.5643)</f>
        <v>905.83669999999995</v>
      </c>
      <c r="F1097" s="32">
        <f>ROUNDUP(LOG(_xlfn.XLOOKUP(C1097,中转!$U$10:$U$19,中转!$V$10:$V$19)*1.1^(_xlfn.XLOOKUP(B1097,中转!$O$10:$O$129,中转!$P$10:$P$129,0)*_xlfn.XLOOKUP(C1097,中转!$U$10:$U$19,中转!$W$10:$W$19)),2),4)</f>
        <v>905.83669999999995</v>
      </c>
      <c r="G1097" s="33">
        <v>1093</v>
      </c>
      <c r="H1097" s="32">
        <f>MIN(INT(_xlfn.XLOOKUP(B1097,中转!$O$10:$O$129,中转!$Q$10:$Q$129)*MAX(C1097/MIN(_xlfn.XLOOKUP(B1097,中转!$O$10:$O$129,中转!$N$10:$N$129),7),_xlfn.XLOOKUP(C1097,中转!$A$8:$A$17,中转!$B$8:$B$17))),250)</f>
        <v>200</v>
      </c>
    </row>
    <row r="1098" spans="1:8" x14ac:dyDescent="0.15">
      <c r="A1098" s="32">
        <v>1094</v>
      </c>
      <c r="B1098" s="32">
        <f t="shared" si="78"/>
        <v>110</v>
      </c>
      <c r="C1098" s="32">
        <f t="shared" si="79"/>
        <v>4</v>
      </c>
      <c r="D1098" s="32">
        <f t="shared" si="75"/>
        <v>0</v>
      </c>
      <c r="E1098" s="32">
        <f>IFERROR(IF(C1098=1,$E$5,ROUNDUP(LOG(_xlfn.XLOOKUP(C1098,中转!$U$10:$U$19,中转!$V$10:$V$19)*1.1^(_xlfn.XLOOKUP(B1098,中转!$O$10:$O$129,中转!$P$10:$P$129,0)*_xlfn.XLOOKUP(C1098,中转!$U$10:$U$19,中转!$W$10:$W$19)),2),4)),1020.5643)</f>
        <v>959.24479999999994</v>
      </c>
      <c r="F1098" s="32">
        <f>ROUNDUP(LOG(_xlfn.XLOOKUP(C1098,中转!$U$10:$U$19,中转!$V$10:$V$19)*1.1^(_xlfn.XLOOKUP(B1098,中转!$O$10:$O$129,中转!$P$10:$P$129,0)*_xlfn.XLOOKUP(C1098,中转!$U$10:$U$19,中转!$W$10:$W$19)),2),4)</f>
        <v>959.24480000000005</v>
      </c>
      <c r="G1098" s="32">
        <v>1094</v>
      </c>
      <c r="H1098" s="32">
        <f>MIN(INT(_xlfn.XLOOKUP(B1098,中转!$O$10:$O$129,中转!$Q$10:$Q$129)*MAX(C1098/MIN(_xlfn.XLOOKUP(B1098,中转!$O$10:$O$129,中转!$N$10:$N$129),7),_xlfn.XLOOKUP(C1098,中转!$A$8:$A$17,中转!$B$8:$B$17))),250)</f>
        <v>212</v>
      </c>
    </row>
    <row r="1099" spans="1:8" x14ac:dyDescent="0.15">
      <c r="A1099" s="32">
        <v>1095</v>
      </c>
      <c r="B1099" s="32">
        <f t="shared" si="78"/>
        <v>110</v>
      </c>
      <c r="C1099" s="32">
        <f t="shared" si="79"/>
        <v>5</v>
      </c>
      <c r="D1099" s="32">
        <f t="shared" si="75"/>
        <v>0</v>
      </c>
      <c r="E1099" s="32">
        <f>IFERROR(IF(C1099=1,$E$5,ROUNDUP(LOG(_xlfn.XLOOKUP(C1099,中转!$U$10:$U$19,中转!$V$10:$V$19)*1.1^(_xlfn.XLOOKUP(B1099,中转!$O$10:$O$129,中转!$P$10:$P$129,0)*_xlfn.XLOOKUP(C1099,中转!$U$10:$U$19,中转!$W$10:$W$19)),2),4)),1020.5643)</f>
        <v>1014.6519</v>
      </c>
      <c r="F1099" s="32">
        <f>ROUNDUP(LOG(_xlfn.XLOOKUP(C1099,中转!$U$10:$U$19,中转!$V$10:$V$19)*1.1^(_xlfn.XLOOKUP(B1099,中转!$O$10:$O$129,中转!$P$10:$P$129,0)*_xlfn.XLOOKUP(C1099,中转!$U$10:$U$19,中转!$W$10:$W$19)),2),4)</f>
        <v>1014.6519</v>
      </c>
      <c r="G1099" s="33">
        <v>1095</v>
      </c>
      <c r="H1099" s="32">
        <f>MIN(INT(_xlfn.XLOOKUP(B1099,中转!$O$10:$O$129,中转!$Q$10:$Q$129)*MAX(C1099/MIN(_xlfn.XLOOKUP(B1099,中转!$O$10:$O$129,中转!$N$10:$N$129),7),_xlfn.XLOOKUP(C1099,中转!$A$8:$A$17,中转!$B$8:$B$17))),250)</f>
        <v>225</v>
      </c>
    </row>
    <row r="1100" spans="1:8" x14ac:dyDescent="0.15">
      <c r="A1100" s="32">
        <v>1096</v>
      </c>
      <c r="B1100" s="32">
        <f t="shared" si="78"/>
        <v>110</v>
      </c>
      <c r="C1100" s="32">
        <f t="shared" si="79"/>
        <v>6</v>
      </c>
      <c r="D1100" s="32">
        <f t="shared" si="75"/>
        <v>0</v>
      </c>
      <c r="E1100" s="32">
        <f>IFERROR(IF(C1100=1,$E$5,ROUNDUP(LOG(_xlfn.XLOOKUP(C1100,中转!$U$10:$U$19,中转!$V$10:$V$19)*1.1^(_xlfn.XLOOKUP(B1100,中转!$O$10:$O$129,中转!$P$10:$P$129,0)*_xlfn.XLOOKUP(C1100,中转!$U$10:$U$19,中转!$W$10:$W$19)),2),4)),1020.5643)</f>
        <v>1020.5643</v>
      </c>
      <c r="F1100" s="32">
        <f>ROUNDUP(LOG(_xlfn.XLOOKUP(C1100,中转!$U$10:$U$19,中转!$V$10:$V$19)*1.1^(_xlfn.XLOOKUP(B1100,中转!$O$10:$O$129,中转!$P$10:$P$129,0)*_xlfn.XLOOKUP(C1100,中转!$U$10:$U$19,中转!$W$10:$W$19)),2),4)</f>
        <v>1020.5643</v>
      </c>
      <c r="G1100" s="32">
        <v>1096</v>
      </c>
      <c r="H1100" s="32">
        <f>MIN(INT(_xlfn.XLOOKUP(B1100,中转!$O$10:$O$129,中转!$Q$10:$Q$129)*MAX(C1100/MIN(_xlfn.XLOOKUP(B1100,中转!$O$10:$O$129,中转!$N$10:$N$129),7),_xlfn.XLOOKUP(C1100,中转!$A$8:$A$17,中转!$B$8:$B$17))),250)</f>
        <v>237</v>
      </c>
    </row>
    <row r="1101" spans="1:8" x14ac:dyDescent="0.15">
      <c r="A1101" s="32">
        <v>1097</v>
      </c>
      <c r="B1101" s="32">
        <f t="shared" si="78"/>
        <v>110</v>
      </c>
      <c r="C1101" s="32">
        <f t="shared" si="79"/>
        <v>7</v>
      </c>
      <c r="D1101" s="32">
        <f t="shared" si="75"/>
        <v>0</v>
      </c>
      <c r="E1101" s="32">
        <f>IFERROR(IF(C1101=1,$E$5,ROUNDUP(LOG(_xlfn.XLOOKUP(C1101,中转!$U$10:$U$19,中转!$V$10:$V$19)*1.1^(_xlfn.XLOOKUP(B1101,中转!$O$10:$O$129,中转!$P$10:$P$129,0)*_xlfn.XLOOKUP(C1101,中转!$U$10:$U$19,中转!$W$10:$W$19)),2),4)),1020.5643)</f>
        <v>1020.5643</v>
      </c>
      <c r="F1101" s="32">
        <f t="shared" ref="F1101:F1104" si="82">F1091</f>
        <v>1020.5643</v>
      </c>
      <c r="G1101" s="33">
        <v>1097</v>
      </c>
      <c r="H1101" s="32">
        <f>MIN(INT(_xlfn.XLOOKUP(B1101,中转!$O$10:$O$129,中转!$Q$10:$Q$129)*MAX(C1101/MIN(_xlfn.XLOOKUP(B1101,中转!$O$10:$O$129,中转!$N$10:$N$129),7),_xlfn.XLOOKUP(C1101,中转!$A$8:$A$17,中转!$B$8:$B$17))),250)</f>
        <v>250</v>
      </c>
    </row>
    <row r="1102" spans="1:8" x14ac:dyDescent="0.15">
      <c r="A1102" s="32">
        <v>1098</v>
      </c>
      <c r="B1102" s="32">
        <f t="shared" si="78"/>
        <v>110</v>
      </c>
      <c r="C1102" s="32">
        <f t="shared" si="79"/>
        <v>8</v>
      </c>
      <c r="D1102" s="32">
        <f t="shared" si="75"/>
        <v>0</v>
      </c>
      <c r="E1102" s="32">
        <f>IFERROR(IF(C1102=1,$E$5,ROUNDUP(LOG(_xlfn.XLOOKUP(C1102,中转!$U$10:$U$19,中转!$V$10:$V$19)*1.1^(_xlfn.XLOOKUP(B1102,中转!$O$10:$O$129,中转!$P$10:$P$129,0)*_xlfn.XLOOKUP(C1102,中转!$U$10:$U$19,中转!$W$10:$W$19)),2),4)),1020.5643)</f>
        <v>1020.5643</v>
      </c>
      <c r="F1102" s="32">
        <f t="shared" si="82"/>
        <v>1020.5643</v>
      </c>
      <c r="G1102" s="32">
        <v>1098</v>
      </c>
      <c r="H1102" s="32">
        <f>MIN(INT(_xlfn.XLOOKUP(B1102,中转!$O$10:$O$129,中转!$Q$10:$Q$129)*MAX(C1102/MIN(_xlfn.XLOOKUP(B1102,中转!$O$10:$O$129,中转!$N$10:$N$129),7),_xlfn.XLOOKUP(C1102,中转!$A$8:$A$17,中转!$B$8:$B$17))),250)</f>
        <v>250</v>
      </c>
    </row>
    <row r="1103" spans="1:8" x14ac:dyDescent="0.15">
      <c r="A1103" s="32">
        <v>1099</v>
      </c>
      <c r="B1103" s="32">
        <f t="shared" si="78"/>
        <v>110</v>
      </c>
      <c r="C1103" s="32">
        <f t="shared" si="79"/>
        <v>9</v>
      </c>
      <c r="D1103" s="32">
        <f t="shared" si="75"/>
        <v>0</v>
      </c>
      <c r="E1103" s="32">
        <f>IFERROR(IF(C1103=1,$E$5,ROUNDUP(LOG(_xlfn.XLOOKUP(C1103,中转!$U$10:$U$19,中转!$V$10:$V$19)*1.1^(_xlfn.XLOOKUP(B1103,中转!$O$10:$O$129,中转!$P$10:$P$129,0)*_xlfn.XLOOKUP(C1103,中转!$U$10:$U$19,中转!$W$10:$W$19)),2),4)),1020.5643)</f>
        <v>1020.5643</v>
      </c>
      <c r="F1103" s="32">
        <f t="shared" si="82"/>
        <v>1020.5643</v>
      </c>
      <c r="G1103" s="33">
        <v>1099</v>
      </c>
      <c r="H1103" s="32">
        <f>MIN(INT(_xlfn.XLOOKUP(B1103,中转!$O$10:$O$129,中转!$Q$10:$Q$129)*MAX(C1103/MIN(_xlfn.XLOOKUP(B1103,中转!$O$10:$O$129,中转!$N$10:$N$129),7),_xlfn.XLOOKUP(C1103,中转!$A$8:$A$17,中转!$B$8:$B$17))),250)</f>
        <v>250</v>
      </c>
    </row>
    <row r="1104" spans="1:8" x14ac:dyDescent="0.15">
      <c r="A1104" s="32">
        <v>1100</v>
      </c>
      <c r="B1104" s="32">
        <f t="shared" si="78"/>
        <v>110</v>
      </c>
      <c r="C1104" s="32">
        <f t="shared" si="79"/>
        <v>10</v>
      </c>
      <c r="D1104" s="32">
        <f t="shared" si="75"/>
        <v>0</v>
      </c>
      <c r="E1104" s="32">
        <f>IFERROR(IF(C1104=1,$E$5,ROUNDUP(LOG(_xlfn.XLOOKUP(C1104,中转!$U$10:$U$19,中转!$V$10:$V$19)*1.1^(_xlfn.XLOOKUP(B1104,中转!$O$10:$O$129,中转!$P$10:$P$129,0)*_xlfn.XLOOKUP(C1104,中转!$U$10:$U$19,中转!$W$10:$W$19)),2),4)),1020.5643)</f>
        <v>1020.5643</v>
      </c>
      <c r="F1104" s="32">
        <f t="shared" si="82"/>
        <v>1020.5643</v>
      </c>
      <c r="G1104" s="32">
        <v>1100</v>
      </c>
      <c r="H1104" s="32">
        <f>MIN(INT(_xlfn.XLOOKUP(B1104,中转!$O$10:$O$129,中转!$Q$10:$Q$129)*MAX(C1104/MIN(_xlfn.XLOOKUP(B1104,中转!$O$10:$O$129,中转!$N$10:$N$129),7),_xlfn.XLOOKUP(C1104,中转!$A$8:$A$17,中转!$B$8:$B$17))),250)</f>
        <v>250</v>
      </c>
    </row>
    <row r="1105" spans="1:8" x14ac:dyDescent="0.15">
      <c r="A1105" s="26">
        <v>1101</v>
      </c>
      <c r="B1105" s="26">
        <f t="shared" si="78"/>
        <v>111</v>
      </c>
      <c r="C1105" s="26">
        <f t="shared" si="79"/>
        <v>1</v>
      </c>
      <c r="D1105" s="26">
        <f t="shared" si="75"/>
        <v>0</v>
      </c>
      <c r="E1105" s="26">
        <f>IFERROR(IF(C1105=1,$E$5,ROUNDUP(LOG(_xlfn.XLOOKUP(C1105,中转!$U$10:$U$19,中转!$V$10:$V$19)*1.1^(_xlfn.XLOOKUP(B1105,中转!$O$10:$O$129,中转!$P$10:$P$129,0)*_xlfn.XLOOKUP(C1105,中转!$U$10:$U$19,中转!$W$10:$W$19)),2),4)),1020.5643)</f>
        <v>4.3220000000000001</v>
      </c>
      <c r="F1105" s="26">
        <f>ROUNDUP(LOG(_xlfn.XLOOKUP(C1105,中转!$U$10:$U$19,中转!$V$10:$V$19)*1.1^(_xlfn.XLOOKUP(B1105,中转!$O$10:$O$129,中转!$P$10:$P$129,0)*_xlfn.XLOOKUP(C1105,中转!$U$10:$U$19,中转!$W$10:$W$19)),2),4)</f>
        <v>798.66420000000005</v>
      </c>
      <c r="G1105" s="27">
        <v>1101</v>
      </c>
      <c r="H1105" s="26">
        <f>MIN(INT(_xlfn.XLOOKUP(B1105,中转!$O$10:$O$129,中转!$Q$10:$Q$129)*MAX(C1105/MIN(_xlfn.XLOOKUP(B1105,中转!$O$10:$O$129,中转!$N$10:$N$129),7),_xlfn.XLOOKUP(C1105,中转!$A$8:$A$17,中转!$B$8:$B$17))),250)</f>
        <v>175</v>
      </c>
    </row>
    <row r="1106" spans="1:8" x14ac:dyDescent="0.15">
      <c r="A1106" s="26">
        <v>1102</v>
      </c>
      <c r="B1106" s="26">
        <f t="shared" si="78"/>
        <v>111</v>
      </c>
      <c r="C1106" s="26">
        <f t="shared" si="79"/>
        <v>2</v>
      </c>
      <c r="D1106" s="26">
        <f t="shared" si="75"/>
        <v>0</v>
      </c>
      <c r="E1106" s="26">
        <f>IFERROR(IF(C1106=1,$E$5,ROUNDUP(LOG(_xlfn.XLOOKUP(C1106,中转!$U$10:$U$19,中转!$V$10:$V$19)*1.1^(_xlfn.XLOOKUP(B1106,中转!$O$10:$O$129,中转!$P$10:$P$129,0)*_xlfn.XLOOKUP(C1106,中转!$U$10:$U$19,中转!$W$10:$W$19)),2),4)),1020.5643)</f>
        <v>849.42849999999999</v>
      </c>
      <c r="F1106" s="26">
        <f>ROUNDUP(LOG(_xlfn.XLOOKUP(C1106,中转!$U$10:$U$19,中转!$V$10:$V$19)*1.1^(_xlfn.XLOOKUP(B1106,中转!$O$10:$O$129,中转!$P$10:$P$129,0)*_xlfn.XLOOKUP(C1106,中转!$U$10:$U$19,中转!$W$10:$W$19)),2),4)</f>
        <v>849.42849999999999</v>
      </c>
      <c r="G1106" s="26">
        <v>1102</v>
      </c>
      <c r="H1106" s="26">
        <f>MIN(INT(_xlfn.XLOOKUP(B1106,中转!$O$10:$O$129,中转!$Q$10:$Q$129)*MAX(C1106/MIN(_xlfn.XLOOKUP(B1106,中转!$O$10:$O$129,中转!$N$10:$N$129),7),_xlfn.XLOOKUP(C1106,中转!$A$8:$A$17,中转!$B$8:$B$17))),250)</f>
        <v>187</v>
      </c>
    </row>
    <row r="1107" spans="1:8" x14ac:dyDescent="0.15">
      <c r="A1107" s="26">
        <v>1103</v>
      </c>
      <c r="B1107" s="26">
        <f t="shared" si="78"/>
        <v>111</v>
      </c>
      <c r="C1107" s="26">
        <f t="shared" si="79"/>
        <v>3</v>
      </c>
      <c r="D1107" s="26">
        <f t="shared" si="75"/>
        <v>0</v>
      </c>
      <c r="E1107" s="26">
        <f>IFERROR(IF(C1107=1,$E$5,ROUNDUP(LOG(_xlfn.XLOOKUP(C1107,中转!$U$10:$U$19,中转!$V$10:$V$19)*1.1^(_xlfn.XLOOKUP(B1107,中转!$O$10:$O$129,中转!$P$10:$P$129,0)*_xlfn.XLOOKUP(C1107,中转!$U$10:$U$19,中转!$W$10:$W$19)),2),4)),1020.5643)</f>
        <v>905.83669999999995</v>
      </c>
      <c r="F1107" s="26">
        <f>ROUNDUP(LOG(_xlfn.XLOOKUP(C1107,中转!$U$10:$U$19,中转!$V$10:$V$19)*1.1^(_xlfn.XLOOKUP(B1107,中转!$O$10:$O$129,中转!$P$10:$P$129,0)*_xlfn.XLOOKUP(C1107,中转!$U$10:$U$19,中转!$W$10:$W$19)),2),4)</f>
        <v>905.83669999999995</v>
      </c>
      <c r="G1107" s="27">
        <v>1103</v>
      </c>
      <c r="H1107" s="26">
        <f>MIN(INT(_xlfn.XLOOKUP(B1107,中转!$O$10:$O$129,中转!$Q$10:$Q$129)*MAX(C1107/MIN(_xlfn.XLOOKUP(B1107,中转!$O$10:$O$129,中转!$N$10:$N$129),7),_xlfn.XLOOKUP(C1107,中转!$A$8:$A$17,中转!$B$8:$B$17))),250)</f>
        <v>200</v>
      </c>
    </row>
    <row r="1108" spans="1:8" x14ac:dyDescent="0.15">
      <c r="A1108" s="26">
        <v>1104</v>
      </c>
      <c r="B1108" s="26">
        <f t="shared" si="78"/>
        <v>111</v>
      </c>
      <c r="C1108" s="26">
        <f t="shared" si="79"/>
        <v>4</v>
      </c>
      <c r="D1108" s="26">
        <f t="shared" si="75"/>
        <v>0</v>
      </c>
      <c r="E1108" s="26">
        <f>IFERROR(IF(C1108=1,$E$5,ROUNDUP(LOG(_xlfn.XLOOKUP(C1108,中转!$U$10:$U$19,中转!$V$10:$V$19)*1.1^(_xlfn.XLOOKUP(B1108,中转!$O$10:$O$129,中转!$P$10:$P$129,0)*_xlfn.XLOOKUP(C1108,中转!$U$10:$U$19,中转!$W$10:$W$19)),2),4)),1020.5643)</f>
        <v>959.24479999999994</v>
      </c>
      <c r="F1108" s="26">
        <f>ROUNDUP(LOG(_xlfn.XLOOKUP(C1108,中转!$U$10:$U$19,中转!$V$10:$V$19)*1.1^(_xlfn.XLOOKUP(B1108,中转!$O$10:$O$129,中转!$P$10:$P$129,0)*_xlfn.XLOOKUP(C1108,中转!$U$10:$U$19,中转!$W$10:$W$19)),2),4)</f>
        <v>959.24480000000005</v>
      </c>
      <c r="G1108" s="26">
        <v>1104</v>
      </c>
      <c r="H1108" s="26">
        <f>MIN(INT(_xlfn.XLOOKUP(B1108,中转!$O$10:$O$129,中转!$Q$10:$Q$129)*MAX(C1108/MIN(_xlfn.XLOOKUP(B1108,中转!$O$10:$O$129,中转!$N$10:$N$129),7),_xlfn.XLOOKUP(C1108,中转!$A$8:$A$17,中转!$B$8:$B$17))),250)</f>
        <v>212</v>
      </c>
    </row>
    <row r="1109" spans="1:8" x14ac:dyDescent="0.15">
      <c r="A1109" s="26">
        <v>1105</v>
      </c>
      <c r="B1109" s="26">
        <f t="shared" si="78"/>
        <v>111</v>
      </c>
      <c r="C1109" s="26">
        <f t="shared" si="79"/>
        <v>5</v>
      </c>
      <c r="D1109" s="26">
        <f t="shared" si="75"/>
        <v>0</v>
      </c>
      <c r="E1109" s="26">
        <f>IFERROR(IF(C1109=1,$E$5,ROUNDUP(LOG(_xlfn.XLOOKUP(C1109,中转!$U$10:$U$19,中转!$V$10:$V$19)*1.1^(_xlfn.XLOOKUP(B1109,中转!$O$10:$O$129,中转!$P$10:$P$129,0)*_xlfn.XLOOKUP(C1109,中转!$U$10:$U$19,中转!$W$10:$W$19)),2),4)),1020.5643)</f>
        <v>1014.6519</v>
      </c>
      <c r="F1109" s="26">
        <f>ROUNDUP(LOG(_xlfn.XLOOKUP(C1109,中转!$U$10:$U$19,中转!$V$10:$V$19)*1.1^(_xlfn.XLOOKUP(B1109,中转!$O$10:$O$129,中转!$P$10:$P$129,0)*_xlfn.XLOOKUP(C1109,中转!$U$10:$U$19,中转!$W$10:$W$19)),2),4)</f>
        <v>1014.6519</v>
      </c>
      <c r="G1109" s="27">
        <v>1105</v>
      </c>
      <c r="H1109" s="26">
        <f>MIN(INT(_xlfn.XLOOKUP(B1109,中转!$O$10:$O$129,中转!$Q$10:$Q$129)*MAX(C1109/MIN(_xlfn.XLOOKUP(B1109,中转!$O$10:$O$129,中转!$N$10:$N$129),7),_xlfn.XLOOKUP(C1109,中转!$A$8:$A$17,中转!$B$8:$B$17))),250)</f>
        <v>225</v>
      </c>
    </row>
    <row r="1110" spans="1:8" x14ac:dyDescent="0.15">
      <c r="A1110" s="26">
        <v>1106</v>
      </c>
      <c r="B1110" s="26">
        <f t="shared" si="78"/>
        <v>111</v>
      </c>
      <c r="C1110" s="26">
        <f t="shared" si="79"/>
        <v>6</v>
      </c>
      <c r="D1110" s="26">
        <f t="shared" si="75"/>
        <v>0</v>
      </c>
      <c r="E1110" s="26">
        <f>IFERROR(IF(C1110=1,$E$5,ROUNDUP(LOG(_xlfn.XLOOKUP(C1110,中转!$U$10:$U$19,中转!$V$10:$V$19)*1.1^(_xlfn.XLOOKUP(B1110,中转!$O$10:$O$129,中转!$P$10:$P$129,0)*_xlfn.XLOOKUP(C1110,中转!$U$10:$U$19,中转!$W$10:$W$19)),2),4)),1020.5643)</f>
        <v>1020.5643</v>
      </c>
      <c r="F1110" s="26">
        <f>ROUNDUP(LOG(_xlfn.XLOOKUP(C1110,中转!$U$10:$U$19,中转!$V$10:$V$19)*1.1^(_xlfn.XLOOKUP(B1110,中转!$O$10:$O$129,中转!$P$10:$P$129,0)*_xlfn.XLOOKUP(C1110,中转!$U$10:$U$19,中转!$W$10:$W$19)),2),4)</f>
        <v>1020.5643</v>
      </c>
      <c r="G1110" s="26">
        <v>1106</v>
      </c>
      <c r="H1110" s="26">
        <f>MIN(INT(_xlfn.XLOOKUP(B1110,中转!$O$10:$O$129,中转!$Q$10:$Q$129)*MAX(C1110/MIN(_xlfn.XLOOKUP(B1110,中转!$O$10:$O$129,中转!$N$10:$N$129),7),_xlfn.XLOOKUP(C1110,中转!$A$8:$A$17,中转!$B$8:$B$17))),250)</f>
        <v>237</v>
      </c>
    </row>
    <row r="1111" spans="1:8" x14ac:dyDescent="0.15">
      <c r="A1111" s="26">
        <v>1107</v>
      </c>
      <c r="B1111" s="26">
        <f t="shared" si="78"/>
        <v>111</v>
      </c>
      <c r="C1111" s="26">
        <f t="shared" si="79"/>
        <v>7</v>
      </c>
      <c r="D1111" s="26">
        <f t="shared" si="75"/>
        <v>0</v>
      </c>
      <c r="E1111" s="26">
        <f>IFERROR(IF(C1111=1,$E$5,ROUNDUP(LOG(_xlfn.XLOOKUP(C1111,中转!$U$10:$U$19,中转!$V$10:$V$19)*1.1^(_xlfn.XLOOKUP(B1111,中转!$O$10:$O$129,中转!$P$10:$P$129,0)*_xlfn.XLOOKUP(C1111,中转!$U$10:$U$19,中转!$W$10:$W$19)),2),4)),1020.5643)</f>
        <v>1020.5643</v>
      </c>
      <c r="F1111" s="26">
        <f t="shared" ref="F1111:F1114" si="83">F1101</f>
        <v>1020.5643</v>
      </c>
      <c r="G1111" s="27">
        <v>1107</v>
      </c>
      <c r="H1111" s="26">
        <f>MIN(INT(_xlfn.XLOOKUP(B1111,中转!$O$10:$O$129,中转!$Q$10:$Q$129)*MAX(C1111/MIN(_xlfn.XLOOKUP(B1111,中转!$O$10:$O$129,中转!$N$10:$N$129),7),_xlfn.XLOOKUP(C1111,中转!$A$8:$A$17,中转!$B$8:$B$17))),250)</f>
        <v>250</v>
      </c>
    </row>
    <row r="1112" spans="1:8" x14ac:dyDescent="0.15">
      <c r="A1112" s="26">
        <v>1108</v>
      </c>
      <c r="B1112" s="26">
        <f t="shared" si="78"/>
        <v>111</v>
      </c>
      <c r="C1112" s="26">
        <f t="shared" si="79"/>
        <v>8</v>
      </c>
      <c r="D1112" s="26">
        <f t="shared" si="75"/>
        <v>0</v>
      </c>
      <c r="E1112" s="26">
        <f>IFERROR(IF(C1112=1,$E$5,ROUNDUP(LOG(_xlfn.XLOOKUP(C1112,中转!$U$10:$U$19,中转!$V$10:$V$19)*1.1^(_xlfn.XLOOKUP(B1112,中转!$O$10:$O$129,中转!$P$10:$P$129,0)*_xlfn.XLOOKUP(C1112,中转!$U$10:$U$19,中转!$W$10:$W$19)),2),4)),1020.5643)</f>
        <v>1020.5643</v>
      </c>
      <c r="F1112" s="26">
        <f t="shared" si="83"/>
        <v>1020.5643</v>
      </c>
      <c r="G1112" s="26">
        <v>1108</v>
      </c>
      <c r="H1112" s="26">
        <f>MIN(INT(_xlfn.XLOOKUP(B1112,中转!$O$10:$O$129,中转!$Q$10:$Q$129)*MAX(C1112/MIN(_xlfn.XLOOKUP(B1112,中转!$O$10:$O$129,中转!$N$10:$N$129),7),_xlfn.XLOOKUP(C1112,中转!$A$8:$A$17,中转!$B$8:$B$17))),250)</f>
        <v>250</v>
      </c>
    </row>
    <row r="1113" spans="1:8" x14ac:dyDescent="0.15">
      <c r="A1113" s="26">
        <v>1109</v>
      </c>
      <c r="B1113" s="26">
        <f t="shared" si="78"/>
        <v>111</v>
      </c>
      <c r="C1113" s="26">
        <f t="shared" si="79"/>
        <v>9</v>
      </c>
      <c r="D1113" s="26">
        <f t="shared" si="75"/>
        <v>0</v>
      </c>
      <c r="E1113" s="26">
        <f>IFERROR(IF(C1113=1,$E$5,ROUNDUP(LOG(_xlfn.XLOOKUP(C1113,中转!$U$10:$U$19,中转!$V$10:$V$19)*1.1^(_xlfn.XLOOKUP(B1113,中转!$O$10:$O$129,中转!$P$10:$P$129,0)*_xlfn.XLOOKUP(C1113,中转!$U$10:$U$19,中转!$W$10:$W$19)),2),4)),1020.5643)</f>
        <v>1020.5643</v>
      </c>
      <c r="F1113" s="26">
        <f t="shared" si="83"/>
        <v>1020.5643</v>
      </c>
      <c r="G1113" s="27">
        <v>1109</v>
      </c>
      <c r="H1113" s="26">
        <f>MIN(INT(_xlfn.XLOOKUP(B1113,中转!$O$10:$O$129,中转!$Q$10:$Q$129)*MAX(C1113/MIN(_xlfn.XLOOKUP(B1113,中转!$O$10:$O$129,中转!$N$10:$N$129),7),_xlfn.XLOOKUP(C1113,中转!$A$8:$A$17,中转!$B$8:$B$17))),250)</f>
        <v>250</v>
      </c>
    </row>
    <row r="1114" spans="1:8" x14ac:dyDescent="0.15">
      <c r="A1114" s="26">
        <v>1110</v>
      </c>
      <c r="B1114" s="26">
        <f t="shared" si="78"/>
        <v>111</v>
      </c>
      <c r="C1114" s="26">
        <f t="shared" si="79"/>
        <v>10</v>
      </c>
      <c r="D1114" s="26">
        <f t="shared" si="75"/>
        <v>0</v>
      </c>
      <c r="E1114" s="26">
        <f>IFERROR(IF(C1114=1,$E$5,ROUNDUP(LOG(_xlfn.XLOOKUP(C1114,中转!$U$10:$U$19,中转!$V$10:$V$19)*1.1^(_xlfn.XLOOKUP(B1114,中转!$O$10:$O$129,中转!$P$10:$P$129,0)*_xlfn.XLOOKUP(C1114,中转!$U$10:$U$19,中转!$W$10:$W$19)),2),4)),1020.5643)</f>
        <v>1020.5643</v>
      </c>
      <c r="F1114" s="26">
        <f t="shared" si="83"/>
        <v>1020.5643</v>
      </c>
      <c r="G1114" s="26">
        <v>1110</v>
      </c>
      <c r="H1114" s="26">
        <f>MIN(INT(_xlfn.XLOOKUP(B1114,中转!$O$10:$O$129,中转!$Q$10:$Q$129)*MAX(C1114/MIN(_xlfn.XLOOKUP(B1114,中转!$O$10:$O$129,中转!$N$10:$N$129),7),_xlfn.XLOOKUP(C1114,中转!$A$8:$A$17,中转!$B$8:$B$17))),250)</f>
        <v>250</v>
      </c>
    </row>
    <row r="1115" spans="1:8" x14ac:dyDescent="0.15">
      <c r="A1115" s="32">
        <v>1111</v>
      </c>
      <c r="B1115" s="32">
        <f t="shared" si="78"/>
        <v>112</v>
      </c>
      <c r="C1115" s="32">
        <f t="shared" si="79"/>
        <v>1</v>
      </c>
      <c r="D1115" s="32">
        <f t="shared" si="75"/>
        <v>0</v>
      </c>
      <c r="E1115" s="32">
        <f>IFERROR(IF(C1115=1,$E$5,ROUNDUP(LOG(_xlfn.XLOOKUP(C1115,中转!$U$10:$U$19,中转!$V$10:$V$19)*1.1^(_xlfn.XLOOKUP(B1115,中转!$O$10:$O$129,中转!$P$10:$P$129,0)*_xlfn.XLOOKUP(C1115,中转!$U$10:$U$19,中转!$W$10:$W$19)),2),4)),1020.5643)</f>
        <v>4.3220000000000001</v>
      </c>
      <c r="F1115" s="32">
        <f>ROUNDUP(LOG(_xlfn.XLOOKUP(C1115,中转!$U$10:$U$19,中转!$V$10:$V$19)*1.1^(_xlfn.XLOOKUP(B1115,中转!$O$10:$O$129,中转!$P$10:$P$129,0)*_xlfn.XLOOKUP(C1115,中转!$U$10:$U$19,中转!$W$10:$W$19)),2),4)</f>
        <v>798.66420000000005</v>
      </c>
      <c r="G1115" s="33">
        <v>1111</v>
      </c>
      <c r="H1115" s="32">
        <f>MIN(INT(_xlfn.XLOOKUP(B1115,中转!$O$10:$O$129,中转!$Q$10:$Q$129)*MAX(C1115/MIN(_xlfn.XLOOKUP(B1115,中转!$O$10:$O$129,中转!$N$10:$N$129),7),_xlfn.XLOOKUP(C1115,中转!$A$8:$A$17,中转!$B$8:$B$17))),250)</f>
        <v>175</v>
      </c>
    </row>
    <row r="1116" spans="1:8" x14ac:dyDescent="0.15">
      <c r="A1116" s="32">
        <v>1112</v>
      </c>
      <c r="B1116" s="32">
        <f t="shared" si="78"/>
        <v>112</v>
      </c>
      <c r="C1116" s="32">
        <f t="shared" si="79"/>
        <v>2</v>
      </c>
      <c r="D1116" s="32">
        <f t="shared" si="75"/>
        <v>0</v>
      </c>
      <c r="E1116" s="32">
        <f>IFERROR(IF(C1116=1,$E$5,ROUNDUP(LOG(_xlfn.XLOOKUP(C1116,中转!$U$10:$U$19,中转!$V$10:$V$19)*1.1^(_xlfn.XLOOKUP(B1116,中转!$O$10:$O$129,中转!$P$10:$P$129,0)*_xlfn.XLOOKUP(C1116,中转!$U$10:$U$19,中转!$W$10:$W$19)),2),4)),1020.5643)</f>
        <v>849.42849999999999</v>
      </c>
      <c r="F1116" s="32">
        <f>ROUNDUP(LOG(_xlfn.XLOOKUP(C1116,中转!$U$10:$U$19,中转!$V$10:$V$19)*1.1^(_xlfn.XLOOKUP(B1116,中转!$O$10:$O$129,中转!$P$10:$P$129,0)*_xlfn.XLOOKUP(C1116,中转!$U$10:$U$19,中转!$W$10:$W$19)),2),4)</f>
        <v>849.42849999999999</v>
      </c>
      <c r="G1116" s="32">
        <v>1112</v>
      </c>
      <c r="H1116" s="32">
        <f>MIN(INT(_xlfn.XLOOKUP(B1116,中转!$O$10:$O$129,中转!$Q$10:$Q$129)*MAX(C1116/MIN(_xlfn.XLOOKUP(B1116,中转!$O$10:$O$129,中转!$N$10:$N$129),7),_xlfn.XLOOKUP(C1116,中转!$A$8:$A$17,中转!$B$8:$B$17))),250)</f>
        <v>187</v>
      </c>
    </row>
    <row r="1117" spans="1:8" x14ac:dyDescent="0.15">
      <c r="A1117" s="32">
        <v>1113</v>
      </c>
      <c r="B1117" s="32">
        <f t="shared" si="78"/>
        <v>112</v>
      </c>
      <c r="C1117" s="32">
        <f t="shared" si="79"/>
        <v>3</v>
      </c>
      <c r="D1117" s="32">
        <f t="shared" si="75"/>
        <v>0</v>
      </c>
      <c r="E1117" s="32">
        <f>IFERROR(IF(C1117=1,$E$5,ROUNDUP(LOG(_xlfn.XLOOKUP(C1117,中转!$U$10:$U$19,中转!$V$10:$V$19)*1.1^(_xlfn.XLOOKUP(B1117,中转!$O$10:$O$129,中转!$P$10:$P$129,0)*_xlfn.XLOOKUP(C1117,中转!$U$10:$U$19,中转!$W$10:$W$19)),2),4)),1020.5643)</f>
        <v>905.83669999999995</v>
      </c>
      <c r="F1117" s="32">
        <f>ROUNDUP(LOG(_xlfn.XLOOKUP(C1117,中转!$U$10:$U$19,中转!$V$10:$V$19)*1.1^(_xlfn.XLOOKUP(B1117,中转!$O$10:$O$129,中转!$P$10:$P$129,0)*_xlfn.XLOOKUP(C1117,中转!$U$10:$U$19,中转!$W$10:$W$19)),2),4)</f>
        <v>905.83669999999995</v>
      </c>
      <c r="G1117" s="33">
        <v>1113</v>
      </c>
      <c r="H1117" s="32">
        <f>MIN(INT(_xlfn.XLOOKUP(B1117,中转!$O$10:$O$129,中转!$Q$10:$Q$129)*MAX(C1117/MIN(_xlfn.XLOOKUP(B1117,中转!$O$10:$O$129,中转!$N$10:$N$129),7),_xlfn.XLOOKUP(C1117,中转!$A$8:$A$17,中转!$B$8:$B$17))),250)</f>
        <v>200</v>
      </c>
    </row>
    <row r="1118" spans="1:8" x14ac:dyDescent="0.15">
      <c r="A1118" s="32">
        <v>1114</v>
      </c>
      <c r="B1118" s="32">
        <f t="shared" si="78"/>
        <v>112</v>
      </c>
      <c r="C1118" s="32">
        <f t="shared" si="79"/>
        <v>4</v>
      </c>
      <c r="D1118" s="32">
        <f t="shared" si="75"/>
        <v>0</v>
      </c>
      <c r="E1118" s="32">
        <f>IFERROR(IF(C1118=1,$E$5,ROUNDUP(LOG(_xlfn.XLOOKUP(C1118,中转!$U$10:$U$19,中转!$V$10:$V$19)*1.1^(_xlfn.XLOOKUP(B1118,中转!$O$10:$O$129,中转!$P$10:$P$129,0)*_xlfn.XLOOKUP(C1118,中转!$U$10:$U$19,中转!$W$10:$W$19)),2),4)),1020.5643)</f>
        <v>959.24479999999994</v>
      </c>
      <c r="F1118" s="32">
        <f>ROUNDUP(LOG(_xlfn.XLOOKUP(C1118,中转!$U$10:$U$19,中转!$V$10:$V$19)*1.1^(_xlfn.XLOOKUP(B1118,中转!$O$10:$O$129,中转!$P$10:$P$129,0)*_xlfn.XLOOKUP(C1118,中转!$U$10:$U$19,中转!$W$10:$W$19)),2),4)</f>
        <v>959.24480000000005</v>
      </c>
      <c r="G1118" s="32">
        <v>1114</v>
      </c>
      <c r="H1118" s="32">
        <f>MIN(INT(_xlfn.XLOOKUP(B1118,中转!$O$10:$O$129,中转!$Q$10:$Q$129)*MAX(C1118/MIN(_xlfn.XLOOKUP(B1118,中转!$O$10:$O$129,中转!$N$10:$N$129),7),_xlfn.XLOOKUP(C1118,中转!$A$8:$A$17,中转!$B$8:$B$17))),250)</f>
        <v>212</v>
      </c>
    </row>
    <row r="1119" spans="1:8" x14ac:dyDescent="0.15">
      <c r="A1119" s="32">
        <v>1115</v>
      </c>
      <c r="B1119" s="32">
        <f t="shared" si="78"/>
        <v>112</v>
      </c>
      <c r="C1119" s="32">
        <f t="shared" si="79"/>
        <v>5</v>
      </c>
      <c r="D1119" s="32">
        <f t="shared" si="75"/>
        <v>0</v>
      </c>
      <c r="E1119" s="32">
        <f>IFERROR(IF(C1119=1,$E$5,ROUNDUP(LOG(_xlfn.XLOOKUP(C1119,中转!$U$10:$U$19,中转!$V$10:$V$19)*1.1^(_xlfn.XLOOKUP(B1119,中转!$O$10:$O$129,中转!$P$10:$P$129,0)*_xlfn.XLOOKUP(C1119,中转!$U$10:$U$19,中转!$W$10:$W$19)),2),4)),1020.5643)</f>
        <v>1014.6519</v>
      </c>
      <c r="F1119" s="32">
        <f>ROUNDUP(LOG(_xlfn.XLOOKUP(C1119,中转!$U$10:$U$19,中转!$V$10:$V$19)*1.1^(_xlfn.XLOOKUP(B1119,中转!$O$10:$O$129,中转!$P$10:$P$129,0)*_xlfn.XLOOKUP(C1119,中转!$U$10:$U$19,中转!$W$10:$W$19)),2),4)</f>
        <v>1014.6519</v>
      </c>
      <c r="G1119" s="33">
        <v>1115</v>
      </c>
      <c r="H1119" s="32">
        <f>MIN(INT(_xlfn.XLOOKUP(B1119,中转!$O$10:$O$129,中转!$Q$10:$Q$129)*MAX(C1119/MIN(_xlfn.XLOOKUP(B1119,中转!$O$10:$O$129,中转!$N$10:$N$129),7),_xlfn.XLOOKUP(C1119,中转!$A$8:$A$17,中转!$B$8:$B$17))),250)</f>
        <v>225</v>
      </c>
    </row>
    <row r="1120" spans="1:8" x14ac:dyDescent="0.15">
      <c r="A1120" s="32">
        <v>1116</v>
      </c>
      <c r="B1120" s="32">
        <f t="shared" si="78"/>
        <v>112</v>
      </c>
      <c r="C1120" s="32">
        <f t="shared" si="79"/>
        <v>6</v>
      </c>
      <c r="D1120" s="32">
        <f t="shared" si="75"/>
        <v>0</v>
      </c>
      <c r="E1120" s="32">
        <f>IFERROR(IF(C1120=1,$E$5,ROUNDUP(LOG(_xlfn.XLOOKUP(C1120,中转!$U$10:$U$19,中转!$V$10:$V$19)*1.1^(_xlfn.XLOOKUP(B1120,中转!$O$10:$O$129,中转!$P$10:$P$129,0)*_xlfn.XLOOKUP(C1120,中转!$U$10:$U$19,中转!$W$10:$W$19)),2),4)),1020.5643)</f>
        <v>1020.5643</v>
      </c>
      <c r="F1120" s="32">
        <f>ROUNDUP(LOG(_xlfn.XLOOKUP(C1120,中转!$U$10:$U$19,中转!$V$10:$V$19)*1.1^(_xlfn.XLOOKUP(B1120,中转!$O$10:$O$129,中转!$P$10:$P$129,0)*_xlfn.XLOOKUP(C1120,中转!$U$10:$U$19,中转!$W$10:$W$19)),2),4)</f>
        <v>1020.5643</v>
      </c>
      <c r="G1120" s="32">
        <v>1116</v>
      </c>
      <c r="H1120" s="32">
        <f>MIN(INT(_xlfn.XLOOKUP(B1120,中转!$O$10:$O$129,中转!$Q$10:$Q$129)*MAX(C1120/MIN(_xlfn.XLOOKUP(B1120,中转!$O$10:$O$129,中转!$N$10:$N$129),7),_xlfn.XLOOKUP(C1120,中转!$A$8:$A$17,中转!$B$8:$B$17))),250)</f>
        <v>237</v>
      </c>
    </row>
    <row r="1121" spans="1:8" x14ac:dyDescent="0.15">
      <c r="A1121" s="32">
        <v>1117</v>
      </c>
      <c r="B1121" s="32">
        <f t="shared" si="78"/>
        <v>112</v>
      </c>
      <c r="C1121" s="32">
        <f t="shared" si="79"/>
        <v>7</v>
      </c>
      <c r="D1121" s="32">
        <f t="shared" si="75"/>
        <v>0</v>
      </c>
      <c r="E1121" s="32">
        <f>IFERROR(IF(C1121=1,$E$5,ROUNDUP(LOG(_xlfn.XLOOKUP(C1121,中转!$U$10:$U$19,中转!$V$10:$V$19)*1.1^(_xlfn.XLOOKUP(B1121,中转!$O$10:$O$129,中转!$P$10:$P$129,0)*_xlfn.XLOOKUP(C1121,中转!$U$10:$U$19,中转!$W$10:$W$19)),2),4)),1020.5643)</f>
        <v>1020.5643</v>
      </c>
      <c r="F1121" s="32">
        <f t="shared" ref="F1121:F1124" si="84">F1111</f>
        <v>1020.5643</v>
      </c>
      <c r="G1121" s="33">
        <v>1117</v>
      </c>
      <c r="H1121" s="32">
        <f>MIN(INT(_xlfn.XLOOKUP(B1121,中转!$O$10:$O$129,中转!$Q$10:$Q$129)*MAX(C1121/MIN(_xlfn.XLOOKUP(B1121,中转!$O$10:$O$129,中转!$N$10:$N$129),7),_xlfn.XLOOKUP(C1121,中转!$A$8:$A$17,中转!$B$8:$B$17))),250)</f>
        <v>250</v>
      </c>
    </row>
    <row r="1122" spans="1:8" x14ac:dyDescent="0.15">
      <c r="A1122" s="32">
        <v>1118</v>
      </c>
      <c r="B1122" s="32">
        <f t="shared" si="78"/>
        <v>112</v>
      </c>
      <c r="C1122" s="32">
        <f t="shared" si="79"/>
        <v>8</v>
      </c>
      <c r="D1122" s="32">
        <f t="shared" si="75"/>
        <v>0</v>
      </c>
      <c r="E1122" s="32">
        <f>IFERROR(IF(C1122=1,$E$5,ROUNDUP(LOG(_xlfn.XLOOKUP(C1122,中转!$U$10:$U$19,中转!$V$10:$V$19)*1.1^(_xlfn.XLOOKUP(B1122,中转!$O$10:$O$129,中转!$P$10:$P$129,0)*_xlfn.XLOOKUP(C1122,中转!$U$10:$U$19,中转!$W$10:$W$19)),2),4)),1020.5643)</f>
        <v>1020.5643</v>
      </c>
      <c r="F1122" s="32">
        <f t="shared" si="84"/>
        <v>1020.5643</v>
      </c>
      <c r="G1122" s="32">
        <v>1118</v>
      </c>
      <c r="H1122" s="32">
        <f>MIN(INT(_xlfn.XLOOKUP(B1122,中转!$O$10:$O$129,中转!$Q$10:$Q$129)*MAX(C1122/MIN(_xlfn.XLOOKUP(B1122,中转!$O$10:$O$129,中转!$N$10:$N$129),7),_xlfn.XLOOKUP(C1122,中转!$A$8:$A$17,中转!$B$8:$B$17))),250)</f>
        <v>250</v>
      </c>
    </row>
    <row r="1123" spans="1:8" x14ac:dyDescent="0.15">
      <c r="A1123" s="32">
        <v>1119</v>
      </c>
      <c r="B1123" s="32">
        <f t="shared" si="78"/>
        <v>112</v>
      </c>
      <c r="C1123" s="32">
        <f t="shared" si="79"/>
        <v>9</v>
      </c>
      <c r="D1123" s="32">
        <f t="shared" si="75"/>
        <v>0</v>
      </c>
      <c r="E1123" s="32">
        <f>IFERROR(IF(C1123=1,$E$5,ROUNDUP(LOG(_xlfn.XLOOKUP(C1123,中转!$U$10:$U$19,中转!$V$10:$V$19)*1.1^(_xlfn.XLOOKUP(B1123,中转!$O$10:$O$129,中转!$P$10:$P$129,0)*_xlfn.XLOOKUP(C1123,中转!$U$10:$U$19,中转!$W$10:$W$19)),2),4)),1020.5643)</f>
        <v>1020.5643</v>
      </c>
      <c r="F1123" s="32">
        <f t="shared" si="84"/>
        <v>1020.5643</v>
      </c>
      <c r="G1123" s="33">
        <v>1119</v>
      </c>
      <c r="H1123" s="32">
        <f>MIN(INT(_xlfn.XLOOKUP(B1123,中转!$O$10:$O$129,中转!$Q$10:$Q$129)*MAX(C1123/MIN(_xlfn.XLOOKUP(B1123,中转!$O$10:$O$129,中转!$N$10:$N$129),7),_xlfn.XLOOKUP(C1123,中转!$A$8:$A$17,中转!$B$8:$B$17))),250)</f>
        <v>250</v>
      </c>
    </row>
    <row r="1124" spans="1:8" x14ac:dyDescent="0.15">
      <c r="A1124" s="32">
        <v>1120</v>
      </c>
      <c r="B1124" s="32">
        <f t="shared" si="78"/>
        <v>112</v>
      </c>
      <c r="C1124" s="32">
        <f t="shared" si="79"/>
        <v>10</v>
      </c>
      <c r="D1124" s="32">
        <f t="shared" ref="D1124:D1187" si="85">D1114</f>
        <v>0</v>
      </c>
      <c r="E1124" s="32">
        <f>IFERROR(IF(C1124=1,$E$5,ROUNDUP(LOG(_xlfn.XLOOKUP(C1124,中转!$U$10:$U$19,中转!$V$10:$V$19)*1.1^(_xlfn.XLOOKUP(B1124,中转!$O$10:$O$129,中转!$P$10:$P$129,0)*_xlfn.XLOOKUP(C1124,中转!$U$10:$U$19,中转!$W$10:$W$19)),2),4)),1020.5643)</f>
        <v>1020.5643</v>
      </c>
      <c r="F1124" s="32">
        <f t="shared" si="84"/>
        <v>1020.5643</v>
      </c>
      <c r="G1124" s="32">
        <v>1120</v>
      </c>
      <c r="H1124" s="32">
        <f>MIN(INT(_xlfn.XLOOKUP(B1124,中转!$O$10:$O$129,中转!$Q$10:$Q$129)*MAX(C1124/MIN(_xlfn.XLOOKUP(B1124,中转!$O$10:$O$129,中转!$N$10:$N$129),7),_xlfn.XLOOKUP(C1124,中转!$A$8:$A$17,中转!$B$8:$B$17))),250)</f>
        <v>250</v>
      </c>
    </row>
    <row r="1125" spans="1:8" x14ac:dyDescent="0.15">
      <c r="A1125" s="26">
        <v>1121</v>
      </c>
      <c r="B1125" s="26">
        <f t="shared" si="78"/>
        <v>113</v>
      </c>
      <c r="C1125" s="26">
        <f t="shared" si="79"/>
        <v>1</v>
      </c>
      <c r="D1125" s="26">
        <f t="shared" si="85"/>
        <v>0</v>
      </c>
      <c r="E1125" s="26">
        <f>IFERROR(IF(C1125=1,$E$5,ROUNDUP(LOG(_xlfn.XLOOKUP(C1125,中转!$U$10:$U$19,中转!$V$10:$V$19)*1.1^(_xlfn.XLOOKUP(B1125,中转!$O$10:$O$129,中转!$P$10:$P$129,0)*_xlfn.XLOOKUP(C1125,中转!$U$10:$U$19,中转!$W$10:$W$19)),2),4)),1020.5643)</f>
        <v>4.3220000000000001</v>
      </c>
      <c r="F1125" s="26">
        <f>ROUNDUP(LOG(_xlfn.XLOOKUP(C1125,中转!$U$10:$U$19,中转!$V$10:$V$19)*1.1^(_xlfn.XLOOKUP(B1125,中转!$O$10:$O$129,中转!$P$10:$P$129,0)*_xlfn.XLOOKUP(C1125,中转!$U$10:$U$19,中转!$W$10:$W$19)),2),4)</f>
        <v>798.66420000000005</v>
      </c>
      <c r="G1125" s="27">
        <v>1121</v>
      </c>
      <c r="H1125" s="26">
        <f>MIN(INT(_xlfn.XLOOKUP(B1125,中转!$O$10:$O$129,中转!$Q$10:$Q$129)*MAX(C1125/MIN(_xlfn.XLOOKUP(B1125,中转!$O$10:$O$129,中转!$N$10:$N$129),7),_xlfn.XLOOKUP(C1125,中转!$A$8:$A$17,中转!$B$8:$B$17))),250)</f>
        <v>175</v>
      </c>
    </row>
    <row r="1126" spans="1:8" x14ac:dyDescent="0.15">
      <c r="A1126" s="26">
        <v>1122</v>
      </c>
      <c r="B1126" s="26">
        <f t="shared" si="78"/>
        <v>113</v>
      </c>
      <c r="C1126" s="26">
        <f t="shared" si="79"/>
        <v>2</v>
      </c>
      <c r="D1126" s="26">
        <f t="shared" si="85"/>
        <v>0</v>
      </c>
      <c r="E1126" s="26">
        <f>IFERROR(IF(C1126=1,$E$5,ROUNDUP(LOG(_xlfn.XLOOKUP(C1126,中转!$U$10:$U$19,中转!$V$10:$V$19)*1.1^(_xlfn.XLOOKUP(B1126,中转!$O$10:$O$129,中转!$P$10:$P$129,0)*_xlfn.XLOOKUP(C1126,中转!$U$10:$U$19,中转!$W$10:$W$19)),2),4)),1020.5643)</f>
        <v>849.42849999999999</v>
      </c>
      <c r="F1126" s="26">
        <f>ROUNDUP(LOG(_xlfn.XLOOKUP(C1126,中转!$U$10:$U$19,中转!$V$10:$V$19)*1.1^(_xlfn.XLOOKUP(B1126,中转!$O$10:$O$129,中转!$P$10:$P$129,0)*_xlfn.XLOOKUP(C1126,中转!$U$10:$U$19,中转!$W$10:$W$19)),2),4)</f>
        <v>849.42849999999999</v>
      </c>
      <c r="G1126" s="26">
        <v>1122</v>
      </c>
      <c r="H1126" s="26">
        <f>MIN(INT(_xlfn.XLOOKUP(B1126,中转!$O$10:$O$129,中转!$Q$10:$Q$129)*MAX(C1126/MIN(_xlfn.XLOOKUP(B1126,中转!$O$10:$O$129,中转!$N$10:$N$129),7),_xlfn.XLOOKUP(C1126,中转!$A$8:$A$17,中转!$B$8:$B$17))),250)</f>
        <v>187</v>
      </c>
    </row>
    <row r="1127" spans="1:8" x14ac:dyDescent="0.15">
      <c r="A1127" s="26">
        <v>1123</v>
      </c>
      <c r="B1127" s="26">
        <f t="shared" si="78"/>
        <v>113</v>
      </c>
      <c r="C1127" s="26">
        <f t="shared" si="79"/>
        <v>3</v>
      </c>
      <c r="D1127" s="26">
        <f t="shared" si="85"/>
        <v>0</v>
      </c>
      <c r="E1127" s="26">
        <f>IFERROR(IF(C1127=1,$E$5,ROUNDUP(LOG(_xlfn.XLOOKUP(C1127,中转!$U$10:$U$19,中转!$V$10:$V$19)*1.1^(_xlfn.XLOOKUP(B1127,中转!$O$10:$O$129,中转!$P$10:$P$129,0)*_xlfn.XLOOKUP(C1127,中转!$U$10:$U$19,中转!$W$10:$W$19)),2),4)),1020.5643)</f>
        <v>905.83669999999995</v>
      </c>
      <c r="F1127" s="26">
        <f>ROUNDUP(LOG(_xlfn.XLOOKUP(C1127,中转!$U$10:$U$19,中转!$V$10:$V$19)*1.1^(_xlfn.XLOOKUP(B1127,中转!$O$10:$O$129,中转!$P$10:$P$129,0)*_xlfn.XLOOKUP(C1127,中转!$U$10:$U$19,中转!$W$10:$W$19)),2),4)</f>
        <v>905.83669999999995</v>
      </c>
      <c r="G1127" s="27">
        <v>1123</v>
      </c>
      <c r="H1127" s="26">
        <f>MIN(INT(_xlfn.XLOOKUP(B1127,中转!$O$10:$O$129,中转!$Q$10:$Q$129)*MAX(C1127/MIN(_xlfn.XLOOKUP(B1127,中转!$O$10:$O$129,中转!$N$10:$N$129),7),_xlfn.XLOOKUP(C1127,中转!$A$8:$A$17,中转!$B$8:$B$17))),250)</f>
        <v>200</v>
      </c>
    </row>
    <row r="1128" spans="1:8" x14ac:dyDescent="0.15">
      <c r="A1128" s="26">
        <v>1124</v>
      </c>
      <c r="B1128" s="26">
        <f t="shared" si="78"/>
        <v>113</v>
      </c>
      <c r="C1128" s="26">
        <f t="shared" si="79"/>
        <v>4</v>
      </c>
      <c r="D1128" s="26">
        <f t="shared" si="85"/>
        <v>0</v>
      </c>
      <c r="E1128" s="26">
        <f>IFERROR(IF(C1128=1,$E$5,ROUNDUP(LOG(_xlfn.XLOOKUP(C1128,中转!$U$10:$U$19,中转!$V$10:$V$19)*1.1^(_xlfn.XLOOKUP(B1128,中转!$O$10:$O$129,中转!$P$10:$P$129,0)*_xlfn.XLOOKUP(C1128,中转!$U$10:$U$19,中转!$W$10:$W$19)),2),4)),1020.5643)</f>
        <v>959.24479999999994</v>
      </c>
      <c r="F1128" s="26">
        <f>ROUNDUP(LOG(_xlfn.XLOOKUP(C1128,中转!$U$10:$U$19,中转!$V$10:$V$19)*1.1^(_xlfn.XLOOKUP(B1128,中转!$O$10:$O$129,中转!$P$10:$P$129,0)*_xlfn.XLOOKUP(C1128,中转!$U$10:$U$19,中转!$W$10:$W$19)),2),4)</f>
        <v>959.24480000000005</v>
      </c>
      <c r="G1128" s="26">
        <v>1124</v>
      </c>
      <c r="H1128" s="26">
        <f>MIN(INT(_xlfn.XLOOKUP(B1128,中转!$O$10:$O$129,中转!$Q$10:$Q$129)*MAX(C1128/MIN(_xlfn.XLOOKUP(B1128,中转!$O$10:$O$129,中转!$N$10:$N$129),7),_xlfn.XLOOKUP(C1128,中转!$A$8:$A$17,中转!$B$8:$B$17))),250)</f>
        <v>212</v>
      </c>
    </row>
    <row r="1129" spans="1:8" x14ac:dyDescent="0.15">
      <c r="A1129" s="26">
        <v>1125</v>
      </c>
      <c r="B1129" s="26">
        <f t="shared" si="78"/>
        <v>113</v>
      </c>
      <c r="C1129" s="26">
        <f t="shared" si="79"/>
        <v>5</v>
      </c>
      <c r="D1129" s="26">
        <f t="shared" si="85"/>
        <v>0</v>
      </c>
      <c r="E1129" s="26">
        <f>IFERROR(IF(C1129=1,$E$5,ROUNDUP(LOG(_xlfn.XLOOKUP(C1129,中转!$U$10:$U$19,中转!$V$10:$V$19)*1.1^(_xlfn.XLOOKUP(B1129,中转!$O$10:$O$129,中转!$P$10:$P$129,0)*_xlfn.XLOOKUP(C1129,中转!$U$10:$U$19,中转!$W$10:$W$19)),2),4)),1020.5643)</f>
        <v>1014.6519</v>
      </c>
      <c r="F1129" s="26">
        <f>ROUNDUP(LOG(_xlfn.XLOOKUP(C1129,中转!$U$10:$U$19,中转!$V$10:$V$19)*1.1^(_xlfn.XLOOKUP(B1129,中转!$O$10:$O$129,中转!$P$10:$P$129,0)*_xlfn.XLOOKUP(C1129,中转!$U$10:$U$19,中转!$W$10:$W$19)),2),4)</f>
        <v>1014.6519</v>
      </c>
      <c r="G1129" s="27">
        <v>1125</v>
      </c>
      <c r="H1129" s="26">
        <f>MIN(INT(_xlfn.XLOOKUP(B1129,中转!$O$10:$O$129,中转!$Q$10:$Q$129)*MAX(C1129/MIN(_xlfn.XLOOKUP(B1129,中转!$O$10:$O$129,中转!$N$10:$N$129),7),_xlfn.XLOOKUP(C1129,中转!$A$8:$A$17,中转!$B$8:$B$17))),250)</f>
        <v>225</v>
      </c>
    </row>
    <row r="1130" spans="1:8" x14ac:dyDescent="0.15">
      <c r="A1130" s="26">
        <v>1126</v>
      </c>
      <c r="B1130" s="26">
        <f t="shared" si="78"/>
        <v>113</v>
      </c>
      <c r="C1130" s="26">
        <f t="shared" si="79"/>
        <v>6</v>
      </c>
      <c r="D1130" s="26">
        <f t="shared" si="85"/>
        <v>0</v>
      </c>
      <c r="E1130" s="26">
        <f>IFERROR(IF(C1130=1,$E$5,ROUNDUP(LOG(_xlfn.XLOOKUP(C1130,中转!$U$10:$U$19,中转!$V$10:$V$19)*1.1^(_xlfn.XLOOKUP(B1130,中转!$O$10:$O$129,中转!$P$10:$P$129,0)*_xlfn.XLOOKUP(C1130,中转!$U$10:$U$19,中转!$W$10:$W$19)),2),4)),1020.5643)</f>
        <v>1020.5643</v>
      </c>
      <c r="F1130" s="26">
        <f>ROUNDUP(LOG(_xlfn.XLOOKUP(C1130,中转!$U$10:$U$19,中转!$V$10:$V$19)*1.1^(_xlfn.XLOOKUP(B1130,中转!$O$10:$O$129,中转!$P$10:$P$129,0)*_xlfn.XLOOKUP(C1130,中转!$U$10:$U$19,中转!$W$10:$W$19)),2),4)</f>
        <v>1020.5643</v>
      </c>
      <c r="G1130" s="26">
        <v>1126</v>
      </c>
      <c r="H1130" s="26">
        <f>MIN(INT(_xlfn.XLOOKUP(B1130,中转!$O$10:$O$129,中转!$Q$10:$Q$129)*MAX(C1130/MIN(_xlfn.XLOOKUP(B1130,中转!$O$10:$O$129,中转!$N$10:$N$129),7),_xlfn.XLOOKUP(C1130,中转!$A$8:$A$17,中转!$B$8:$B$17))),250)</f>
        <v>237</v>
      </c>
    </row>
    <row r="1131" spans="1:8" x14ac:dyDescent="0.15">
      <c r="A1131" s="26">
        <v>1127</v>
      </c>
      <c r="B1131" s="26">
        <f t="shared" si="78"/>
        <v>113</v>
      </c>
      <c r="C1131" s="26">
        <f t="shared" si="79"/>
        <v>7</v>
      </c>
      <c r="D1131" s="26">
        <f t="shared" si="85"/>
        <v>0</v>
      </c>
      <c r="E1131" s="26">
        <f>IFERROR(IF(C1131=1,$E$5,ROUNDUP(LOG(_xlfn.XLOOKUP(C1131,中转!$U$10:$U$19,中转!$V$10:$V$19)*1.1^(_xlfn.XLOOKUP(B1131,中转!$O$10:$O$129,中转!$P$10:$P$129,0)*_xlfn.XLOOKUP(C1131,中转!$U$10:$U$19,中转!$W$10:$W$19)),2),4)),1020.5643)</f>
        <v>1020.5643</v>
      </c>
      <c r="F1131" s="26">
        <f t="shared" ref="F1131:F1134" si="86">F1121</f>
        <v>1020.5643</v>
      </c>
      <c r="G1131" s="27">
        <v>1127</v>
      </c>
      <c r="H1131" s="26">
        <f>MIN(INT(_xlfn.XLOOKUP(B1131,中转!$O$10:$O$129,中转!$Q$10:$Q$129)*MAX(C1131/MIN(_xlfn.XLOOKUP(B1131,中转!$O$10:$O$129,中转!$N$10:$N$129),7),_xlfn.XLOOKUP(C1131,中转!$A$8:$A$17,中转!$B$8:$B$17))),250)</f>
        <v>250</v>
      </c>
    </row>
    <row r="1132" spans="1:8" x14ac:dyDescent="0.15">
      <c r="A1132" s="26">
        <v>1128</v>
      </c>
      <c r="B1132" s="26">
        <f t="shared" si="78"/>
        <v>113</v>
      </c>
      <c r="C1132" s="26">
        <f t="shared" si="79"/>
        <v>8</v>
      </c>
      <c r="D1132" s="26">
        <f t="shared" si="85"/>
        <v>0</v>
      </c>
      <c r="E1132" s="26">
        <f>IFERROR(IF(C1132=1,$E$5,ROUNDUP(LOG(_xlfn.XLOOKUP(C1132,中转!$U$10:$U$19,中转!$V$10:$V$19)*1.1^(_xlfn.XLOOKUP(B1132,中转!$O$10:$O$129,中转!$P$10:$P$129,0)*_xlfn.XLOOKUP(C1132,中转!$U$10:$U$19,中转!$W$10:$W$19)),2),4)),1020.5643)</f>
        <v>1020.5643</v>
      </c>
      <c r="F1132" s="26">
        <f t="shared" si="86"/>
        <v>1020.5643</v>
      </c>
      <c r="G1132" s="26">
        <v>1128</v>
      </c>
      <c r="H1132" s="26">
        <f>MIN(INT(_xlfn.XLOOKUP(B1132,中转!$O$10:$O$129,中转!$Q$10:$Q$129)*MAX(C1132/MIN(_xlfn.XLOOKUP(B1132,中转!$O$10:$O$129,中转!$N$10:$N$129),7),_xlfn.XLOOKUP(C1132,中转!$A$8:$A$17,中转!$B$8:$B$17))),250)</f>
        <v>250</v>
      </c>
    </row>
    <row r="1133" spans="1:8" x14ac:dyDescent="0.15">
      <c r="A1133" s="26">
        <v>1129</v>
      </c>
      <c r="B1133" s="26">
        <f t="shared" si="78"/>
        <v>113</v>
      </c>
      <c r="C1133" s="26">
        <f t="shared" si="79"/>
        <v>9</v>
      </c>
      <c r="D1133" s="26">
        <f t="shared" si="85"/>
        <v>0</v>
      </c>
      <c r="E1133" s="26">
        <f>IFERROR(IF(C1133=1,$E$5,ROUNDUP(LOG(_xlfn.XLOOKUP(C1133,中转!$U$10:$U$19,中转!$V$10:$V$19)*1.1^(_xlfn.XLOOKUP(B1133,中转!$O$10:$O$129,中转!$P$10:$P$129,0)*_xlfn.XLOOKUP(C1133,中转!$U$10:$U$19,中转!$W$10:$W$19)),2),4)),1020.5643)</f>
        <v>1020.5643</v>
      </c>
      <c r="F1133" s="26">
        <f t="shared" si="86"/>
        <v>1020.5643</v>
      </c>
      <c r="G1133" s="27">
        <v>1129</v>
      </c>
      <c r="H1133" s="26">
        <f>MIN(INT(_xlfn.XLOOKUP(B1133,中转!$O$10:$O$129,中转!$Q$10:$Q$129)*MAX(C1133/MIN(_xlfn.XLOOKUP(B1133,中转!$O$10:$O$129,中转!$N$10:$N$129),7),_xlfn.XLOOKUP(C1133,中转!$A$8:$A$17,中转!$B$8:$B$17))),250)</f>
        <v>250</v>
      </c>
    </row>
    <row r="1134" spans="1:8" x14ac:dyDescent="0.15">
      <c r="A1134" s="26">
        <v>1130</v>
      </c>
      <c r="B1134" s="26">
        <f t="shared" si="78"/>
        <v>113</v>
      </c>
      <c r="C1134" s="26">
        <f t="shared" si="79"/>
        <v>10</v>
      </c>
      <c r="D1134" s="26">
        <f t="shared" si="85"/>
        <v>0</v>
      </c>
      <c r="E1134" s="26">
        <f>IFERROR(IF(C1134=1,$E$5,ROUNDUP(LOG(_xlfn.XLOOKUP(C1134,中转!$U$10:$U$19,中转!$V$10:$V$19)*1.1^(_xlfn.XLOOKUP(B1134,中转!$O$10:$O$129,中转!$P$10:$P$129,0)*_xlfn.XLOOKUP(C1134,中转!$U$10:$U$19,中转!$W$10:$W$19)),2),4)),1020.5643)</f>
        <v>1020.5643</v>
      </c>
      <c r="F1134" s="26">
        <f t="shared" si="86"/>
        <v>1020.5643</v>
      </c>
      <c r="G1134" s="26">
        <v>1130</v>
      </c>
      <c r="H1134" s="26">
        <f>MIN(INT(_xlfn.XLOOKUP(B1134,中转!$O$10:$O$129,中转!$Q$10:$Q$129)*MAX(C1134/MIN(_xlfn.XLOOKUP(B1134,中转!$O$10:$O$129,中转!$N$10:$N$129),7),_xlfn.XLOOKUP(C1134,中转!$A$8:$A$17,中转!$B$8:$B$17))),250)</f>
        <v>250</v>
      </c>
    </row>
    <row r="1135" spans="1:8" x14ac:dyDescent="0.15">
      <c r="A1135" s="32">
        <v>1131</v>
      </c>
      <c r="B1135" s="32">
        <f t="shared" si="78"/>
        <v>114</v>
      </c>
      <c r="C1135" s="32">
        <f t="shared" si="79"/>
        <v>1</v>
      </c>
      <c r="D1135" s="32">
        <f t="shared" si="85"/>
        <v>0</v>
      </c>
      <c r="E1135" s="32">
        <f>IFERROR(IF(C1135=1,$E$5,ROUNDUP(LOG(_xlfn.XLOOKUP(C1135,中转!$U$10:$U$19,中转!$V$10:$V$19)*1.1^(_xlfn.XLOOKUP(B1135,中转!$O$10:$O$129,中转!$P$10:$P$129,0)*_xlfn.XLOOKUP(C1135,中转!$U$10:$U$19,中转!$W$10:$W$19)),2),4)),1020.5643)</f>
        <v>4.3220000000000001</v>
      </c>
      <c r="F1135" s="32">
        <f>ROUNDUP(LOG(_xlfn.XLOOKUP(C1135,中转!$U$10:$U$19,中转!$V$10:$V$19)*1.1^(_xlfn.XLOOKUP(B1135,中转!$O$10:$O$129,中转!$P$10:$P$129,0)*_xlfn.XLOOKUP(C1135,中转!$U$10:$U$19,中转!$W$10:$W$19)),2),4)</f>
        <v>798.66420000000005</v>
      </c>
      <c r="G1135" s="33">
        <v>1131</v>
      </c>
      <c r="H1135" s="32">
        <f>MIN(INT(_xlfn.XLOOKUP(B1135,中转!$O$10:$O$129,中转!$Q$10:$Q$129)*MAX(C1135/MIN(_xlfn.XLOOKUP(B1135,中转!$O$10:$O$129,中转!$N$10:$N$129),7),_xlfn.XLOOKUP(C1135,中转!$A$8:$A$17,中转!$B$8:$B$17))),250)</f>
        <v>175</v>
      </c>
    </row>
    <row r="1136" spans="1:8" x14ac:dyDescent="0.15">
      <c r="A1136" s="32">
        <v>1132</v>
      </c>
      <c r="B1136" s="32">
        <f t="shared" si="78"/>
        <v>114</v>
      </c>
      <c r="C1136" s="32">
        <f t="shared" si="79"/>
        <v>2</v>
      </c>
      <c r="D1136" s="32">
        <f t="shared" si="85"/>
        <v>0</v>
      </c>
      <c r="E1136" s="32">
        <f>IFERROR(IF(C1136=1,$E$5,ROUNDUP(LOG(_xlfn.XLOOKUP(C1136,中转!$U$10:$U$19,中转!$V$10:$V$19)*1.1^(_xlfn.XLOOKUP(B1136,中转!$O$10:$O$129,中转!$P$10:$P$129,0)*_xlfn.XLOOKUP(C1136,中转!$U$10:$U$19,中转!$W$10:$W$19)),2),4)),1020.5643)</f>
        <v>849.42849999999999</v>
      </c>
      <c r="F1136" s="32">
        <f>ROUNDUP(LOG(_xlfn.XLOOKUP(C1136,中转!$U$10:$U$19,中转!$V$10:$V$19)*1.1^(_xlfn.XLOOKUP(B1136,中转!$O$10:$O$129,中转!$P$10:$P$129,0)*_xlfn.XLOOKUP(C1136,中转!$U$10:$U$19,中转!$W$10:$W$19)),2),4)</f>
        <v>849.42849999999999</v>
      </c>
      <c r="G1136" s="32">
        <v>1132</v>
      </c>
      <c r="H1136" s="32">
        <f>MIN(INT(_xlfn.XLOOKUP(B1136,中转!$O$10:$O$129,中转!$Q$10:$Q$129)*MAX(C1136/MIN(_xlfn.XLOOKUP(B1136,中转!$O$10:$O$129,中转!$N$10:$N$129),7),_xlfn.XLOOKUP(C1136,中转!$A$8:$A$17,中转!$B$8:$B$17))),250)</f>
        <v>187</v>
      </c>
    </row>
    <row r="1137" spans="1:8" x14ac:dyDescent="0.15">
      <c r="A1137" s="32">
        <v>1133</v>
      </c>
      <c r="B1137" s="32">
        <f t="shared" si="78"/>
        <v>114</v>
      </c>
      <c r="C1137" s="32">
        <f t="shared" si="79"/>
        <v>3</v>
      </c>
      <c r="D1137" s="32">
        <f t="shared" si="85"/>
        <v>0</v>
      </c>
      <c r="E1137" s="32">
        <f>IFERROR(IF(C1137=1,$E$5,ROUNDUP(LOG(_xlfn.XLOOKUP(C1137,中转!$U$10:$U$19,中转!$V$10:$V$19)*1.1^(_xlfn.XLOOKUP(B1137,中转!$O$10:$O$129,中转!$P$10:$P$129,0)*_xlfn.XLOOKUP(C1137,中转!$U$10:$U$19,中转!$W$10:$W$19)),2),4)),1020.5643)</f>
        <v>905.83669999999995</v>
      </c>
      <c r="F1137" s="32">
        <f>ROUNDUP(LOG(_xlfn.XLOOKUP(C1137,中转!$U$10:$U$19,中转!$V$10:$V$19)*1.1^(_xlfn.XLOOKUP(B1137,中转!$O$10:$O$129,中转!$P$10:$P$129,0)*_xlfn.XLOOKUP(C1137,中转!$U$10:$U$19,中转!$W$10:$W$19)),2),4)</f>
        <v>905.83669999999995</v>
      </c>
      <c r="G1137" s="33">
        <v>1133</v>
      </c>
      <c r="H1137" s="32">
        <f>MIN(INT(_xlfn.XLOOKUP(B1137,中转!$O$10:$O$129,中转!$Q$10:$Q$129)*MAX(C1137/MIN(_xlfn.XLOOKUP(B1137,中转!$O$10:$O$129,中转!$N$10:$N$129),7),_xlfn.XLOOKUP(C1137,中转!$A$8:$A$17,中转!$B$8:$B$17))),250)</f>
        <v>200</v>
      </c>
    </row>
    <row r="1138" spans="1:8" x14ac:dyDescent="0.15">
      <c r="A1138" s="32">
        <v>1134</v>
      </c>
      <c r="B1138" s="32">
        <f t="shared" si="78"/>
        <v>114</v>
      </c>
      <c r="C1138" s="32">
        <f t="shared" si="79"/>
        <v>4</v>
      </c>
      <c r="D1138" s="32">
        <f t="shared" si="85"/>
        <v>0</v>
      </c>
      <c r="E1138" s="32">
        <f>IFERROR(IF(C1138=1,$E$5,ROUNDUP(LOG(_xlfn.XLOOKUP(C1138,中转!$U$10:$U$19,中转!$V$10:$V$19)*1.1^(_xlfn.XLOOKUP(B1138,中转!$O$10:$O$129,中转!$P$10:$P$129,0)*_xlfn.XLOOKUP(C1138,中转!$U$10:$U$19,中转!$W$10:$W$19)),2),4)),1020.5643)</f>
        <v>959.24479999999994</v>
      </c>
      <c r="F1138" s="32">
        <f>ROUNDUP(LOG(_xlfn.XLOOKUP(C1138,中转!$U$10:$U$19,中转!$V$10:$V$19)*1.1^(_xlfn.XLOOKUP(B1138,中转!$O$10:$O$129,中转!$P$10:$P$129,0)*_xlfn.XLOOKUP(C1138,中转!$U$10:$U$19,中转!$W$10:$W$19)),2),4)</f>
        <v>959.24480000000005</v>
      </c>
      <c r="G1138" s="32">
        <v>1134</v>
      </c>
      <c r="H1138" s="32">
        <f>MIN(INT(_xlfn.XLOOKUP(B1138,中转!$O$10:$O$129,中转!$Q$10:$Q$129)*MAX(C1138/MIN(_xlfn.XLOOKUP(B1138,中转!$O$10:$O$129,中转!$N$10:$N$129),7),_xlfn.XLOOKUP(C1138,中转!$A$8:$A$17,中转!$B$8:$B$17))),250)</f>
        <v>212</v>
      </c>
    </row>
    <row r="1139" spans="1:8" x14ac:dyDescent="0.15">
      <c r="A1139" s="32">
        <v>1135</v>
      </c>
      <c r="B1139" s="32">
        <f t="shared" si="78"/>
        <v>114</v>
      </c>
      <c r="C1139" s="32">
        <f t="shared" si="79"/>
        <v>5</v>
      </c>
      <c r="D1139" s="32">
        <f t="shared" si="85"/>
        <v>0</v>
      </c>
      <c r="E1139" s="32">
        <f>IFERROR(IF(C1139=1,$E$5,ROUNDUP(LOG(_xlfn.XLOOKUP(C1139,中转!$U$10:$U$19,中转!$V$10:$V$19)*1.1^(_xlfn.XLOOKUP(B1139,中转!$O$10:$O$129,中转!$P$10:$P$129,0)*_xlfn.XLOOKUP(C1139,中转!$U$10:$U$19,中转!$W$10:$W$19)),2),4)),1020.5643)</f>
        <v>1014.6519</v>
      </c>
      <c r="F1139" s="32">
        <f>ROUNDUP(LOG(_xlfn.XLOOKUP(C1139,中转!$U$10:$U$19,中转!$V$10:$V$19)*1.1^(_xlfn.XLOOKUP(B1139,中转!$O$10:$O$129,中转!$P$10:$P$129,0)*_xlfn.XLOOKUP(C1139,中转!$U$10:$U$19,中转!$W$10:$W$19)),2),4)</f>
        <v>1014.6519</v>
      </c>
      <c r="G1139" s="33">
        <v>1135</v>
      </c>
      <c r="H1139" s="32">
        <f>MIN(INT(_xlfn.XLOOKUP(B1139,中转!$O$10:$O$129,中转!$Q$10:$Q$129)*MAX(C1139/MIN(_xlfn.XLOOKUP(B1139,中转!$O$10:$O$129,中转!$N$10:$N$129),7),_xlfn.XLOOKUP(C1139,中转!$A$8:$A$17,中转!$B$8:$B$17))),250)</f>
        <v>225</v>
      </c>
    </row>
    <row r="1140" spans="1:8" x14ac:dyDescent="0.15">
      <c r="A1140" s="32">
        <v>1136</v>
      </c>
      <c r="B1140" s="32">
        <f t="shared" ref="B1140:B1203" si="87">B1130+1</f>
        <v>114</v>
      </c>
      <c r="C1140" s="32">
        <f t="shared" ref="C1140:C1203" si="88">C1130</f>
        <v>6</v>
      </c>
      <c r="D1140" s="32">
        <f t="shared" si="85"/>
        <v>0</v>
      </c>
      <c r="E1140" s="32">
        <f>IFERROR(IF(C1140=1,$E$5,ROUNDUP(LOG(_xlfn.XLOOKUP(C1140,中转!$U$10:$U$19,中转!$V$10:$V$19)*1.1^(_xlfn.XLOOKUP(B1140,中转!$O$10:$O$129,中转!$P$10:$P$129,0)*_xlfn.XLOOKUP(C1140,中转!$U$10:$U$19,中转!$W$10:$W$19)),2),4)),1020.5643)</f>
        <v>1020.5643</v>
      </c>
      <c r="F1140" s="32">
        <f>ROUNDUP(LOG(_xlfn.XLOOKUP(C1140,中转!$U$10:$U$19,中转!$V$10:$V$19)*1.1^(_xlfn.XLOOKUP(B1140,中转!$O$10:$O$129,中转!$P$10:$P$129,0)*_xlfn.XLOOKUP(C1140,中转!$U$10:$U$19,中转!$W$10:$W$19)),2),4)</f>
        <v>1020.5643</v>
      </c>
      <c r="G1140" s="32">
        <v>1136</v>
      </c>
      <c r="H1140" s="32">
        <f>MIN(INT(_xlfn.XLOOKUP(B1140,中转!$O$10:$O$129,中转!$Q$10:$Q$129)*MAX(C1140/MIN(_xlfn.XLOOKUP(B1140,中转!$O$10:$O$129,中转!$N$10:$N$129),7),_xlfn.XLOOKUP(C1140,中转!$A$8:$A$17,中转!$B$8:$B$17))),250)</f>
        <v>237</v>
      </c>
    </row>
    <row r="1141" spans="1:8" x14ac:dyDescent="0.15">
      <c r="A1141" s="32">
        <v>1137</v>
      </c>
      <c r="B1141" s="32">
        <f t="shared" si="87"/>
        <v>114</v>
      </c>
      <c r="C1141" s="32">
        <f t="shared" si="88"/>
        <v>7</v>
      </c>
      <c r="D1141" s="32">
        <f t="shared" si="85"/>
        <v>0</v>
      </c>
      <c r="E1141" s="32">
        <f>IFERROR(IF(C1141=1,$E$5,ROUNDUP(LOG(_xlfn.XLOOKUP(C1141,中转!$U$10:$U$19,中转!$V$10:$V$19)*1.1^(_xlfn.XLOOKUP(B1141,中转!$O$10:$O$129,中转!$P$10:$P$129,0)*_xlfn.XLOOKUP(C1141,中转!$U$10:$U$19,中转!$W$10:$W$19)),2),4)),1020.5643)</f>
        <v>1020.5643</v>
      </c>
      <c r="F1141" s="32">
        <f t="shared" ref="F1141:F1144" si="89">F1140</f>
        <v>1020.5643</v>
      </c>
      <c r="G1141" s="33">
        <v>1137</v>
      </c>
      <c r="H1141" s="32">
        <f>MIN(INT(_xlfn.XLOOKUP(B1141,中转!$O$10:$O$129,中转!$Q$10:$Q$129)*MAX(C1141/MIN(_xlfn.XLOOKUP(B1141,中转!$O$10:$O$129,中转!$N$10:$N$129),7),_xlfn.XLOOKUP(C1141,中转!$A$8:$A$17,中转!$B$8:$B$17))),250)</f>
        <v>250</v>
      </c>
    </row>
    <row r="1142" spans="1:8" x14ac:dyDescent="0.15">
      <c r="A1142" s="32">
        <v>1138</v>
      </c>
      <c r="B1142" s="32">
        <f t="shared" si="87"/>
        <v>114</v>
      </c>
      <c r="C1142" s="32">
        <f t="shared" si="88"/>
        <v>8</v>
      </c>
      <c r="D1142" s="32">
        <f t="shared" si="85"/>
        <v>0</v>
      </c>
      <c r="E1142" s="32">
        <f>IFERROR(IF(C1142=1,$E$5,ROUNDUP(LOG(_xlfn.XLOOKUP(C1142,中转!$U$10:$U$19,中转!$V$10:$V$19)*1.1^(_xlfn.XLOOKUP(B1142,中转!$O$10:$O$129,中转!$P$10:$P$129,0)*_xlfn.XLOOKUP(C1142,中转!$U$10:$U$19,中转!$W$10:$W$19)),2),4)),1020.5643)</f>
        <v>1020.5643</v>
      </c>
      <c r="F1142" s="32">
        <f t="shared" si="89"/>
        <v>1020.5643</v>
      </c>
      <c r="G1142" s="32">
        <v>1138</v>
      </c>
      <c r="H1142" s="32">
        <f>MIN(INT(_xlfn.XLOOKUP(B1142,中转!$O$10:$O$129,中转!$Q$10:$Q$129)*MAX(C1142/MIN(_xlfn.XLOOKUP(B1142,中转!$O$10:$O$129,中转!$N$10:$N$129),7),_xlfn.XLOOKUP(C1142,中转!$A$8:$A$17,中转!$B$8:$B$17))),250)</f>
        <v>250</v>
      </c>
    </row>
    <row r="1143" spans="1:8" x14ac:dyDescent="0.15">
      <c r="A1143" s="32">
        <v>1139</v>
      </c>
      <c r="B1143" s="32">
        <f t="shared" si="87"/>
        <v>114</v>
      </c>
      <c r="C1143" s="32">
        <f t="shared" si="88"/>
        <v>9</v>
      </c>
      <c r="D1143" s="32">
        <f t="shared" si="85"/>
        <v>0</v>
      </c>
      <c r="E1143" s="32">
        <f>IFERROR(IF(C1143=1,$E$5,ROUNDUP(LOG(_xlfn.XLOOKUP(C1143,中转!$U$10:$U$19,中转!$V$10:$V$19)*1.1^(_xlfn.XLOOKUP(B1143,中转!$O$10:$O$129,中转!$P$10:$P$129,0)*_xlfn.XLOOKUP(C1143,中转!$U$10:$U$19,中转!$W$10:$W$19)),2),4)),1020.5643)</f>
        <v>1020.5643</v>
      </c>
      <c r="F1143" s="32">
        <f t="shared" si="89"/>
        <v>1020.5643</v>
      </c>
      <c r="G1143" s="33">
        <v>1139</v>
      </c>
      <c r="H1143" s="32">
        <f>MIN(INT(_xlfn.XLOOKUP(B1143,中转!$O$10:$O$129,中转!$Q$10:$Q$129)*MAX(C1143/MIN(_xlfn.XLOOKUP(B1143,中转!$O$10:$O$129,中转!$N$10:$N$129),7),_xlfn.XLOOKUP(C1143,中转!$A$8:$A$17,中转!$B$8:$B$17))),250)</f>
        <v>250</v>
      </c>
    </row>
    <row r="1144" spans="1:8" x14ac:dyDescent="0.15">
      <c r="A1144" s="32">
        <v>1140</v>
      </c>
      <c r="B1144" s="32">
        <f t="shared" si="87"/>
        <v>114</v>
      </c>
      <c r="C1144" s="32">
        <f t="shared" si="88"/>
        <v>10</v>
      </c>
      <c r="D1144" s="32">
        <f t="shared" si="85"/>
        <v>0</v>
      </c>
      <c r="E1144" s="32">
        <f>IFERROR(IF(C1144=1,$E$5,ROUNDUP(LOG(_xlfn.XLOOKUP(C1144,中转!$U$10:$U$19,中转!$V$10:$V$19)*1.1^(_xlfn.XLOOKUP(B1144,中转!$O$10:$O$129,中转!$P$10:$P$129,0)*_xlfn.XLOOKUP(C1144,中转!$U$10:$U$19,中转!$W$10:$W$19)),2),4)),1020.5643)</f>
        <v>1020.5643</v>
      </c>
      <c r="F1144" s="32">
        <f t="shared" si="89"/>
        <v>1020.5643</v>
      </c>
      <c r="G1144" s="32">
        <v>1140</v>
      </c>
      <c r="H1144" s="32">
        <f>MIN(INT(_xlfn.XLOOKUP(B1144,中转!$O$10:$O$129,中转!$Q$10:$Q$129)*MAX(C1144/MIN(_xlfn.XLOOKUP(B1144,中转!$O$10:$O$129,中转!$N$10:$N$129),7),_xlfn.XLOOKUP(C1144,中转!$A$8:$A$17,中转!$B$8:$B$17))),250)</f>
        <v>250</v>
      </c>
    </row>
    <row r="1145" spans="1:8" x14ac:dyDescent="0.15">
      <c r="A1145" s="26">
        <v>1141</v>
      </c>
      <c r="B1145" s="26">
        <f t="shared" si="87"/>
        <v>115</v>
      </c>
      <c r="C1145" s="26">
        <f t="shared" si="88"/>
        <v>1</v>
      </c>
      <c r="D1145" s="26">
        <f t="shared" si="85"/>
        <v>0</v>
      </c>
      <c r="E1145" s="26">
        <f>IFERROR(IF(C1145=1,$E$5,ROUNDUP(LOG(_xlfn.XLOOKUP(C1145,中转!$U$10:$U$19,中转!$V$10:$V$19)*1.1^(_xlfn.XLOOKUP(B1145,中转!$O$10:$O$129,中转!$P$10:$P$129,0)*_xlfn.XLOOKUP(C1145,中转!$U$10:$U$19,中转!$W$10:$W$19)),2),4)),1020.5643)</f>
        <v>4.3220000000000001</v>
      </c>
      <c r="F1145" s="26">
        <f>ROUNDUP(LOG(_xlfn.XLOOKUP(C1145,中转!$U$10:$U$19,中转!$V$10:$V$19)*1.1^(_xlfn.XLOOKUP(B1145,中转!$O$10:$O$129,中转!$P$10:$P$129,0)*_xlfn.XLOOKUP(C1145,中转!$U$10:$U$19,中转!$W$10:$W$19)),2),4)</f>
        <v>798.66420000000005</v>
      </c>
      <c r="G1145" s="27">
        <v>1141</v>
      </c>
      <c r="H1145" s="26">
        <f>MIN(INT(_xlfn.XLOOKUP(B1145,中转!$O$10:$O$129,中转!$Q$10:$Q$129)*MAX(C1145/MIN(_xlfn.XLOOKUP(B1145,中转!$O$10:$O$129,中转!$N$10:$N$129),7),_xlfn.XLOOKUP(C1145,中转!$A$8:$A$17,中转!$B$8:$B$17))),250)</f>
        <v>175</v>
      </c>
    </row>
    <row r="1146" spans="1:8" x14ac:dyDescent="0.15">
      <c r="A1146" s="26">
        <v>1142</v>
      </c>
      <c r="B1146" s="26">
        <f t="shared" si="87"/>
        <v>115</v>
      </c>
      <c r="C1146" s="26">
        <f t="shared" si="88"/>
        <v>2</v>
      </c>
      <c r="D1146" s="26">
        <f t="shared" si="85"/>
        <v>0</v>
      </c>
      <c r="E1146" s="26">
        <f>IFERROR(IF(C1146=1,$E$5,ROUNDUP(LOG(_xlfn.XLOOKUP(C1146,中转!$U$10:$U$19,中转!$V$10:$V$19)*1.1^(_xlfn.XLOOKUP(B1146,中转!$O$10:$O$129,中转!$P$10:$P$129,0)*_xlfn.XLOOKUP(C1146,中转!$U$10:$U$19,中转!$W$10:$W$19)),2),4)),1020.5643)</f>
        <v>849.42849999999999</v>
      </c>
      <c r="F1146" s="26">
        <f>ROUNDUP(LOG(_xlfn.XLOOKUP(C1146,中转!$U$10:$U$19,中转!$V$10:$V$19)*1.1^(_xlfn.XLOOKUP(B1146,中转!$O$10:$O$129,中转!$P$10:$P$129,0)*_xlfn.XLOOKUP(C1146,中转!$U$10:$U$19,中转!$W$10:$W$19)),2),4)</f>
        <v>849.42849999999999</v>
      </c>
      <c r="G1146" s="26">
        <v>1142</v>
      </c>
      <c r="H1146" s="26">
        <f>MIN(INT(_xlfn.XLOOKUP(B1146,中转!$O$10:$O$129,中转!$Q$10:$Q$129)*MAX(C1146/MIN(_xlfn.XLOOKUP(B1146,中转!$O$10:$O$129,中转!$N$10:$N$129),7),_xlfn.XLOOKUP(C1146,中转!$A$8:$A$17,中转!$B$8:$B$17))),250)</f>
        <v>187</v>
      </c>
    </row>
    <row r="1147" spans="1:8" x14ac:dyDescent="0.15">
      <c r="A1147" s="26">
        <v>1143</v>
      </c>
      <c r="B1147" s="26">
        <f t="shared" si="87"/>
        <v>115</v>
      </c>
      <c r="C1147" s="26">
        <f t="shared" si="88"/>
        <v>3</v>
      </c>
      <c r="D1147" s="26">
        <f t="shared" si="85"/>
        <v>0</v>
      </c>
      <c r="E1147" s="26">
        <f>IFERROR(IF(C1147=1,$E$5,ROUNDUP(LOG(_xlfn.XLOOKUP(C1147,中转!$U$10:$U$19,中转!$V$10:$V$19)*1.1^(_xlfn.XLOOKUP(B1147,中转!$O$10:$O$129,中转!$P$10:$P$129,0)*_xlfn.XLOOKUP(C1147,中转!$U$10:$U$19,中转!$W$10:$W$19)),2),4)),1020.5643)</f>
        <v>905.83669999999995</v>
      </c>
      <c r="F1147" s="26">
        <f>ROUNDUP(LOG(_xlfn.XLOOKUP(C1147,中转!$U$10:$U$19,中转!$V$10:$V$19)*1.1^(_xlfn.XLOOKUP(B1147,中转!$O$10:$O$129,中转!$P$10:$P$129,0)*_xlfn.XLOOKUP(C1147,中转!$U$10:$U$19,中转!$W$10:$W$19)),2),4)</f>
        <v>905.83669999999995</v>
      </c>
      <c r="G1147" s="27">
        <v>1143</v>
      </c>
      <c r="H1147" s="26">
        <f>MIN(INT(_xlfn.XLOOKUP(B1147,中转!$O$10:$O$129,中转!$Q$10:$Q$129)*MAX(C1147/MIN(_xlfn.XLOOKUP(B1147,中转!$O$10:$O$129,中转!$N$10:$N$129),7),_xlfn.XLOOKUP(C1147,中转!$A$8:$A$17,中转!$B$8:$B$17))),250)</f>
        <v>200</v>
      </c>
    </row>
    <row r="1148" spans="1:8" x14ac:dyDescent="0.15">
      <c r="A1148" s="26">
        <v>1144</v>
      </c>
      <c r="B1148" s="26">
        <f t="shared" si="87"/>
        <v>115</v>
      </c>
      <c r="C1148" s="26">
        <f t="shared" si="88"/>
        <v>4</v>
      </c>
      <c r="D1148" s="26">
        <f t="shared" si="85"/>
        <v>0</v>
      </c>
      <c r="E1148" s="26">
        <f>IFERROR(IF(C1148=1,$E$5,ROUNDUP(LOG(_xlfn.XLOOKUP(C1148,中转!$U$10:$U$19,中转!$V$10:$V$19)*1.1^(_xlfn.XLOOKUP(B1148,中转!$O$10:$O$129,中转!$P$10:$P$129,0)*_xlfn.XLOOKUP(C1148,中转!$U$10:$U$19,中转!$W$10:$W$19)),2),4)),1020.5643)</f>
        <v>959.24479999999994</v>
      </c>
      <c r="F1148" s="26">
        <f>ROUNDUP(LOG(_xlfn.XLOOKUP(C1148,中转!$U$10:$U$19,中转!$V$10:$V$19)*1.1^(_xlfn.XLOOKUP(B1148,中转!$O$10:$O$129,中转!$P$10:$P$129,0)*_xlfn.XLOOKUP(C1148,中转!$U$10:$U$19,中转!$W$10:$W$19)),2),4)</f>
        <v>959.24480000000005</v>
      </c>
      <c r="G1148" s="26">
        <v>1144</v>
      </c>
      <c r="H1148" s="26">
        <f>MIN(INT(_xlfn.XLOOKUP(B1148,中转!$O$10:$O$129,中转!$Q$10:$Q$129)*MAX(C1148/MIN(_xlfn.XLOOKUP(B1148,中转!$O$10:$O$129,中转!$N$10:$N$129),7),_xlfn.XLOOKUP(C1148,中转!$A$8:$A$17,中转!$B$8:$B$17))),250)</f>
        <v>212</v>
      </c>
    </row>
    <row r="1149" spans="1:8" x14ac:dyDescent="0.15">
      <c r="A1149" s="26">
        <v>1145</v>
      </c>
      <c r="B1149" s="26">
        <f t="shared" si="87"/>
        <v>115</v>
      </c>
      <c r="C1149" s="26">
        <f t="shared" si="88"/>
        <v>5</v>
      </c>
      <c r="D1149" s="26">
        <f t="shared" si="85"/>
        <v>0</v>
      </c>
      <c r="E1149" s="26">
        <f>IFERROR(IF(C1149=1,$E$5,ROUNDUP(LOG(_xlfn.XLOOKUP(C1149,中转!$U$10:$U$19,中转!$V$10:$V$19)*1.1^(_xlfn.XLOOKUP(B1149,中转!$O$10:$O$129,中转!$P$10:$P$129,0)*_xlfn.XLOOKUP(C1149,中转!$U$10:$U$19,中转!$W$10:$W$19)),2),4)),1020.5643)</f>
        <v>1014.6519</v>
      </c>
      <c r="F1149" s="26">
        <f>ROUNDUP(LOG(_xlfn.XLOOKUP(C1149,中转!$U$10:$U$19,中转!$V$10:$V$19)*1.1^(_xlfn.XLOOKUP(B1149,中转!$O$10:$O$129,中转!$P$10:$P$129,0)*_xlfn.XLOOKUP(C1149,中转!$U$10:$U$19,中转!$W$10:$W$19)),2),4)</f>
        <v>1014.6519</v>
      </c>
      <c r="G1149" s="27">
        <v>1145</v>
      </c>
      <c r="H1149" s="26">
        <f>MIN(INT(_xlfn.XLOOKUP(B1149,中转!$O$10:$O$129,中转!$Q$10:$Q$129)*MAX(C1149/MIN(_xlfn.XLOOKUP(B1149,中转!$O$10:$O$129,中转!$N$10:$N$129),7),_xlfn.XLOOKUP(C1149,中转!$A$8:$A$17,中转!$B$8:$B$17))),250)</f>
        <v>225</v>
      </c>
    </row>
    <row r="1150" spans="1:8" x14ac:dyDescent="0.15">
      <c r="A1150" s="26">
        <v>1146</v>
      </c>
      <c r="B1150" s="26">
        <f t="shared" si="87"/>
        <v>115</v>
      </c>
      <c r="C1150" s="26">
        <f t="shared" si="88"/>
        <v>6</v>
      </c>
      <c r="D1150" s="26">
        <f t="shared" si="85"/>
        <v>0</v>
      </c>
      <c r="E1150" s="26">
        <f>IFERROR(IF(C1150=1,$E$5,ROUNDUP(LOG(_xlfn.XLOOKUP(C1150,中转!$U$10:$U$19,中转!$V$10:$V$19)*1.1^(_xlfn.XLOOKUP(B1150,中转!$O$10:$O$129,中转!$P$10:$P$129,0)*_xlfn.XLOOKUP(C1150,中转!$U$10:$U$19,中转!$W$10:$W$19)),2),4)),1020.5643)</f>
        <v>1020.5643</v>
      </c>
      <c r="F1150" s="26">
        <f>ROUNDUP(LOG(_xlfn.XLOOKUP(C1150,中转!$U$10:$U$19,中转!$V$10:$V$19)*1.1^(_xlfn.XLOOKUP(B1150,中转!$O$10:$O$129,中转!$P$10:$P$129,0)*_xlfn.XLOOKUP(C1150,中转!$U$10:$U$19,中转!$W$10:$W$19)),2),4)</f>
        <v>1020.5643</v>
      </c>
      <c r="G1150" s="26">
        <v>1146</v>
      </c>
      <c r="H1150" s="26">
        <f>MIN(INT(_xlfn.XLOOKUP(B1150,中转!$O$10:$O$129,中转!$Q$10:$Q$129)*MAX(C1150/MIN(_xlfn.XLOOKUP(B1150,中转!$O$10:$O$129,中转!$N$10:$N$129),7),_xlfn.XLOOKUP(C1150,中转!$A$8:$A$17,中转!$B$8:$B$17))),250)</f>
        <v>237</v>
      </c>
    </row>
    <row r="1151" spans="1:8" x14ac:dyDescent="0.15">
      <c r="A1151" s="26">
        <v>1147</v>
      </c>
      <c r="B1151" s="26">
        <f t="shared" si="87"/>
        <v>115</v>
      </c>
      <c r="C1151" s="26">
        <f t="shared" si="88"/>
        <v>7</v>
      </c>
      <c r="D1151" s="26">
        <f t="shared" si="85"/>
        <v>0</v>
      </c>
      <c r="E1151" s="26">
        <f>IFERROR(IF(C1151=1,$E$5,ROUNDUP(LOG(_xlfn.XLOOKUP(C1151,中转!$U$10:$U$19,中转!$V$10:$V$19)*1.1^(_xlfn.XLOOKUP(B1151,中转!$O$10:$O$129,中转!$P$10:$P$129,0)*_xlfn.XLOOKUP(C1151,中转!$U$10:$U$19,中转!$W$10:$W$19)),2),4)),1020.5643)</f>
        <v>1020.5643</v>
      </c>
      <c r="F1151" s="26">
        <f t="shared" ref="F1151:F1154" si="90">F1141</f>
        <v>1020.5643</v>
      </c>
      <c r="G1151" s="27">
        <v>1147</v>
      </c>
      <c r="H1151" s="26">
        <f>MIN(INT(_xlfn.XLOOKUP(B1151,中转!$O$10:$O$129,中转!$Q$10:$Q$129)*MAX(C1151/MIN(_xlfn.XLOOKUP(B1151,中转!$O$10:$O$129,中转!$N$10:$N$129),7),_xlfn.XLOOKUP(C1151,中转!$A$8:$A$17,中转!$B$8:$B$17))),250)</f>
        <v>250</v>
      </c>
    </row>
    <row r="1152" spans="1:8" x14ac:dyDescent="0.15">
      <c r="A1152" s="26">
        <v>1148</v>
      </c>
      <c r="B1152" s="26">
        <f t="shared" si="87"/>
        <v>115</v>
      </c>
      <c r="C1152" s="26">
        <f t="shared" si="88"/>
        <v>8</v>
      </c>
      <c r="D1152" s="26">
        <f t="shared" si="85"/>
        <v>0</v>
      </c>
      <c r="E1152" s="26">
        <f>IFERROR(IF(C1152=1,$E$5,ROUNDUP(LOG(_xlfn.XLOOKUP(C1152,中转!$U$10:$U$19,中转!$V$10:$V$19)*1.1^(_xlfn.XLOOKUP(B1152,中转!$O$10:$O$129,中转!$P$10:$P$129,0)*_xlfn.XLOOKUP(C1152,中转!$U$10:$U$19,中转!$W$10:$W$19)),2),4)),1020.5643)</f>
        <v>1020.5643</v>
      </c>
      <c r="F1152" s="26">
        <f t="shared" si="90"/>
        <v>1020.5643</v>
      </c>
      <c r="G1152" s="26">
        <v>1148</v>
      </c>
      <c r="H1152" s="26">
        <f>MIN(INT(_xlfn.XLOOKUP(B1152,中转!$O$10:$O$129,中转!$Q$10:$Q$129)*MAX(C1152/MIN(_xlfn.XLOOKUP(B1152,中转!$O$10:$O$129,中转!$N$10:$N$129),7),_xlfn.XLOOKUP(C1152,中转!$A$8:$A$17,中转!$B$8:$B$17))),250)</f>
        <v>250</v>
      </c>
    </row>
    <row r="1153" spans="1:8" x14ac:dyDescent="0.15">
      <c r="A1153" s="26">
        <v>1149</v>
      </c>
      <c r="B1153" s="26">
        <f t="shared" si="87"/>
        <v>115</v>
      </c>
      <c r="C1153" s="26">
        <f t="shared" si="88"/>
        <v>9</v>
      </c>
      <c r="D1153" s="26">
        <f t="shared" si="85"/>
        <v>0</v>
      </c>
      <c r="E1153" s="26">
        <f>IFERROR(IF(C1153=1,$E$5,ROUNDUP(LOG(_xlfn.XLOOKUP(C1153,中转!$U$10:$U$19,中转!$V$10:$V$19)*1.1^(_xlfn.XLOOKUP(B1153,中转!$O$10:$O$129,中转!$P$10:$P$129,0)*_xlfn.XLOOKUP(C1153,中转!$U$10:$U$19,中转!$W$10:$W$19)),2),4)),1020.5643)</f>
        <v>1020.5643</v>
      </c>
      <c r="F1153" s="26">
        <f t="shared" si="90"/>
        <v>1020.5643</v>
      </c>
      <c r="G1153" s="27">
        <v>1149</v>
      </c>
      <c r="H1153" s="26">
        <f>MIN(INT(_xlfn.XLOOKUP(B1153,中转!$O$10:$O$129,中转!$Q$10:$Q$129)*MAX(C1153/MIN(_xlfn.XLOOKUP(B1153,中转!$O$10:$O$129,中转!$N$10:$N$129),7),_xlfn.XLOOKUP(C1153,中转!$A$8:$A$17,中转!$B$8:$B$17))),250)</f>
        <v>250</v>
      </c>
    </row>
    <row r="1154" spans="1:8" x14ac:dyDescent="0.15">
      <c r="A1154" s="26">
        <v>1150</v>
      </c>
      <c r="B1154" s="26">
        <f t="shared" si="87"/>
        <v>115</v>
      </c>
      <c r="C1154" s="26">
        <f t="shared" si="88"/>
        <v>10</v>
      </c>
      <c r="D1154" s="26">
        <f t="shared" si="85"/>
        <v>0</v>
      </c>
      <c r="E1154" s="26">
        <f>IFERROR(IF(C1154=1,$E$5,ROUNDUP(LOG(_xlfn.XLOOKUP(C1154,中转!$U$10:$U$19,中转!$V$10:$V$19)*1.1^(_xlfn.XLOOKUP(B1154,中转!$O$10:$O$129,中转!$P$10:$P$129,0)*_xlfn.XLOOKUP(C1154,中转!$U$10:$U$19,中转!$W$10:$W$19)),2),4)),1020.5643)</f>
        <v>1020.5643</v>
      </c>
      <c r="F1154" s="26">
        <f t="shared" si="90"/>
        <v>1020.5643</v>
      </c>
      <c r="G1154" s="26">
        <v>1150</v>
      </c>
      <c r="H1154" s="26">
        <f>MIN(INT(_xlfn.XLOOKUP(B1154,中转!$O$10:$O$129,中转!$Q$10:$Q$129)*MAX(C1154/MIN(_xlfn.XLOOKUP(B1154,中转!$O$10:$O$129,中转!$N$10:$N$129),7),_xlfn.XLOOKUP(C1154,中转!$A$8:$A$17,中转!$B$8:$B$17))),250)</f>
        <v>250</v>
      </c>
    </row>
    <row r="1155" spans="1:8" x14ac:dyDescent="0.15">
      <c r="A1155" s="32">
        <v>1151</v>
      </c>
      <c r="B1155" s="32">
        <f t="shared" si="87"/>
        <v>116</v>
      </c>
      <c r="C1155" s="32">
        <f t="shared" si="88"/>
        <v>1</v>
      </c>
      <c r="D1155" s="32">
        <f t="shared" si="85"/>
        <v>0</v>
      </c>
      <c r="E1155" s="32">
        <f>IFERROR(IF(C1155=1,$E$5,ROUNDUP(LOG(_xlfn.XLOOKUP(C1155,中转!$U$10:$U$19,中转!$V$10:$V$19)*1.1^(_xlfn.XLOOKUP(B1155,中转!$O$10:$O$129,中转!$P$10:$P$129,0)*_xlfn.XLOOKUP(C1155,中转!$U$10:$U$19,中转!$W$10:$W$19)),2),4)),1020.5643)</f>
        <v>4.3220000000000001</v>
      </c>
      <c r="F1155" s="32">
        <f>ROUNDUP(LOG(_xlfn.XLOOKUP(C1155,中转!$U$10:$U$19,中转!$V$10:$V$19)*1.1^(_xlfn.XLOOKUP(B1155,中转!$O$10:$O$129,中转!$P$10:$P$129,0)*_xlfn.XLOOKUP(C1155,中转!$U$10:$U$19,中转!$W$10:$W$19)),2),4)</f>
        <v>798.66420000000005</v>
      </c>
      <c r="G1155" s="33">
        <v>1151</v>
      </c>
      <c r="H1155" s="32">
        <f>MIN(INT(_xlfn.XLOOKUP(B1155,中转!$O$10:$O$129,中转!$Q$10:$Q$129)*MAX(C1155/MIN(_xlfn.XLOOKUP(B1155,中转!$O$10:$O$129,中转!$N$10:$N$129),7),_xlfn.XLOOKUP(C1155,中转!$A$8:$A$17,中转!$B$8:$B$17))),250)</f>
        <v>175</v>
      </c>
    </row>
    <row r="1156" spans="1:8" x14ac:dyDescent="0.15">
      <c r="A1156" s="32">
        <v>1152</v>
      </c>
      <c r="B1156" s="32">
        <f t="shared" si="87"/>
        <v>116</v>
      </c>
      <c r="C1156" s="32">
        <f t="shared" si="88"/>
        <v>2</v>
      </c>
      <c r="D1156" s="32">
        <f t="shared" si="85"/>
        <v>0</v>
      </c>
      <c r="E1156" s="32">
        <f>IFERROR(IF(C1156=1,$E$5,ROUNDUP(LOG(_xlfn.XLOOKUP(C1156,中转!$U$10:$U$19,中转!$V$10:$V$19)*1.1^(_xlfn.XLOOKUP(B1156,中转!$O$10:$O$129,中转!$P$10:$P$129,0)*_xlfn.XLOOKUP(C1156,中转!$U$10:$U$19,中转!$W$10:$W$19)),2),4)),1020.5643)</f>
        <v>849.42849999999999</v>
      </c>
      <c r="F1156" s="32">
        <f>ROUNDUP(LOG(_xlfn.XLOOKUP(C1156,中转!$U$10:$U$19,中转!$V$10:$V$19)*1.1^(_xlfn.XLOOKUP(B1156,中转!$O$10:$O$129,中转!$P$10:$P$129,0)*_xlfn.XLOOKUP(C1156,中转!$U$10:$U$19,中转!$W$10:$W$19)),2),4)</f>
        <v>849.42849999999999</v>
      </c>
      <c r="G1156" s="32">
        <v>1152</v>
      </c>
      <c r="H1156" s="32">
        <f>MIN(INT(_xlfn.XLOOKUP(B1156,中转!$O$10:$O$129,中转!$Q$10:$Q$129)*MAX(C1156/MIN(_xlfn.XLOOKUP(B1156,中转!$O$10:$O$129,中转!$N$10:$N$129),7),_xlfn.XLOOKUP(C1156,中转!$A$8:$A$17,中转!$B$8:$B$17))),250)</f>
        <v>187</v>
      </c>
    </row>
    <row r="1157" spans="1:8" x14ac:dyDescent="0.15">
      <c r="A1157" s="32">
        <v>1153</v>
      </c>
      <c r="B1157" s="32">
        <f t="shared" si="87"/>
        <v>116</v>
      </c>
      <c r="C1157" s="32">
        <f t="shared" si="88"/>
        <v>3</v>
      </c>
      <c r="D1157" s="32">
        <f t="shared" si="85"/>
        <v>0</v>
      </c>
      <c r="E1157" s="32">
        <f>IFERROR(IF(C1157=1,$E$5,ROUNDUP(LOG(_xlfn.XLOOKUP(C1157,中转!$U$10:$U$19,中转!$V$10:$V$19)*1.1^(_xlfn.XLOOKUP(B1157,中转!$O$10:$O$129,中转!$P$10:$P$129,0)*_xlfn.XLOOKUP(C1157,中转!$U$10:$U$19,中转!$W$10:$W$19)),2),4)),1020.5643)</f>
        <v>905.83669999999995</v>
      </c>
      <c r="F1157" s="32">
        <f>ROUNDUP(LOG(_xlfn.XLOOKUP(C1157,中转!$U$10:$U$19,中转!$V$10:$V$19)*1.1^(_xlfn.XLOOKUP(B1157,中转!$O$10:$O$129,中转!$P$10:$P$129,0)*_xlfn.XLOOKUP(C1157,中转!$U$10:$U$19,中转!$W$10:$W$19)),2),4)</f>
        <v>905.83669999999995</v>
      </c>
      <c r="G1157" s="33">
        <v>1153</v>
      </c>
      <c r="H1157" s="32">
        <f>MIN(INT(_xlfn.XLOOKUP(B1157,中转!$O$10:$O$129,中转!$Q$10:$Q$129)*MAX(C1157/MIN(_xlfn.XLOOKUP(B1157,中转!$O$10:$O$129,中转!$N$10:$N$129),7),_xlfn.XLOOKUP(C1157,中转!$A$8:$A$17,中转!$B$8:$B$17))),250)</f>
        <v>200</v>
      </c>
    </row>
    <row r="1158" spans="1:8" x14ac:dyDescent="0.15">
      <c r="A1158" s="32">
        <v>1154</v>
      </c>
      <c r="B1158" s="32">
        <f t="shared" si="87"/>
        <v>116</v>
      </c>
      <c r="C1158" s="32">
        <f t="shared" si="88"/>
        <v>4</v>
      </c>
      <c r="D1158" s="32">
        <f t="shared" si="85"/>
        <v>0</v>
      </c>
      <c r="E1158" s="32">
        <f>IFERROR(IF(C1158=1,$E$5,ROUNDUP(LOG(_xlfn.XLOOKUP(C1158,中转!$U$10:$U$19,中转!$V$10:$V$19)*1.1^(_xlfn.XLOOKUP(B1158,中转!$O$10:$O$129,中转!$P$10:$P$129,0)*_xlfn.XLOOKUP(C1158,中转!$U$10:$U$19,中转!$W$10:$W$19)),2),4)),1020.5643)</f>
        <v>959.24479999999994</v>
      </c>
      <c r="F1158" s="32">
        <f>ROUNDUP(LOG(_xlfn.XLOOKUP(C1158,中转!$U$10:$U$19,中转!$V$10:$V$19)*1.1^(_xlfn.XLOOKUP(B1158,中转!$O$10:$O$129,中转!$P$10:$P$129,0)*_xlfn.XLOOKUP(C1158,中转!$U$10:$U$19,中转!$W$10:$W$19)),2),4)</f>
        <v>959.24480000000005</v>
      </c>
      <c r="G1158" s="32">
        <v>1154</v>
      </c>
      <c r="H1158" s="32">
        <f>MIN(INT(_xlfn.XLOOKUP(B1158,中转!$O$10:$O$129,中转!$Q$10:$Q$129)*MAX(C1158/MIN(_xlfn.XLOOKUP(B1158,中转!$O$10:$O$129,中转!$N$10:$N$129),7),_xlfn.XLOOKUP(C1158,中转!$A$8:$A$17,中转!$B$8:$B$17))),250)</f>
        <v>212</v>
      </c>
    </row>
    <row r="1159" spans="1:8" x14ac:dyDescent="0.15">
      <c r="A1159" s="32">
        <v>1155</v>
      </c>
      <c r="B1159" s="32">
        <f t="shared" si="87"/>
        <v>116</v>
      </c>
      <c r="C1159" s="32">
        <f t="shared" si="88"/>
        <v>5</v>
      </c>
      <c r="D1159" s="32">
        <f t="shared" si="85"/>
        <v>0</v>
      </c>
      <c r="E1159" s="32">
        <f>IFERROR(IF(C1159=1,$E$5,ROUNDUP(LOG(_xlfn.XLOOKUP(C1159,中转!$U$10:$U$19,中转!$V$10:$V$19)*1.1^(_xlfn.XLOOKUP(B1159,中转!$O$10:$O$129,中转!$P$10:$P$129,0)*_xlfn.XLOOKUP(C1159,中转!$U$10:$U$19,中转!$W$10:$W$19)),2),4)),1020.5643)</f>
        <v>1014.6519</v>
      </c>
      <c r="F1159" s="32">
        <f>ROUNDUP(LOG(_xlfn.XLOOKUP(C1159,中转!$U$10:$U$19,中转!$V$10:$V$19)*1.1^(_xlfn.XLOOKUP(B1159,中转!$O$10:$O$129,中转!$P$10:$P$129,0)*_xlfn.XLOOKUP(C1159,中转!$U$10:$U$19,中转!$W$10:$W$19)),2),4)</f>
        <v>1014.6519</v>
      </c>
      <c r="G1159" s="33">
        <v>1155</v>
      </c>
      <c r="H1159" s="32">
        <f>MIN(INT(_xlfn.XLOOKUP(B1159,中转!$O$10:$O$129,中转!$Q$10:$Q$129)*MAX(C1159/MIN(_xlfn.XLOOKUP(B1159,中转!$O$10:$O$129,中转!$N$10:$N$129),7),_xlfn.XLOOKUP(C1159,中转!$A$8:$A$17,中转!$B$8:$B$17))),250)</f>
        <v>225</v>
      </c>
    </row>
    <row r="1160" spans="1:8" x14ac:dyDescent="0.15">
      <c r="A1160" s="32">
        <v>1156</v>
      </c>
      <c r="B1160" s="32">
        <f t="shared" si="87"/>
        <v>116</v>
      </c>
      <c r="C1160" s="32">
        <f t="shared" si="88"/>
        <v>6</v>
      </c>
      <c r="D1160" s="32">
        <f t="shared" si="85"/>
        <v>0</v>
      </c>
      <c r="E1160" s="32">
        <f>IFERROR(IF(C1160=1,$E$5,ROUNDUP(LOG(_xlfn.XLOOKUP(C1160,中转!$U$10:$U$19,中转!$V$10:$V$19)*1.1^(_xlfn.XLOOKUP(B1160,中转!$O$10:$O$129,中转!$P$10:$P$129,0)*_xlfn.XLOOKUP(C1160,中转!$U$10:$U$19,中转!$W$10:$W$19)),2),4)),1020.5643)</f>
        <v>1020.5643</v>
      </c>
      <c r="F1160" s="32">
        <f>ROUNDUP(LOG(_xlfn.XLOOKUP(C1160,中转!$U$10:$U$19,中转!$V$10:$V$19)*1.1^(_xlfn.XLOOKUP(B1160,中转!$O$10:$O$129,中转!$P$10:$P$129,0)*_xlfn.XLOOKUP(C1160,中转!$U$10:$U$19,中转!$W$10:$W$19)),2),4)</f>
        <v>1020.5643</v>
      </c>
      <c r="G1160" s="32">
        <v>1156</v>
      </c>
      <c r="H1160" s="32">
        <f>MIN(INT(_xlfn.XLOOKUP(B1160,中转!$O$10:$O$129,中转!$Q$10:$Q$129)*MAX(C1160/MIN(_xlfn.XLOOKUP(B1160,中转!$O$10:$O$129,中转!$N$10:$N$129),7),_xlfn.XLOOKUP(C1160,中转!$A$8:$A$17,中转!$B$8:$B$17))),250)</f>
        <v>237</v>
      </c>
    </row>
    <row r="1161" spans="1:8" x14ac:dyDescent="0.15">
      <c r="A1161" s="32">
        <v>1157</v>
      </c>
      <c r="B1161" s="32">
        <f t="shared" si="87"/>
        <v>116</v>
      </c>
      <c r="C1161" s="32">
        <f t="shared" si="88"/>
        <v>7</v>
      </c>
      <c r="D1161" s="32">
        <f t="shared" si="85"/>
        <v>0</v>
      </c>
      <c r="E1161" s="32">
        <f>IFERROR(IF(C1161=1,$E$5,ROUNDUP(LOG(_xlfn.XLOOKUP(C1161,中转!$U$10:$U$19,中转!$V$10:$V$19)*1.1^(_xlfn.XLOOKUP(B1161,中转!$O$10:$O$129,中转!$P$10:$P$129,0)*_xlfn.XLOOKUP(C1161,中转!$U$10:$U$19,中转!$W$10:$W$19)),2),4)),1020.5643)</f>
        <v>1020.5643</v>
      </c>
      <c r="F1161" s="32">
        <f t="shared" ref="F1161:F1164" si="91">F1151</f>
        <v>1020.5643</v>
      </c>
      <c r="G1161" s="33">
        <v>1157</v>
      </c>
      <c r="H1161" s="32">
        <f>MIN(INT(_xlfn.XLOOKUP(B1161,中转!$O$10:$O$129,中转!$Q$10:$Q$129)*MAX(C1161/MIN(_xlfn.XLOOKUP(B1161,中转!$O$10:$O$129,中转!$N$10:$N$129),7),_xlfn.XLOOKUP(C1161,中转!$A$8:$A$17,中转!$B$8:$B$17))),250)</f>
        <v>250</v>
      </c>
    </row>
    <row r="1162" spans="1:8" x14ac:dyDescent="0.15">
      <c r="A1162" s="32">
        <v>1158</v>
      </c>
      <c r="B1162" s="32">
        <f t="shared" si="87"/>
        <v>116</v>
      </c>
      <c r="C1162" s="32">
        <f t="shared" si="88"/>
        <v>8</v>
      </c>
      <c r="D1162" s="32">
        <f t="shared" si="85"/>
        <v>0</v>
      </c>
      <c r="E1162" s="32">
        <f>IFERROR(IF(C1162=1,$E$5,ROUNDUP(LOG(_xlfn.XLOOKUP(C1162,中转!$U$10:$U$19,中转!$V$10:$V$19)*1.1^(_xlfn.XLOOKUP(B1162,中转!$O$10:$O$129,中转!$P$10:$P$129,0)*_xlfn.XLOOKUP(C1162,中转!$U$10:$U$19,中转!$W$10:$W$19)),2),4)),1020.5643)</f>
        <v>1020.5643</v>
      </c>
      <c r="F1162" s="32">
        <f t="shared" si="91"/>
        <v>1020.5643</v>
      </c>
      <c r="G1162" s="32">
        <v>1158</v>
      </c>
      <c r="H1162" s="32">
        <f>MIN(INT(_xlfn.XLOOKUP(B1162,中转!$O$10:$O$129,中转!$Q$10:$Q$129)*MAX(C1162/MIN(_xlfn.XLOOKUP(B1162,中转!$O$10:$O$129,中转!$N$10:$N$129),7),_xlfn.XLOOKUP(C1162,中转!$A$8:$A$17,中转!$B$8:$B$17))),250)</f>
        <v>250</v>
      </c>
    </row>
    <row r="1163" spans="1:8" x14ac:dyDescent="0.15">
      <c r="A1163" s="32">
        <v>1159</v>
      </c>
      <c r="B1163" s="32">
        <f t="shared" si="87"/>
        <v>116</v>
      </c>
      <c r="C1163" s="32">
        <f t="shared" si="88"/>
        <v>9</v>
      </c>
      <c r="D1163" s="32">
        <f t="shared" si="85"/>
        <v>0</v>
      </c>
      <c r="E1163" s="32">
        <f>IFERROR(IF(C1163=1,$E$5,ROUNDUP(LOG(_xlfn.XLOOKUP(C1163,中转!$U$10:$U$19,中转!$V$10:$V$19)*1.1^(_xlfn.XLOOKUP(B1163,中转!$O$10:$O$129,中转!$P$10:$P$129,0)*_xlfn.XLOOKUP(C1163,中转!$U$10:$U$19,中转!$W$10:$W$19)),2),4)),1020.5643)</f>
        <v>1020.5643</v>
      </c>
      <c r="F1163" s="32">
        <f t="shared" si="91"/>
        <v>1020.5643</v>
      </c>
      <c r="G1163" s="33">
        <v>1159</v>
      </c>
      <c r="H1163" s="32">
        <f>MIN(INT(_xlfn.XLOOKUP(B1163,中转!$O$10:$O$129,中转!$Q$10:$Q$129)*MAX(C1163/MIN(_xlfn.XLOOKUP(B1163,中转!$O$10:$O$129,中转!$N$10:$N$129),7),_xlfn.XLOOKUP(C1163,中转!$A$8:$A$17,中转!$B$8:$B$17))),250)</f>
        <v>250</v>
      </c>
    </row>
    <row r="1164" spans="1:8" x14ac:dyDescent="0.15">
      <c r="A1164" s="32">
        <v>1160</v>
      </c>
      <c r="B1164" s="32">
        <f t="shared" si="87"/>
        <v>116</v>
      </c>
      <c r="C1164" s="32">
        <f t="shared" si="88"/>
        <v>10</v>
      </c>
      <c r="D1164" s="32">
        <f t="shared" si="85"/>
        <v>0</v>
      </c>
      <c r="E1164" s="32">
        <f>IFERROR(IF(C1164=1,$E$5,ROUNDUP(LOG(_xlfn.XLOOKUP(C1164,中转!$U$10:$U$19,中转!$V$10:$V$19)*1.1^(_xlfn.XLOOKUP(B1164,中转!$O$10:$O$129,中转!$P$10:$P$129,0)*_xlfn.XLOOKUP(C1164,中转!$U$10:$U$19,中转!$W$10:$W$19)),2),4)),1020.5643)</f>
        <v>1020.5643</v>
      </c>
      <c r="F1164" s="32">
        <f t="shared" si="91"/>
        <v>1020.5643</v>
      </c>
      <c r="G1164" s="32">
        <v>1160</v>
      </c>
      <c r="H1164" s="32">
        <f>MIN(INT(_xlfn.XLOOKUP(B1164,中转!$O$10:$O$129,中转!$Q$10:$Q$129)*MAX(C1164/MIN(_xlfn.XLOOKUP(B1164,中转!$O$10:$O$129,中转!$N$10:$N$129),7),_xlfn.XLOOKUP(C1164,中转!$A$8:$A$17,中转!$B$8:$B$17))),250)</f>
        <v>250</v>
      </c>
    </row>
    <row r="1165" spans="1:8" x14ac:dyDescent="0.15">
      <c r="A1165" s="26">
        <v>1161</v>
      </c>
      <c r="B1165" s="26">
        <f t="shared" si="87"/>
        <v>117</v>
      </c>
      <c r="C1165" s="26">
        <f t="shared" si="88"/>
        <v>1</v>
      </c>
      <c r="D1165" s="26">
        <f t="shared" si="85"/>
        <v>0</v>
      </c>
      <c r="E1165" s="26">
        <f>IFERROR(IF(C1165=1,$E$5,ROUNDUP(LOG(_xlfn.XLOOKUP(C1165,中转!$U$10:$U$19,中转!$V$10:$V$19)*1.1^(_xlfn.XLOOKUP(B1165,中转!$O$10:$O$129,中转!$P$10:$P$129,0)*_xlfn.XLOOKUP(C1165,中转!$U$10:$U$19,中转!$W$10:$W$19)),2),4)),1020.5643)</f>
        <v>4.3220000000000001</v>
      </c>
      <c r="F1165" s="26">
        <f>ROUNDUP(LOG(_xlfn.XLOOKUP(C1165,中转!$U$10:$U$19,中转!$V$10:$V$19)*1.1^(_xlfn.XLOOKUP(B1165,中转!$O$10:$O$129,中转!$P$10:$P$129,0)*_xlfn.XLOOKUP(C1165,中转!$U$10:$U$19,中转!$W$10:$W$19)),2),4)</f>
        <v>798.66420000000005</v>
      </c>
      <c r="G1165" s="27">
        <v>1161</v>
      </c>
      <c r="H1165" s="26">
        <f>MIN(INT(_xlfn.XLOOKUP(B1165,中转!$O$10:$O$129,中转!$Q$10:$Q$129)*MAX(C1165/MIN(_xlfn.XLOOKUP(B1165,中转!$O$10:$O$129,中转!$N$10:$N$129),7),_xlfn.XLOOKUP(C1165,中转!$A$8:$A$17,中转!$B$8:$B$17))),250)</f>
        <v>175</v>
      </c>
    </row>
    <row r="1166" spans="1:8" x14ac:dyDescent="0.15">
      <c r="A1166" s="26">
        <v>1162</v>
      </c>
      <c r="B1166" s="26">
        <f t="shared" si="87"/>
        <v>117</v>
      </c>
      <c r="C1166" s="26">
        <f t="shared" si="88"/>
        <v>2</v>
      </c>
      <c r="D1166" s="26">
        <f t="shared" si="85"/>
        <v>0</v>
      </c>
      <c r="E1166" s="26">
        <f>IFERROR(IF(C1166=1,$E$5,ROUNDUP(LOG(_xlfn.XLOOKUP(C1166,中转!$U$10:$U$19,中转!$V$10:$V$19)*1.1^(_xlfn.XLOOKUP(B1166,中转!$O$10:$O$129,中转!$P$10:$P$129,0)*_xlfn.XLOOKUP(C1166,中转!$U$10:$U$19,中转!$W$10:$W$19)),2),4)),1020.5643)</f>
        <v>849.42849999999999</v>
      </c>
      <c r="F1166" s="26">
        <f>ROUNDUP(LOG(_xlfn.XLOOKUP(C1166,中转!$U$10:$U$19,中转!$V$10:$V$19)*1.1^(_xlfn.XLOOKUP(B1166,中转!$O$10:$O$129,中转!$P$10:$P$129,0)*_xlfn.XLOOKUP(C1166,中转!$U$10:$U$19,中转!$W$10:$W$19)),2),4)</f>
        <v>849.42849999999999</v>
      </c>
      <c r="G1166" s="26">
        <v>1162</v>
      </c>
      <c r="H1166" s="26">
        <f>MIN(INT(_xlfn.XLOOKUP(B1166,中转!$O$10:$O$129,中转!$Q$10:$Q$129)*MAX(C1166/MIN(_xlfn.XLOOKUP(B1166,中转!$O$10:$O$129,中转!$N$10:$N$129),7),_xlfn.XLOOKUP(C1166,中转!$A$8:$A$17,中转!$B$8:$B$17))),250)</f>
        <v>187</v>
      </c>
    </row>
    <row r="1167" spans="1:8" x14ac:dyDescent="0.15">
      <c r="A1167" s="26">
        <v>1163</v>
      </c>
      <c r="B1167" s="26">
        <f t="shared" si="87"/>
        <v>117</v>
      </c>
      <c r="C1167" s="26">
        <f t="shared" si="88"/>
        <v>3</v>
      </c>
      <c r="D1167" s="26">
        <f t="shared" si="85"/>
        <v>0</v>
      </c>
      <c r="E1167" s="26">
        <f>IFERROR(IF(C1167=1,$E$5,ROUNDUP(LOG(_xlfn.XLOOKUP(C1167,中转!$U$10:$U$19,中转!$V$10:$V$19)*1.1^(_xlfn.XLOOKUP(B1167,中转!$O$10:$O$129,中转!$P$10:$P$129,0)*_xlfn.XLOOKUP(C1167,中转!$U$10:$U$19,中转!$W$10:$W$19)),2),4)),1020.5643)</f>
        <v>905.83669999999995</v>
      </c>
      <c r="F1167" s="26">
        <f>ROUNDUP(LOG(_xlfn.XLOOKUP(C1167,中转!$U$10:$U$19,中转!$V$10:$V$19)*1.1^(_xlfn.XLOOKUP(B1167,中转!$O$10:$O$129,中转!$P$10:$P$129,0)*_xlfn.XLOOKUP(C1167,中转!$U$10:$U$19,中转!$W$10:$W$19)),2),4)</f>
        <v>905.83669999999995</v>
      </c>
      <c r="G1167" s="27">
        <v>1163</v>
      </c>
      <c r="H1167" s="26">
        <f>MIN(INT(_xlfn.XLOOKUP(B1167,中转!$O$10:$O$129,中转!$Q$10:$Q$129)*MAX(C1167/MIN(_xlfn.XLOOKUP(B1167,中转!$O$10:$O$129,中转!$N$10:$N$129),7),_xlfn.XLOOKUP(C1167,中转!$A$8:$A$17,中转!$B$8:$B$17))),250)</f>
        <v>200</v>
      </c>
    </row>
    <row r="1168" spans="1:8" x14ac:dyDescent="0.15">
      <c r="A1168" s="26">
        <v>1164</v>
      </c>
      <c r="B1168" s="26">
        <f t="shared" si="87"/>
        <v>117</v>
      </c>
      <c r="C1168" s="26">
        <f t="shared" si="88"/>
        <v>4</v>
      </c>
      <c r="D1168" s="26">
        <f t="shared" si="85"/>
        <v>0</v>
      </c>
      <c r="E1168" s="26">
        <f>IFERROR(IF(C1168=1,$E$5,ROUNDUP(LOG(_xlfn.XLOOKUP(C1168,中转!$U$10:$U$19,中转!$V$10:$V$19)*1.1^(_xlfn.XLOOKUP(B1168,中转!$O$10:$O$129,中转!$P$10:$P$129,0)*_xlfn.XLOOKUP(C1168,中转!$U$10:$U$19,中转!$W$10:$W$19)),2),4)),1020.5643)</f>
        <v>959.24479999999994</v>
      </c>
      <c r="F1168" s="26">
        <f>ROUNDUP(LOG(_xlfn.XLOOKUP(C1168,中转!$U$10:$U$19,中转!$V$10:$V$19)*1.1^(_xlfn.XLOOKUP(B1168,中转!$O$10:$O$129,中转!$P$10:$P$129,0)*_xlfn.XLOOKUP(C1168,中转!$U$10:$U$19,中转!$W$10:$W$19)),2),4)</f>
        <v>959.24480000000005</v>
      </c>
      <c r="G1168" s="26">
        <v>1164</v>
      </c>
      <c r="H1168" s="26">
        <f>MIN(INT(_xlfn.XLOOKUP(B1168,中转!$O$10:$O$129,中转!$Q$10:$Q$129)*MAX(C1168/MIN(_xlfn.XLOOKUP(B1168,中转!$O$10:$O$129,中转!$N$10:$N$129),7),_xlfn.XLOOKUP(C1168,中转!$A$8:$A$17,中转!$B$8:$B$17))),250)</f>
        <v>212</v>
      </c>
    </row>
    <row r="1169" spans="1:8" x14ac:dyDescent="0.15">
      <c r="A1169" s="26">
        <v>1165</v>
      </c>
      <c r="B1169" s="26">
        <f t="shared" si="87"/>
        <v>117</v>
      </c>
      <c r="C1169" s="26">
        <f t="shared" si="88"/>
        <v>5</v>
      </c>
      <c r="D1169" s="26">
        <f t="shared" si="85"/>
        <v>0</v>
      </c>
      <c r="E1169" s="26">
        <f>IFERROR(IF(C1169=1,$E$5,ROUNDUP(LOG(_xlfn.XLOOKUP(C1169,中转!$U$10:$U$19,中转!$V$10:$V$19)*1.1^(_xlfn.XLOOKUP(B1169,中转!$O$10:$O$129,中转!$P$10:$P$129,0)*_xlfn.XLOOKUP(C1169,中转!$U$10:$U$19,中转!$W$10:$W$19)),2),4)),1020.5643)</f>
        <v>1014.6519</v>
      </c>
      <c r="F1169" s="26">
        <f>ROUNDUP(LOG(_xlfn.XLOOKUP(C1169,中转!$U$10:$U$19,中转!$V$10:$V$19)*1.1^(_xlfn.XLOOKUP(B1169,中转!$O$10:$O$129,中转!$P$10:$P$129,0)*_xlfn.XLOOKUP(C1169,中转!$U$10:$U$19,中转!$W$10:$W$19)),2),4)</f>
        <v>1014.6519</v>
      </c>
      <c r="G1169" s="27">
        <v>1165</v>
      </c>
      <c r="H1169" s="26">
        <f>MIN(INT(_xlfn.XLOOKUP(B1169,中转!$O$10:$O$129,中转!$Q$10:$Q$129)*MAX(C1169/MIN(_xlfn.XLOOKUP(B1169,中转!$O$10:$O$129,中转!$N$10:$N$129),7),_xlfn.XLOOKUP(C1169,中转!$A$8:$A$17,中转!$B$8:$B$17))),250)</f>
        <v>225</v>
      </c>
    </row>
    <row r="1170" spans="1:8" x14ac:dyDescent="0.15">
      <c r="A1170" s="26">
        <v>1166</v>
      </c>
      <c r="B1170" s="26">
        <f t="shared" si="87"/>
        <v>117</v>
      </c>
      <c r="C1170" s="26">
        <f t="shared" si="88"/>
        <v>6</v>
      </c>
      <c r="D1170" s="26">
        <f t="shared" si="85"/>
        <v>0</v>
      </c>
      <c r="E1170" s="26">
        <f>IFERROR(IF(C1170=1,$E$5,ROUNDUP(LOG(_xlfn.XLOOKUP(C1170,中转!$U$10:$U$19,中转!$V$10:$V$19)*1.1^(_xlfn.XLOOKUP(B1170,中转!$O$10:$O$129,中转!$P$10:$P$129,0)*_xlfn.XLOOKUP(C1170,中转!$U$10:$U$19,中转!$W$10:$W$19)),2),4)),1020.5643)</f>
        <v>1020.5643</v>
      </c>
      <c r="F1170" s="26">
        <f>ROUNDUP(LOG(_xlfn.XLOOKUP(C1170,中转!$U$10:$U$19,中转!$V$10:$V$19)*1.1^(_xlfn.XLOOKUP(B1170,中转!$O$10:$O$129,中转!$P$10:$P$129,0)*_xlfn.XLOOKUP(C1170,中转!$U$10:$U$19,中转!$W$10:$W$19)),2),4)</f>
        <v>1020.5643</v>
      </c>
      <c r="G1170" s="26">
        <v>1166</v>
      </c>
      <c r="H1170" s="26">
        <f>MIN(INT(_xlfn.XLOOKUP(B1170,中转!$O$10:$O$129,中转!$Q$10:$Q$129)*MAX(C1170/MIN(_xlfn.XLOOKUP(B1170,中转!$O$10:$O$129,中转!$N$10:$N$129),7),_xlfn.XLOOKUP(C1170,中转!$A$8:$A$17,中转!$B$8:$B$17))),250)</f>
        <v>237</v>
      </c>
    </row>
    <row r="1171" spans="1:8" x14ac:dyDescent="0.15">
      <c r="A1171" s="26">
        <v>1167</v>
      </c>
      <c r="B1171" s="26">
        <f t="shared" si="87"/>
        <v>117</v>
      </c>
      <c r="C1171" s="26">
        <f t="shared" si="88"/>
        <v>7</v>
      </c>
      <c r="D1171" s="26">
        <f t="shared" si="85"/>
        <v>0</v>
      </c>
      <c r="E1171" s="26">
        <f>IFERROR(IF(C1171=1,$E$5,ROUNDUP(LOG(_xlfn.XLOOKUP(C1171,中转!$U$10:$U$19,中转!$V$10:$V$19)*1.1^(_xlfn.XLOOKUP(B1171,中转!$O$10:$O$129,中转!$P$10:$P$129,0)*_xlfn.XLOOKUP(C1171,中转!$U$10:$U$19,中转!$W$10:$W$19)),2),4)),1020.5643)</f>
        <v>1020.5643</v>
      </c>
      <c r="F1171" s="26">
        <f t="shared" ref="F1171:F1174" si="92">F1161</f>
        <v>1020.5643</v>
      </c>
      <c r="G1171" s="27">
        <v>1167</v>
      </c>
      <c r="H1171" s="26">
        <f>MIN(INT(_xlfn.XLOOKUP(B1171,中转!$O$10:$O$129,中转!$Q$10:$Q$129)*MAX(C1171/MIN(_xlfn.XLOOKUP(B1171,中转!$O$10:$O$129,中转!$N$10:$N$129),7),_xlfn.XLOOKUP(C1171,中转!$A$8:$A$17,中转!$B$8:$B$17))),250)</f>
        <v>250</v>
      </c>
    </row>
    <row r="1172" spans="1:8" x14ac:dyDescent="0.15">
      <c r="A1172" s="26">
        <v>1168</v>
      </c>
      <c r="B1172" s="26">
        <f t="shared" si="87"/>
        <v>117</v>
      </c>
      <c r="C1172" s="26">
        <f t="shared" si="88"/>
        <v>8</v>
      </c>
      <c r="D1172" s="26">
        <f t="shared" si="85"/>
        <v>0</v>
      </c>
      <c r="E1172" s="26">
        <f>IFERROR(IF(C1172=1,$E$5,ROUNDUP(LOG(_xlfn.XLOOKUP(C1172,中转!$U$10:$U$19,中转!$V$10:$V$19)*1.1^(_xlfn.XLOOKUP(B1172,中转!$O$10:$O$129,中转!$P$10:$P$129,0)*_xlfn.XLOOKUP(C1172,中转!$U$10:$U$19,中转!$W$10:$W$19)),2),4)),1020.5643)</f>
        <v>1020.5643</v>
      </c>
      <c r="F1172" s="26">
        <f t="shared" si="92"/>
        <v>1020.5643</v>
      </c>
      <c r="G1172" s="26">
        <v>1168</v>
      </c>
      <c r="H1172" s="26">
        <f>MIN(INT(_xlfn.XLOOKUP(B1172,中转!$O$10:$O$129,中转!$Q$10:$Q$129)*MAX(C1172/MIN(_xlfn.XLOOKUP(B1172,中转!$O$10:$O$129,中转!$N$10:$N$129),7),_xlfn.XLOOKUP(C1172,中转!$A$8:$A$17,中转!$B$8:$B$17))),250)</f>
        <v>250</v>
      </c>
    </row>
    <row r="1173" spans="1:8" x14ac:dyDescent="0.15">
      <c r="A1173" s="26">
        <v>1169</v>
      </c>
      <c r="B1173" s="26">
        <f t="shared" si="87"/>
        <v>117</v>
      </c>
      <c r="C1173" s="26">
        <f t="shared" si="88"/>
        <v>9</v>
      </c>
      <c r="D1173" s="26">
        <f t="shared" si="85"/>
        <v>0</v>
      </c>
      <c r="E1173" s="26">
        <f>IFERROR(IF(C1173=1,$E$5,ROUNDUP(LOG(_xlfn.XLOOKUP(C1173,中转!$U$10:$U$19,中转!$V$10:$V$19)*1.1^(_xlfn.XLOOKUP(B1173,中转!$O$10:$O$129,中转!$P$10:$P$129,0)*_xlfn.XLOOKUP(C1173,中转!$U$10:$U$19,中转!$W$10:$W$19)),2),4)),1020.5643)</f>
        <v>1020.5643</v>
      </c>
      <c r="F1173" s="26">
        <f t="shared" si="92"/>
        <v>1020.5643</v>
      </c>
      <c r="G1173" s="27">
        <v>1169</v>
      </c>
      <c r="H1173" s="26">
        <f>MIN(INT(_xlfn.XLOOKUP(B1173,中转!$O$10:$O$129,中转!$Q$10:$Q$129)*MAX(C1173/MIN(_xlfn.XLOOKUP(B1173,中转!$O$10:$O$129,中转!$N$10:$N$129),7),_xlfn.XLOOKUP(C1173,中转!$A$8:$A$17,中转!$B$8:$B$17))),250)</f>
        <v>250</v>
      </c>
    </row>
    <row r="1174" spans="1:8" x14ac:dyDescent="0.15">
      <c r="A1174" s="26">
        <v>1170</v>
      </c>
      <c r="B1174" s="26">
        <f t="shared" si="87"/>
        <v>117</v>
      </c>
      <c r="C1174" s="26">
        <f t="shared" si="88"/>
        <v>10</v>
      </c>
      <c r="D1174" s="26">
        <f t="shared" si="85"/>
        <v>0</v>
      </c>
      <c r="E1174" s="26">
        <f>IFERROR(IF(C1174=1,$E$5,ROUNDUP(LOG(_xlfn.XLOOKUP(C1174,中转!$U$10:$U$19,中转!$V$10:$V$19)*1.1^(_xlfn.XLOOKUP(B1174,中转!$O$10:$O$129,中转!$P$10:$P$129,0)*_xlfn.XLOOKUP(C1174,中转!$U$10:$U$19,中转!$W$10:$W$19)),2),4)),1020.5643)</f>
        <v>1020.5643</v>
      </c>
      <c r="F1174" s="26">
        <f t="shared" si="92"/>
        <v>1020.5643</v>
      </c>
      <c r="G1174" s="26">
        <v>1170</v>
      </c>
      <c r="H1174" s="26">
        <f>MIN(INT(_xlfn.XLOOKUP(B1174,中转!$O$10:$O$129,中转!$Q$10:$Q$129)*MAX(C1174/MIN(_xlfn.XLOOKUP(B1174,中转!$O$10:$O$129,中转!$N$10:$N$129),7),_xlfn.XLOOKUP(C1174,中转!$A$8:$A$17,中转!$B$8:$B$17))),250)</f>
        <v>250</v>
      </c>
    </row>
    <row r="1175" spans="1:8" x14ac:dyDescent="0.15">
      <c r="A1175" s="32">
        <v>1171</v>
      </c>
      <c r="B1175" s="32">
        <f t="shared" si="87"/>
        <v>118</v>
      </c>
      <c r="C1175" s="32">
        <f t="shared" si="88"/>
        <v>1</v>
      </c>
      <c r="D1175" s="32">
        <f t="shared" si="85"/>
        <v>0</v>
      </c>
      <c r="E1175" s="32">
        <f>IFERROR(IF(C1175=1,$E$5,ROUNDUP(LOG(_xlfn.XLOOKUP(C1175,中转!$U$10:$U$19,中转!$V$10:$V$19)*1.1^(_xlfn.XLOOKUP(B1175,中转!$O$10:$O$129,中转!$P$10:$P$129,0)*_xlfn.XLOOKUP(C1175,中转!$U$10:$U$19,中转!$W$10:$W$19)),2),4)),1020.5643)</f>
        <v>4.3220000000000001</v>
      </c>
      <c r="F1175" s="32">
        <f>ROUNDUP(LOG(_xlfn.XLOOKUP(C1175,中转!$U$10:$U$19,中转!$V$10:$V$19)*1.1^(_xlfn.XLOOKUP(B1175,中转!$O$10:$O$129,中转!$P$10:$P$129,0)*_xlfn.XLOOKUP(C1175,中转!$U$10:$U$19,中转!$W$10:$W$19)),2),4)</f>
        <v>798.66420000000005</v>
      </c>
      <c r="G1175" s="33">
        <v>1171</v>
      </c>
      <c r="H1175" s="32">
        <f>MIN(INT(_xlfn.XLOOKUP(B1175,中转!$O$10:$O$129,中转!$Q$10:$Q$129)*MAX(C1175/MIN(_xlfn.XLOOKUP(B1175,中转!$O$10:$O$129,中转!$N$10:$N$129),7),_xlfn.XLOOKUP(C1175,中转!$A$8:$A$17,中转!$B$8:$B$17))),250)</f>
        <v>175</v>
      </c>
    </row>
    <row r="1176" spans="1:8" x14ac:dyDescent="0.15">
      <c r="A1176" s="32">
        <v>1172</v>
      </c>
      <c r="B1176" s="32">
        <f t="shared" si="87"/>
        <v>118</v>
      </c>
      <c r="C1176" s="32">
        <f t="shared" si="88"/>
        <v>2</v>
      </c>
      <c r="D1176" s="32">
        <f t="shared" si="85"/>
        <v>0</v>
      </c>
      <c r="E1176" s="32">
        <f>IFERROR(IF(C1176=1,$E$5,ROUNDUP(LOG(_xlfn.XLOOKUP(C1176,中转!$U$10:$U$19,中转!$V$10:$V$19)*1.1^(_xlfn.XLOOKUP(B1176,中转!$O$10:$O$129,中转!$P$10:$P$129,0)*_xlfn.XLOOKUP(C1176,中转!$U$10:$U$19,中转!$W$10:$W$19)),2),4)),1020.5643)</f>
        <v>849.42849999999999</v>
      </c>
      <c r="F1176" s="32">
        <f>ROUNDUP(LOG(_xlfn.XLOOKUP(C1176,中转!$U$10:$U$19,中转!$V$10:$V$19)*1.1^(_xlfn.XLOOKUP(B1176,中转!$O$10:$O$129,中转!$P$10:$P$129,0)*_xlfn.XLOOKUP(C1176,中转!$U$10:$U$19,中转!$W$10:$W$19)),2),4)</f>
        <v>849.42849999999999</v>
      </c>
      <c r="G1176" s="32">
        <v>1172</v>
      </c>
      <c r="H1176" s="32">
        <f>MIN(INT(_xlfn.XLOOKUP(B1176,中转!$O$10:$O$129,中转!$Q$10:$Q$129)*MAX(C1176/MIN(_xlfn.XLOOKUP(B1176,中转!$O$10:$O$129,中转!$N$10:$N$129),7),_xlfn.XLOOKUP(C1176,中转!$A$8:$A$17,中转!$B$8:$B$17))),250)</f>
        <v>187</v>
      </c>
    </row>
    <row r="1177" spans="1:8" x14ac:dyDescent="0.15">
      <c r="A1177" s="32">
        <v>1173</v>
      </c>
      <c r="B1177" s="32">
        <f t="shared" si="87"/>
        <v>118</v>
      </c>
      <c r="C1177" s="32">
        <f t="shared" si="88"/>
        <v>3</v>
      </c>
      <c r="D1177" s="32">
        <f t="shared" si="85"/>
        <v>0</v>
      </c>
      <c r="E1177" s="32">
        <f>IFERROR(IF(C1177=1,$E$5,ROUNDUP(LOG(_xlfn.XLOOKUP(C1177,中转!$U$10:$U$19,中转!$V$10:$V$19)*1.1^(_xlfn.XLOOKUP(B1177,中转!$O$10:$O$129,中转!$P$10:$P$129,0)*_xlfn.XLOOKUP(C1177,中转!$U$10:$U$19,中转!$W$10:$W$19)),2),4)),1020.5643)</f>
        <v>905.83669999999995</v>
      </c>
      <c r="F1177" s="32">
        <f>ROUNDUP(LOG(_xlfn.XLOOKUP(C1177,中转!$U$10:$U$19,中转!$V$10:$V$19)*1.1^(_xlfn.XLOOKUP(B1177,中转!$O$10:$O$129,中转!$P$10:$P$129,0)*_xlfn.XLOOKUP(C1177,中转!$U$10:$U$19,中转!$W$10:$W$19)),2),4)</f>
        <v>905.83669999999995</v>
      </c>
      <c r="G1177" s="33">
        <v>1173</v>
      </c>
      <c r="H1177" s="32">
        <f>MIN(INT(_xlfn.XLOOKUP(B1177,中转!$O$10:$O$129,中转!$Q$10:$Q$129)*MAX(C1177/MIN(_xlfn.XLOOKUP(B1177,中转!$O$10:$O$129,中转!$N$10:$N$129),7),_xlfn.XLOOKUP(C1177,中转!$A$8:$A$17,中转!$B$8:$B$17))),250)</f>
        <v>200</v>
      </c>
    </row>
    <row r="1178" spans="1:8" x14ac:dyDescent="0.15">
      <c r="A1178" s="32">
        <v>1174</v>
      </c>
      <c r="B1178" s="32">
        <f t="shared" si="87"/>
        <v>118</v>
      </c>
      <c r="C1178" s="32">
        <f t="shared" si="88"/>
        <v>4</v>
      </c>
      <c r="D1178" s="32">
        <f t="shared" si="85"/>
        <v>0</v>
      </c>
      <c r="E1178" s="32">
        <f>IFERROR(IF(C1178=1,$E$5,ROUNDUP(LOG(_xlfn.XLOOKUP(C1178,中转!$U$10:$U$19,中转!$V$10:$V$19)*1.1^(_xlfn.XLOOKUP(B1178,中转!$O$10:$O$129,中转!$P$10:$P$129,0)*_xlfn.XLOOKUP(C1178,中转!$U$10:$U$19,中转!$W$10:$W$19)),2),4)),1020.5643)</f>
        <v>959.24479999999994</v>
      </c>
      <c r="F1178" s="32">
        <f>ROUNDUP(LOG(_xlfn.XLOOKUP(C1178,中转!$U$10:$U$19,中转!$V$10:$V$19)*1.1^(_xlfn.XLOOKUP(B1178,中转!$O$10:$O$129,中转!$P$10:$P$129,0)*_xlfn.XLOOKUP(C1178,中转!$U$10:$U$19,中转!$W$10:$W$19)),2),4)</f>
        <v>959.24480000000005</v>
      </c>
      <c r="G1178" s="32">
        <v>1174</v>
      </c>
      <c r="H1178" s="32">
        <f>MIN(INT(_xlfn.XLOOKUP(B1178,中转!$O$10:$O$129,中转!$Q$10:$Q$129)*MAX(C1178/MIN(_xlfn.XLOOKUP(B1178,中转!$O$10:$O$129,中转!$N$10:$N$129),7),_xlfn.XLOOKUP(C1178,中转!$A$8:$A$17,中转!$B$8:$B$17))),250)</f>
        <v>212</v>
      </c>
    </row>
    <row r="1179" spans="1:8" x14ac:dyDescent="0.15">
      <c r="A1179" s="32">
        <v>1175</v>
      </c>
      <c r="B1179" s="32">
        <f t="shared" si="87"/>
        <v>118</v>
      </c>
      <c r="C1179" s="32">
        <f t="shared" si="88"/>
        <v>5</v>
      </c>
      <c r="D1179" s="32">
        <f t="shared" si="85"/>
        <v>0</v>
      </c>
      <c r="E1179" s="32">
        <f>IFERROR(IF(C1179=1,$E$5,ROUNDUP(LOG(_xlfn.XLOOKUP(C1179,中转!$U$10:$U$19,中转!$V$10:$V$19)*1.1^(_xlfn.XLOOKUP(B1179,中转!$O$10:$O$129,中转!$P$10:$P$129,0)*_xlfn.XLOOKUP(C1179,中转!$U$10:$U$19,中转!$W$10:$W$19)),2),4)),1020.5643)</f>
        <v>1014.6519</v>
      </c>
      <c r="F1179" s="32">
        <f>ROUNDUP(LOG(_xlfn.XLOOKUP(C1179,中转!$U$10:$U$19,中转!$V$10:$V$19)*1.1^(_xlfn.XLOOKUP(B1179,中转!$O$10:$O$129,中转!$P$10:$P$129,0)*_xlfn.XLOOKUP(C1179,中转!$U$10:$U$19,中转!$W$10:$W$19)),2),4)</f>
        <v>1014.6519</v>
      </c>
      <c r="G1179" s="33">
        <v>1175</v>
      </c>
      <c r="H1179" s="32">
        <f>MIN(INT(_xlfn.XLOOKUP(B1179,中转!$O$10:$O$129,中转!$Q$10:$Q$129)*MAX(C1179/MIN(_xlfn.XLOOKUP(B1179,中转!$O$10:$O$129,中转!$N$10:$N$129),7),_xlfn.XLOOKUP(C1179,中转!$A$8:$A$17,中转!$B$8:$B$17))),250)</f>
        <v>225</v>
      </c>
    </row>
    <row r="1180" spans="1:8" x14ac:dyDescent="0.15">
      <c r="A1180" s="32">
        <v>1176</v>
      </c>
      <c r="B1180" s="32">
        <f t="shared" si="87"/>
        <v>118</v>
      </c>
      <c r="C1180" s="32">
        <f t="shared" si="88"/>
        <v>6</v>
      </c>
      <c r="D1180" s="32">
        <f t="shared" si="85"/>
        <v>0</v>
      </c>
      <c r="E1180" s="32">
        <f>IFERROR(IF(C1180=1,$E$5,ROUNDUP(LOG(_xlfn.XLOOKUP(C1180,中转!$U$10:$U$19,中转!$V$10:$V$19)*1.1^(_xlfn.XLOOKUP(B1180,中转!$O$10:$O$129,中转!$P$10:$P$129,0)*_xlfn.XLOOKUP(C1180,中转!$U$10:$U$19,中转!$W$10:$W$19)),2),4)),1020.5643)</f>
        <v>1020.5643</v>
      </c>
      <c r="F1180" s="32">
        <f>ROUNDUP(LOG(_xlfn.XLOOKUP(C1180,中转!$U$10:$U$19,中转!$V$10:$V$19)*1.1^(_xlfn.XLOOKUP(B1180,中转!$O$10:$O$129,中转!$P$10:$P$129,0)*_xlfn.XLOOKUP(C1180,中转!$U$10:$U$19,中转!$W$10:$W$19)),2),4)</f>
        <v>1020.5643</v>
      </c>
      <c r="G1180" s="32">
        <v>1176</v>
      </c>
      <c r="H1180" s="32">
        <f>MIN(INT(_xlfn.XLOOKUP(B1180,中转!$O$10:$O$129,中转!$Q$10:$Q$129)*MAX(C1180/MIN(_xlfn.XLOOKUP(B1180,中转!$O$10:$O$129,中转!$N$10:$N$129),7),_xlfn.XLOOKUP(C1180,中转!$A$8:$A$17,中转!$B$8:$B$17))),250)</f>
        <v>237</v>
      </c>
    </row>
    <row r="1181" spans="1:8" x14ac:dyDescent="0.15">
      <c r="A1181" s="32">
        <v>1177</v>
      </c>
      <c r="B1181" s="32">
        <f t="shared" si="87"/>
        <v>118</v>
      </c>
      <c r="C1181" s="32">
        <f t="shared" si="88"/>
        <v>7</v>
      </c>
      <c r="D1181" s="32">
        <f t="shared" si="85"/>
        <v>0</v>
      </c>
      <c r="E1181" s="32">
        <f>IFERROR(IF(C1181=1,$E$5,ROUNDUP(LOG(_xlfn.XLOOKUP(C1181,中转!$U$10:$U$19,中转!$V$10:$V$19)*1.1^(_xlfn.XLOOKUP(B1181,中转!$O$10:$O$129,中转!$P$10:$P$129,0)*_xlfn.XLOOKUP(C1181,中转!$U$10:$U$19,中转!$W$10:$W$19)),2),4)),1020.5643)</f>
        <v>1020.5643</v>
      </c>
      <c r="F1181" s="32">
        <f t="shared" ref="F1181:F1184" si="93">F1171</f>
        <v>1020.5643</v>
      </c>
      <c r="G1181" s="33">
        <v>1177</v>
      </c>
      <c r="H1181" s="32">
        <f>MIN(INT(_xlfn.XLOOKUP(B1181,中转!$O$10:$O$129,中转!$Q$10:$Q$129)*MAX(C1181/MIN(_xlfn.XLOOKUP(B1181,中转!$O$10:$O$129,中转!$N$10:$N$129),7),_xlfn.XLOOKUP(C1181,中转!$A$8:$A$17,中转!$B$8:$B$17))),250)</f>
        <v>250</v>
      </c>
    </row>
    <row r="1182" spans="1:8" x14ac:dyDescent="0.15">
      <c r="A1182" s="32">
        <v>1178</v>
      </c>
      <c r="B1182" s="32">
        <f t="shared" si="87"/>
        <v>118</v>
      </c>
      <c r="C1182" s="32">
        <f t="shared" si="88"/>
        <v>8</v>
      </c>
      <c r="D1182" s="32">
        <f t="shared" si="85"/>
        <v>0</v>
      </c>
      <c r="E1182" s="32">
        <f>IFERROR(IF(C1182=1,$E$5,ROUNDUP(LOG(_xlfn.XLOOKUP(C1182,中转!$U$10:$U$19,中转!$V$10:$V$19)*1.1^(_xlfn.XLOOKUP(B1182,中转!$O$10:$O$129,中转!$P$10:$P$129,0)*_xlfn.XLOOKUP(C1182,中转!$U$10:$U$19,中转!$W$10:$W$19)),2),4)),1020.5643)</f>
        <v>1020.5643</v>
      </c>
      <c r="F1182" s="32">
        <f t="shared" si="93"/>
        <v>1020.5643</v>
      </c>
      <c r="G1182" s="32">
        <v>1178</v>
      </c>
      <c r="H1182" s="32">
        <f>MIN(INT(_xlfn.XLOOKUP(B1182,中转!$O$10:$O$129,中转!$Q$10:$Q$129)*MAX(C1182/MIN(_xlfn.XLOOKUP(B1182,中转!$O$10:$O$129,中转!$N$10:$N$129),7),_xlfn.XLOOKUP(C1182,中转!$A$8:$A$17,中转!$B$8:$B$17))),250)</f>
        <v>250</v>
      </c>
    </row>
    <row r="1183" spans="1:8" x14ac:dyDescent="0.15">
      <c r="A1183" s="32">
        <v>1179</v>
      </c>
      <c r="B1183" s="32">
        <f t="shared" si="87"/>
        <v>118</v>
      </c>
      <c r="C1183" s="32">
        <f t="shared" si="88"/>
        <v>9</v>
      </c>
      <c r="D1183" s="32">
        <f t="shared" si="85"/>
        <v>0</v>
      </c>
      <c r="E1183" s="32">
        <f>IFERROR(IF(C1183=1,$E$5,ROUNDUP(LOG(_xlfn.XLOOKUP(C1183,中转!$U$10:$U$19,中转!$V$10:$V$19)*1.1^(_xlfn.XLOOKUP(B1183,中转!$O$10:$O$129,中转!$P$10:$P$129,0)*_xlfn.XLOOKUP(C1183,中转!$U$10:$U$19,中转!$W$10:$W$19)),2),4)),1020.5643)</f>
        <v>1020.5643</v>
      </c>
      <c r="F1183" s="32">
        <f t="shared" si="93"/>
        <v>1020.5643</v>
      </c>
      <c r="G1183" s="33">
        <v>1179</v>
      </c>
      <c r="H1183" s="32">
        <f>MIN(INT(_xlfn.XLOOKUP(B1183,中转!$O$10:$O$129,中转!$Q$10:$Q$129)*MAX(C1183/MIN(_xlfn.XLOOKUP(B1183,中转!$O$10:$O$129,中转!$N$10:$N$129),7),_xlfn.XLOOKUP(C1183,中转!$A$8:$A$17,中转!$B$8:$B$17))),250)</f>
        <v>250</v>
      </c>
    </row>
    <row r="1184" spans="1:8" x14ac:dyDescent="0.15">
      <c r="A1184" s="32">
        <v>1180</v>
      </c>
      <c r="B1184" s="32">
        <f t="shared" si="87"/>
        <v>118</v>
      </c>
      <c r="C1184" s="32">
        <f t="shared" si="88"/>
        <v>10</v>
      </c>
      <c r="D1184" s="32">
        <f t="shared" si="85"/>
        <v>0</v>
      </c>
      <c r="E1184" s="32">
        <f>IFERROR(IF(C1184=1,$E$5,ROUNDUP(LOG(_xlfn.XLOOKUP(C1184,中转!$U$10:$U$19,中转!$V$10:$V$19)*1.1^(_xlfn.XLOOKUP(B1184,中转!$O$10:$O$129,中转!$P$10:$P$129,0)*_xlfn.XLOOKUP(C1184,中转!$U$10:$U$19,中转!$W$10:$W$19)),2),4)),1020.5643)</f>
        <v>1020.5643</v>
      </c>
      <c r="F1184" s="32">
        <f t="shared" si="93"/>
        <v>1020.5643</v>
      </c>
      <c r="G1184" s="32">
        <v>1180</v>
      </c>
      <c r="H1184" s="32">
        <f>MIN(INT(_xlfn.XLOOKUP(B1184,中转!$O$10:$O$129,中转!$Q$10:$Q$129)*MAX(C1184/MIN(_xlfn.XLOOKUP(B1184,中转!$O$10:$O$129,中转!$N$10:$N$129),7),_xlfn.XLOOKUP(C1184,中转!$A$8:$A$17,中转!$B$8:$B$17))),250)</f>
        <v>250</v>
      </c>
    </row>
    <row r="1185" spans="1:8" x14ac:dyDescent="0.15">
      <c r="A1185" s="26">
        <v>1181</v>
      </c>
      <c r="B1185" s="26">
        <f t="shared" si="87"/>
        <v>119</v>
      </c>
      <c r="C1185" s="26">
        <f t="shared" si="88"/>
        <v>1</v>
      </c>
      <c r="D1185" s="26">
        <f t="shared" si="85"/>
        <v>0</v>
      </c>
      <c r="E1185" s="26">
        <f>IFERROR(IF(C1185=1,$E$5,ROUNDUP(LOG(_xlfn.XLOOKUP(C1185,中转!$U$10:$U$19,中转!$V$10:$V$19)*1.1^(_xlfn.XLOOKUP(B1185,中转!$O$10:$O$129,中转!$P$10:$P$129,0)*_xlfn.XLOOKUP(C1185,中转!$U$10:$U$19,中转!$W$10:$W$19)),2),4)),1020.5643)</f>
        <v>4.3220000000000001</v>
      </c>
      <c r="F1185" s="26">
        <f>ROUNDUP(LOG(_xlfn.XLOOKUP(C1185,中转!$U$10:$U$19,中转!$V$10:$V$19)*1.1^(_xlfn.XLOOKUP(B1185,中转!$O$10:$O$129,中转!$P$10:$P$129,0)*_xlfn.XLOOKUP(C1185,中转!$U$10:$U$19,中转!$W$10:$W$19)),2),4)</f>
        <v>798.66420000000005</v>
      </c>
      <c r="G1185" s="27">
        <v>1181</v>
      </c>
      <c r="H1185" s="26">
        <f>MIN(INT(_xlfn.XLOOKUP(B1185,中转!$O$10:$O$129,中转!$Q$10:$Q$129)*MAX(C1185/MIN(_xlfn.XLOOKUP(B1185,中转!$O$10:$O$129,中转!$N$10:$N$129),7),_xlfn.XLOOKUP(C1185,中转!$A$8:$A$17,中转!$B$8:$B$17))),250)</f>
        <v>175</v>
      </c>
    </row>
    <row r="1186" spans="1:8" x14ac:dyDescent="0.15">
      <c r="A1186" s="26">
        <v>1182</v>
      </c>
      <c r="B1186" s="26">
        <f t="shared" si="87"/>
        <v>119</v>
      </c>
      <c r="C1186" s="26">
        <f t="shared" si="88"/>
        <v>2</v>
      </c>
      <c r="D1186" s="26">
        <f t="shared" si="85"/>
        <v>0</v>
      </c>
      <c r="E1186" s="26">
        <f>IFERROR(IF(C1186=1,$E$5,ROUNDUP(LOG(_xlfn.XLOOKUP(C1186,中转!$U$10:$U$19,中转!$V$10:$V$19)*1.1^(_xlfn.XLOOKUP(B1186,中转!$O$10:$O$129,中转!$P$10:$P$129,0)*_xlfn.XLOOKUP(C1186,中转!$U$10:$U$19,中转!$W$10:$W$19)),2),4)),1020.5643)</f>
        <v>849.42849999999999</v>
      </c>
      <c r="F1186" s="26">
        <f>ROUNDUP(LOG(_xlfn.XLOOKUP(C1186,中转!$U$10:$U$19,中转!$V$10:$V$19)*1.1^(_xlfn.XLOOKUP(B1186,中转!$O$10:$O$129,中转!$P$10:$P$129,0)*_xlfn.XLOOKUP(C1186,中转!$U$10:$U$19,中转!$W$10:$W$19)),2),4)</f>
        <v>849.42849999999999</v>
      </c>
      <c r="G1186" s="26">
        <v>1182</v>
      </c>
      <c r="H1186" s="26">
        <f>MIN(INT(_xlfn.XLOOKUP(B1186,中转!$O$10:$O$129,中转!$Q$10:$Q$129)*MAX(C1186/MIN(_xlfn.XLOOKUP(B1186,中转!$O$10:$O$129,中转!$N$10:$N$129),7),_xlfn.XLOOKUP(C1186,中转!$A$8:$A$17,中转!$B$8:$B$17))),250)</f>
        <v>187</v>
      </c>
    </row>
    <row r="1187" spans="1:8" x14ac:dyDescent="0.15">
      <c r="A1187" s="26">
        <v>1183</v>
      </c>
      <c r="B1187" s="26">
        <f t="shared" si="87"/>
        <v>119</v>
      </c>
      <c r="C1187" s="26">
        <f t="shared" si="88"/>
        <v>3</v>
      </c>
      <c r="D1187" s="26">
        <f t="shared" si="85"/>
        <v>0</v>
      </c>
      <c r="E1187" s="26">
        <f>IFERROR(IF(C1187=1,$E$5,ROUNDUP(LOG(_xlfn.XLOOKUP(C1187,中转!$U$10:$U$19,中转!$V$10:$V$19)*1.1^(_xlfn.XLOOKUP(B1187,中转!$O$10:$O$129,中转!$P$10:$P$129,0)*_xlfn.XLOOKUP(C1187,中转!$U$10:$U$19,中转!$W$10:$W$19)),2),4)),1020.5643)</f>
        <v>905.83669999999995</v>
      </c>
      <c r="F1187" s="26">
        <f>ROUNDUP(LOG(_xlfn.XLOOKUP(C1187,中转!$U$10:$U$19,中转!$V$10:$V$19)*1.1^(_xlfn.XLOOKUP(B1187,中转!$O$10:$O$129,中转!$P$10:$P$129,0)*_xlfn.XLOOKUP(C1187,中转!$U$10:$U$19,中转!$W$10:$W$19)),2),4)</f>
        <v>905.83669999999995</v>
      </c>
      <c r="G1187" s="27">
        <v>1183</v>
      </c>
      <c r="H1187" s="26">
        <f>MIN(INT(_xlfn.XLOOKUP(B1187,中转!$O$10:$O$129,中转!$Q$10:$Q$129)*MAX(C1187/MIN(_xlfn.XLOOKUP(B1187,中转!$O$10:$O$129,中转!$N$10:$N$129),7),_xlfn.XLOOKUP(C1187,中转!$A$8:$A$17,中转!$B$8:$B$17))),250)</f>
        <v>200</v>
      </c>
    </row>
    <row r="1188" spans="1:8" x14ac:dyDescent="0.15">
      <c r="A1188" s="26">
        <v>1184</v>
      </c>
      <c r="B1188" s="26">
        <f t="shared" si="87"/>
        <v>119</v>
      </c>
      <c r="C1188" s="26">
        <f t="shared" si="88"/>
        <v>4</v>
      </c>
      <c r="D1188" s="26">
        <f t="shared" ref="D1188:D1204" si="94">D1178</f>
        <v>0</v>
      </c>
      <c r="E1188" s="26">
        <f>IFERROR(IF(C1188=1,$E$5,ROUNDUP(LOG(_xlfn.XLOOKUP(C1188,中转!$U$10:$U$19,中转!$V$10:$V$19)*1.1^(_xlfn.XLOOKUP(B1188,中转!$O$10:$O$129,中转!$P$10:$P$129,0)*_xlfn.XLOOKUP(C1188,中转!$U$10:$U$19,中转!$W$10:$W$19)),2),4)),1020.5643)</f>
        <v>959.24479999999994</v>
      </c>
      <c r="F1188" s="26">
        <f>ROUNDUP(LOG(_xlfn.XLOOKUP(C1188,中转!$U$10:$U$19,中转!$V$10:$V$19)*1.1^(_xlfn.XLOOKUP(B1188,中转!$O$10:$O$129,中转!$P$10:$P$129,0)*_xlfn.XLOOKUP(C1188,中转!$U$10:$U$19,中转!$W$10:$W$19)),2),4)</f>
        <v>959.24480000000005</v>
      </c>
      <c r="G1188" s="26">
        <v>1184</v>
      </c>
      <c r="H1188" s="26">
        <f>MIN(INT(_xlfn.XLOOKUP(B1188,中转!$O$10:$O$129,中转!$Q$10:$Q$129)*MAX(C1188/MIN(_xlfn.XLOOKUP(B1188,中转!$O$10:$O$129,中转!$N$10:$N$129),7),_xlfn.XLOOKUP(C1188,中转!$A$8:$A$17,中转!$B$8:$B$17))),250)</f>
        <v>212</v>
      </c>
    </row>
    <row r="1189" spans="1:8" x14ac:dyDescent="0.15">
      <c r="A1189" s="26">
        <v>1185</v>
      </c>
      <c r="B1189" s="26">
        <f t="shared" si="87"/>
        <v>119</v>
      </c>
      <c r="C1189" s="26">
        <f t="shared" si="88"/>
        <v>5</v>
      </c>
      <c r="D1189" s="26">
        <f t="shared" si="94"/>
        <v>0</v>
      </c>
      <c r="E1189" s="26">
        <f>IFERROR(IF(C1189=1,$E$5,ROUNDUP(LOG(_xlfn.XLOOKUP(C1189,中转!$U$10:$U$19,中转!$V$10:$V$19)*1.1^(_xlfn.XLOOKUP(B1189,中转!$O$10:$O$129,中转!$P$10:$P$129,0)*_xlfn.XLOOKUP(C1189,中转!$U$10:$U$19,中转!$W$10:$W$19)),2),4)),1020.5643)</f>
        <v>1014.6519</v>
      </c>
      <c r="F1189" s="26">
        <f>ROUNDUP(LOG(_xlfn.XLOOKUP(C1189,中转!$U$10:$U$19,中转!$V$10:$V$19)*1.1^(_xlfn.XLOOKUP(B1189,中转!$O$10:$O$129,中转!$P$10:$P$129,0)*_xlfn.XLOOKUP(C1189,中转!$U$10:$U$19,中转!$W$10:$W$19)),2),4)</f>
        <v>1014.6519</v>
      </c>
      <c r="G1189" s="27">
        <v>1185</v>
      </c>
      <c r="H1189" s="26">
        <f>MIN(INT(_xlfn.XLOOKUP(B1189,中转!$O$10:$O$129,中转!$Q$10:$Q$129)*MAX(C1189/MIN(_xlfn.XLOOKUP(B1189,中转!$O$10:$O$129,中转!$N$10:$N$129),7),_xlfn.XLOOKUP(C1189,中转!$A$8:$A$17,中转!$B$8:$B$17))),250)</f>
        <v>225</v>
      </c>
    </row>
    <row r="1190" spans="1:8" x14ac:dyDescent="0.15">
      <c r="A1190" s="26">
        <v>1186</v>
      </c>
      <c r="B1190" s="26">
        <f t="shared" si="87"/>
        <v>119</v>
      </c>
      <c r="C1190" s="26">
        <f t="shared" si="88"/>
        <v>6</v>
      </c>
      <c r="D1190" s="26">
        <f t="shared" si="94"/>
        <v>0</v>
      </c>
      <c r="E1190" s="26">
        <f>IFERROR(IF(C1190=1,$E$5,ROUNDUP(LOG(_xlfn.XLOOKUP(C1190,中转!$U$10:$U$19,中转!$V$10:$V$19)*1.1^(_xlfn.XLOOKUP(B1190,中转!$O$10:$O$129,中转!$P$10:$P$129,0)*_xlfn.XLOOKUP(C1190,中转!$U$10:$U$19,中转!$W$10:$W$19)),2),4)),1020.5643)</f>
        <v>1020.5643</v>
      </c>
      <c r="F1190" s="26">
        <f>ROUNDUP(LOG(_xlfn.XLOOKUP(C1190,中转!$U$10:$U$19,中转!$V$10:$V$19)*1.1^(_xlfn.XLOOKUP(B1190,中转!$O$10:$O$129,中转!$P$10:$P$129,0)*_xlfn.XLOOKUP(C1190,中转!$U$10:$U$19,中转!$W$10:$W$19)),2),4)</f>
        <v>1020.5643</v>
      </c>
      <c r="G1190" s="26">
        <v>1186</v>
      </c>
      <c r="H1190" s="26">
        <f>MIN(INT(_xlfn.XLOOKUP(B1190,中转!$O$10:$O$129,中转!$Q$10:$Q$129)*MAX(C1190/MIN(_xlfn.XLOOKUP(B1190,中转!$O$10:$O$129,中转!$N$10:$N$129),7),_xlfn.XLOOKUP(C1190,中转!$A$8:$A$17,中转!$B$8:$B$17))),250)</f>
        <v>237</v>
      </c>
    </row>
    <row r="1191" spans="1:8" x14ac:dyDescent="0.15">
      <c r="A1191" s="26">
        <v>1187</v>
      </c>
      <c r="B1191" s="26">
        <f t="shared" si="87"/>
        <v>119</v>
      </c>
      <c r="C1191" s="26">
        <f t="shared" si="88"/>
        <v>7</v>
      </c>
      <c r="D1191" s="26">
        <f t="shared" si="94"/>
        <v>0</v>
      </c>
      <c r="E1191" s="26">
        <f>IFERROR(IF(C1191=1,$E$5,ROUNDUP(LOG(_xlfn.XLOOKUP(C1191,中转!$U$10:$U$19,中转!$V$10:$V$19)*1.1^(_xlfn.XLOOKUP(B1191,中转!$O$10:$O$129,中转!$P$10:$P$129,0)*_xlfn.XLOOKUP(C1191,中转!$U$10:$U$19,中转!$W$10:$W$19)),2),4)),1020.5643)</f>
        <v>1020.5643</v>
      </c>
      <c r="F1191" s="26">
        <f t="shared" ref="F1191:F1194" si="95">F1181</f>
        <v>1020.5643</v>
      </c>
      <c r="G1191" s="27">
        <v>1187</v>
      </c>
      <c r="H1191" s="26">
        <f>MIN(INT(_xlfn.XLOOKUP(B1191,中转!$O$10:$O$129,中转!$Q$10:$Q$129)*MAX(C1191/MIN(_xlfn.XLOOKUP(B1191,中转!$O$10:$O$129,中转!$N$10:$N$129),7),_xlfn.XLOOKUP(C1191,中转!$A$8:$A$17,中转!$B$8:$B$17))),250)</f>
        <v>250</v>
      </c>
    </row>
    <row r="1192" spans="1:8" x14ac:dyDescent="0.15">
      <c r="A1192" s="26">
        <v>1188</v>
      </c>
      <c r="B1192" s="26">
        <f t="shared" si="87"/>
        <v>119</v>
      </c>
      <c r="C1192" s="26">
        <f t="shared" si="88"/>
        <v>8</v>
      </c>
      <c r="D1192" s="26">
        <f t="shared" si="94"/>
        <v>0</v>
      </c>
      <c r="E1192" s="26">
        <f>IFERROR(IF(C1192=1,$E$5,ROUNDUP(LOG(_xlfn.XLOOKUP(C1192,中转!$U$10:$U$19,中转!$V$10:$V$19)*1.1^(_xlfn.XLOOKUP(B1192,中转!$O$10:$O$129,中转!$P$10:$P$129,0)*_xlfn.XLOOKUP(C1192,中转!$U$10:$U$19,中转!$W$10:$W$19)),2),4)),1020.5643)</f>
        <v>1020.5643</v>
      </c>
      <c r="F1192" s="26">
        <f t="shared" si="95"/>
        <v>1020.5643</v>
      </c>
      <c r="G1192" s="26">
        <v>1188</v>
      </c>
      <c r="H1192" s="26">
        <f>MIN(INT(_xlfn.XLOOKUP(B1192,中转!$O$10:$O$129,中转!$Q$10:$Q$129)*MAX(C1192/MIN(_xlfn.XLOOKUP(B1192,中转!$O$10:$O$129,中转!$N$10:$N$129),7),_xlfn.XLOOKUP(C1192,中转!$A$8:$A$17,中转!$B$8:$B$17))),250)</f>
        <v>250</v>
      </c>
    </row>
    <row r="1193" spans="1:8" x14ac:dyDescent="0.15">
      <c r="A1193" s="26">
        <v>1189</v>
      </c>
      <c r="B1193" s="26">
        <f t="shared" si="87"/>
        <v>119</v>
      </c>
      <c r="C1193" s="26">
        <f t="shared" si="88"/>
        <v>9</v>
      </c>
      <c r="D1193" s="26">
        <f t="shared" si="94"/>
        <v>0</v>
      </c>
      <c r="E1193" s="26">
        <f>IFERROR(IF(C1193=1,$E$5,ROUNDUP(LOG(_xlfn.XLOOKUP(C1193,中转!$U$10:$U$19,中转!$V$10:$V$19)*1.1^(_xlfn.XLOOKUP(B1193,中转!$O$10:$O$129,中转!$P$10:$P$129,0)*_xlfn.XLOOKUP(C1193,中转!$U$10:$U$19,中转!$W$10:$W$19)),2),4)),1020.5643)</f>
        <v>1020.5643</v>
      </c>
      <c r="F1193" s="26">
        <f t="shared" si="95"/>
        <v>1020.5643</v>
      </c>
      <c r="G1193" s="27">
        <v>1189</v>
      </c>
      <c r="H1193" s="26">
        <f>MIN(INT(_xlfn.XLOOKUP(B1193,中转!$O$10:$O$129,中转!$Q$10:$Q$129)*MAX(C1193/MIN(_xlfn.XLOOKUP(B1193,中转!$O$10:$O$129,中转!$N$10:$N$129),7),_xlfn.XLOOKUP(C1193,中转!$A$8:$A$17,中转!$B$8:$B$17))),250)</f>
        <v>250</v>
      </c>
    </row>
    <row r="1194" spans="1:8" x14ac:dyDescent="0.15">
      <c r="A1194" s="26">
        <v>1190</v>
      </c>
      <c r="B1194" s="26">
        <f t="shared" si="87"/>
        <v>119</v>
      </c>
      <c r="C1194" s="26">
        <f t="shared" si="88"/>
        <v>10</v>
      </c>
      <c r="D1194" s="26">
        <f t="shared" si="94"/>
        <v>0</v>
      </c>
      <c r="E1194" s="26">
        <f>IFERROR(IF(C1194=1,$E$5,ROUNDUP(LOG(_xlfn.XLOOKUP(C1194,中转!$U$10:$U$19,中转!$V$10:$V$19)*1.1^(_xlfn.XLOOKUP(B1194,中转!$O$10:$O$129,中转!$P$10:$P$129,0)*_xlfn.XLOOKUP(C1194,中转!$U$10:$U$19,中转!$W$10:$W$19)),2),4)),1020.5643)</f>
        <v>1020.5643</v>
      </c>
      <c r="F1194" s="26">
        <f t="shared" si="95"/>
        <v>1020.5643</v>
      </c>
      <c r="G1194" s="26">
        <v>1190</v>
      </c>
      <c r="H1194" s="26">
        <f>MIN(INT(_xlfn.XLOOKUP(B1194,中转!$O$10:$O$129,中转!$Q$10:$Q$129)*MAX(C1194/MIN(_xlfn.XLOOKUP(B1194,中转!$O$10:$O$129,中转!$N$10:$N$129),7),_xlfn.XLOOKUP(C1194,中转!$A$8:$A$17,中转!$B$8:$B$17))),250)</f>
        <v>250</v>
      </c>
    </row>
    <row r="1195" spans="1:8" x14ac:dyDescent="0.15">
      <c r="A1195" s="32">
        <v>1191</v>
      </c>
      <c r="B1195" s="32">
        <f t="shared" si="87"/>
        <v>120</v>
      </c>
      <c r="C1195" s="32">
        <f t="shared" si="88"/>
        <v>1</v>
      </c>
      <c r="D1195" s="32">
        <f t="shared" si="94"/>
        <v>0</v>
      </c>
      <c r="E1195" s="32">
        <f>IFERROR(IF(C1195=1,$E$5,ROUNDUP(LOG(_xlfn.XLOOKUP(C1195,中转!$U$10:$U$19,中转!$V$10:$V$19)*1.1^(_xlfn.XLOOKUP(B1195,中转!$O$10:$O$129,中转!$P$10:$P$129,0)*_xlfn.XLOOKUP(C1195,中转!$U$10:$U$19,中转!$W$10:$W$19)),2),4)),1020.5643)</f>
        <v>4.3220000000000001</v>
      </c>
      <c r="F1195" s="32">
        <f>ROUNDUP(LOG(_xlfn.XLOOKUP(C1195,中转!$U$10:$U$19,中转!$V$10:$V$19)*1.1^(_xlfn.XLOOKUP(B1195,中转!$O$10:$O$129,中转!$P$10:$P$129,0)*_xlfn.XLOOKUP(C1195,中转!$U$10:$U$19,中转!$W$10:$W$19)),2),4)</f>
        <v>798.66420000000005</v>
      </c>
      <c r="G1195" s="33">
        <v>1191</v>
      </c>
      <c r="H1195" s="32">
        <f>MIN(INT(_xlfn.XLOOKUP(B1195,中转!$O$10:$O$129,中转!$Q$10:$Q$129)*MAX(C1195/MIN(_xlfn.XLOOKUP(B1195,中转!$O$10:$O$129,中转!$N$10:$N$129),7),_xlfn.XLOOKUP(C1195,中转!$A$8:$A$17,中转!$B$8:$B$17))),250)</f>
        <v>175</v>
      </c>
    </row>
    <row r="1196" spans="1:8" x14ac:dyDescent="0.15">
      <c r="A1196" s="32">
        <v>1192</v>
      </c>
      <c r="B1196" s="32">
        <f t="shared" si="87"/>
        <v>120</v>
      </c>
      <c r="C1196" s="32">
        <f t="shared" si="88"/>
        <v>2</v>
      </c>
      <c r="D1196" s="32">
        <f t="shared" si="94"/>
        <v>0</v>
      </c>
      <c r="E1196" s="32">
        <f>IFERROR(IF(C1196=1,$E$5,ROUNDUP(LOG(_xlfn.XLOOKUP(C1196,中转!$U$10:$U$19,中转!$V$10:$V$19)*1.1^(_xlfn.XLOOKUP(B1196,中转!$O$10:$O$129,中转!$P$10:$P$129,0)*_xlfn.XLOOKUP(C1196,中转!$U$10:$U$19,中转!$W$10:$W$19)),2),4)),1020.5643)</f>
        <v>849.42849999999999</v>
      </c>
      <c r="F1196" s="32">
        <f>ROUNDUP(LOG(_xlfn.XLOOKUP(C1196,中转!$U$10:$U$19,中转!$V$10:$V$19)*1.1^(_xlfn.XLOOKUP(B1196,中转!$O$10:$O$129,中转!$P$10:$P$129,0)*_xlfn.XLOOKUP(C1196,中转!$U$10:$U$19,中转!$W$10:$W$19)),2),4)</f>
        <v>849.42849999999999</v>
      </c>
      <c r="G1196" s="32">
        <v>1192</v>
      </c>
      <c r="H1196" s="32">
        <f>MIN(INT(_xlfn.XLOOKUP(B1196,中转!$O$10:$O$129,中转!$Q$10:$Q$129)*MAX(C1196/MIN(_xlfn.XLOOKUP(B1196,中转!$O$10:$O$129,中转!$N$10:$N$129),7),_xlfn.XLOOKUP(C1196,中转!$A$8:$A$17,中转!$B$8:$B$17))),250)</f>
        <v>187</v>
      </c>
    </row>
    <row r="1197" spans="1:8" x14ac:dyDescent="0.15">
      <c r="A1197" s="32">
        <v>1193</v>
      </c>
      <c r="B1197" s="32">
        <f t="shared" si="87"/>
        <v>120</v>
      </c>
      <c r="C1197" s="32">
        <f t="shared" si="88"/>
        <v>3</v>
      </c>
      <c r="D1197" s="32">
        <f t="shared" si="94"/>
        <v>0</v>
      </c>
      <c r="E1197" s="32">
        <f>IFERROR(IF(C1197=1,$E$5,ROUNDUP(LOG(_xlfn.XLOOKUP(C1197,中转!$U$10:$U$19,中转!$V$10:$V$19)*1.1^(_xlfn.XLOOKUP(B1197,中转!$O$10:$O$129,中转!$P$10:$P$129,0)*_xlfn.XLOOKUP(C1197,中转!$U$10:$U$19,中转!$W$10:$W$19)),2),4)),1020.5643)</f>
        <v>905.83669999999995</v>
      </c>
      <c r="F1197" s="32">
        <f>ROUNDUP(LOG(_xlfn.XLOOKUP(C1197,中转!$U$10:$U$19,中转!$V$10:$V$19)*1.1^(_xlfn.XLOOKUP(B1197,中转!$O$10:$O$129,中转!$P$10:$P$129,0)*_xlfn.XLOOKUP(C1197,中转!$U$10:$U$19,中转!$W$10:$W$19)),2),4)</f>
        <v>905.83669999999995</v>
      </c>
      <c r="G1197" s="33">
        <v>1193</v>
      </c>
      <c r="H1197" s="32">
        <f>MIN(INT(_xlfn.XLOOKUP(B1197,中转!$O$10:$O$129,中转!$Q$10:$Q$129)*MAX(C1197/MIN(_xlfn.XLOOKUP(B1197,中转!$O$10:$O$129,中转!$N$10:$N$129),7),_xlfn.XLOOKUP(C1197,中转!$A$8:$A$17,中转!$B$8:$B$17))),250)</f>
        <v>200</v>
      </c>
    </row>
    <row r="1198" spans="1:8" x14ac:dyDescent="0.15">
      <c r="A1198" s="32">
        <v>1194</v>
      </c>
      <c r="B1198" s="32">
        <f t="shared" si="87"/>
        <v>120</v>
      </c>
      <c r="C1198" s="32">
        <f t="shared" si="88"/>
        <v>4</v>
      </c>
      <c r="D1198" s="32">
        <f t="shared" si="94"/>
        <v>0</v>
      </c>
      <c r="E1198" s="32">
        <f>IFERROR(IF(C1198=1,$E$5,ROUNDUP(LOG(_xlfn.XLOOKUP(C1198,中转!$U$10:$U$19,中转!$V$10:$V$19)*1.1^(_xlfn.XLOOKUP(B1198,中转!$O$10:$O$129,中转!$P$10:$P$129,0)*_xlfn.XLOOKUP(C1198,中转!$U$10:$U$19,中转!$W$10:$W$19)),2),4)),1020.5643)</f>
        <v>959.24479999999994</v>
      </c>
      <c r="F1198" s="32">
        <f>ROUNDUP(LOG(_xlfn.XLOOKUP(C1198,中转!$U$10:$U$19,中转!$V$10:$V$19)*1.1^(_xlfn.XLOOKUP(B1198,中转!$O$10:$O$129,中转!$P$10:$P$129,0)*_xlfn.XLOOKUP(C1198,中转!$U$10:$U$19,中转!$W$10:$W$19)),2),4)</f>
        <v>959.24480000000005</v>
      </c>
      <c r="G1198" s="32">
        <v>1194</v>
      </c>
      <c r="H1198" s="32">
        <f>MIN(INT(_xlfn.XLOOKUP(B1198,中转!$O$10:$O$129,中转!$Q$10:$Q$129)*MAX(C1198/MIN(_xlfn.XLOOKUP(B1198,中转!$O$10:$O$129,中转!$N$10:$N$129),7),_xlfn.XLOOKUP(C1198,中转!$A$8:$A$17,中转!$B$8:$B$17))),250)</f>
        <v>212</v>
      </c>
    </row>
    <row r="1199" spans="1:8" x14ac:dyDescent="0.15">
      <c r="A1199" s="32">
        <v>1195</v>
      </c>
      <c r="B1199" s="32">
        <f t="shared" si="87"/>
        <v>120</v>
      </c>
      <c r="C1199" s="32">
        <f t="shared" si="88"/>
        <v>5</v>
      </c>
      <c r="D1199" s="32">
        <f t="shared" si="94"/>
        <v>0</v>
      </c>
      <c r="E1199" s="32">
        <f>IFERROR(IF(C1199=1,$E$5,ROUNDUP(LOG(_xlfn.XLOOKUP(C1199,中转!$U$10:$U$19,中转!$V$10:$V$19)*1.1^(_xlfn.XLOOKUP(B1199,中转!$O$10:$O$129,中转!$P$10:$P$129,0)*_xlfn.XLOOKUP(C1199,中转!$U$10:$U$19,中转!$W$10:$W$19)),2),4)),1020.5643)</f>
        <v>1014.6519</v>
      </c>
      <c r="F1199" s="32">
        <f>ROUNDUP(LOG(_xlfn.XLOOKUP(C1199,中转!$U$10:$U$19,中转!$V$10:$V$19)*1.1^(_xlfn.XLOOKUP(B1199,中转!$O$10:$O$129,中转!$P$10:$P$129,0)*_xlfn.XLOOKUP(C1199,中转!$U$10:$U$19,中转!$W$10:$W$19)),2),4)</f>
        <v>1014.6519</v>
      </c>
      <c r="G1199" s="33">
        <v>1195</v>
      </c>
      <c r="H1199" s="32">
        <f>MIN(INT(_xlfn.XLOOKUP(B1199,中转!$O$10:$O$129,中转!$Q$10:$Q$129)*MAX(C1199/MIN(_xlfn.XLOOKUP(B1199,中转!$O$10:$O$129,中转!$N$10:$N$129),7),_xlfn.XLOOKUP(C1199,中转!$A$8:$A$17,中转!$B$8:$B$17))),250)</f>
        <v>225</v>
      </c>
    </row>
    <row r="1200" spans="1:8" x14ac:dyDescent="0.15">
      <c r="A1200" s="32">
        <v>1196</v>
      </c>
      <c r="B1200" s="32">
        <f t="shared" si="87"/>
        <v>120</v>
      </c>
      <c r="C1200" s="32">
        <f t="shared" si="88"/>
        <v>6</v>
      </c>
      <c r="D1200" s="32">
        <f t="shared" si="94"/>
        <v>0</v>
      </c>
      <c r="E1200" s="32">
        <f>IFERROR(IF(C1200=1,$E$5,ROUNDUP(LOG(_xlfn.XLOOKUP(C1200,中转!$U$10:$U$19,中转!$V$10:$V$19)*1.1^(_xlfn.XLOOKUP(B1200,中转!$O$10:$O$129,中转!$P$10:$P$129,0)*_xlfn.XLOOKUP(C1200,中转!$U$10:$U$19,中转!$W$10:$W$19)),2),4)),1020.5643)</f>
        <v>1020.5643</v>
      </c>
      <c r="F1200" s="32">
        <f>ROUNDUP(LOG(_xlfn.XLOOKUP(C1200,中转!$U$10:$U$19,中转!$V$10:$V$19)*1.1^(_xlfn.XLOOKUP(B1200,中转!$O$10:$O$129,中转!$P$10:$P$129,0)*_xlfn.XLOOKUP(C1200,中转!$U$10:$U$19,中转!$W$10:$W$19)),2),4)</f>
        <v>1020.5643</v>
      </c>
      <c r="G1200" s="32">
        <v>1196</v>
      </c>
      <c r="H1200" s="32">
        <f>MIN(INT(_xlfn.XLOOKUP(B1200,中转!$O$10:$O$129,中转!$Q$10:$Q$129)*MAX(C1200/MIN(_xlfn.XLOOKUP(B1200,中转!$O$10:$O$129,中转!$N$10:$N$129),7),_xlfn.XLOOKUP(C1200,中转!$A$8:$A$17,中转!$B$8:$B$17))),250)</f>
        <v>237</v>
      </c>
    </row>
    <row r="1201" spans="1:8" x14ac:dyDescent="0.15">
      <c r="A1201" s="32">
        <v>1197</v>
      </c>
      <c r="B1201" s="32">
        <f t="shared" si="87"/>
        <v>120</v>
      </c>
      <c r="C1201" s="32">
        <f t="shared" si="88"/>
        <v>7</v>
      </c>
      <c r="D1201" s="32">
        <f t="shared" si="94"/>
        <v>0</v>
      </c>
      <c r="E1201" s="32">
        <f>IFERROR(IF(C1201=1,$E$5,ROUNDUP(LOG(_xlfn.XLOOKUP(C1201,中转!$U$10:$U$19,中转!$V$10:$V$19)*1.1^(_xlfn.XLOOKUP(B1201,中转!$O$10:$O$129,中转!$P$10:$P$129,0)*_xlfn.XLOOKUP(C1201,中转!$U$10:$U$19,中转!$W$10:$W$19)),2),4)),1020.5643)</f>
        <v>1020.5643</v>
      </c>
      <c r="F1201" s="32">
        <f t="shared" ref="F1201:F1204" si="96">F1191</f>
        <v>1020.5643</v>
      </c>
      <c r="G1201" s="33">
        <v>1197</v>
      </c>
      <c r="H1201" s="32">
        <f>MIN(INT(_xlfn.XLOOKUP(B1201,中转!$O$10:$O$129,中转!$Q$10:$Q$129)*MAX(C1201/MIN(_xlfn.XLOOKUP(B1201,中转!$O$10:$O$129,中转!$N$10:$N$129),7),_xlfn.XLOOKUP(C1201,中转!$A$8:$A$17,中转!$B$8:$B$17))),250)</f>
        <v>250</v>
      </c>
    </row>
    <row r="1202" spans="1:8" x14ac:dyDescent="0.15">
      <c r="A1202" s="32">
        <v>1198</v>
      </c>
      <c r="B1202" s="32">
        <f t="shared" si="87"/>
        <v>120</v>
      </c>
      <c r="C1202" s="32">
        <f t="shared" si="88"/>
        <v>8</v>
      </c>
      <c r="D1202" s="32">
        <f t="shared" si="94"/>
        <v>0</v>
      </c>
      <c r="E1202" s="32">
        <f>IFERROR(IF(C1202=1,$E$5,ROUNDUP(LOG(_xlfn.XLOOKUP(C1202,中转!$U$10:$U$19,中转!$V$10:$V$19)*1.1^(_xlfn.XLOOKUP(B1202,中转!$O$10:$O$129,中转!$P$10:$P$129,0)*_xlfn.XLOOKUP(C1202,中转!$U$10:$U$19,中转!$W$10:$W$19)),2),4)),1020.5643)</f>
        <v>1020.5643</v>
      </c>
      <c r="F1202" s="32">
        <f t="shared" si="96"/>
        <v>1020.5643</v>
      </c>
      <c r="G1202" s="32">
        <v>1198</v>
      </c>
      <c r="H1202" s="32">
        <f>MIN(INT(_xlfn.XLOOKUP(B1202,中转!$O$10:$O$129,中转!$Q$10:$Q$129)*MAX(C1202/MIN(_xlfn.XLOOKUP(B1202,中转!$O$10:$O$129,中转!$N$10:$N$129),7),_xlfn.XLOOKUP(C1202,中转!$A$8:$A$17,中转!$B$8:$B$17))),250)</f>
        <v>250</v>
      </c>
    </row>
    <row r="1203" spans="1:8" x14ac:dyDescent="0.15">
      <c r="A1203" s="32">
        <v>1199</v>
      </c>
      <c r="B1203" s="32">
        <f t="shared" si="87"/>
        <v>120</v>
      </c>
      <c r="C1203" s="32">
        <f t="shared" si="88"/>
        <v>9</v>
      </c>
      <c r="D1203" s="32">
        <f t="shared" si="94"/>
        <v>0</v>
      </c>
      <c r="E1203" s="32">
        <f>IFERROR(IF(C1203=1,$E$5,ROUNDUP(LOG(_xlfn.XLOOKUP(C1203,中转!$U$10:$U$19,中转!$V$10:$V$19)*1.1^(_xlfn.XLOOKUP(B1203,中转!$O$10:$O$129,中转!$P$10:$P$129,0)*_xlfn.XLOOKUP(C1203,中转!$U$10:$U$19,中转!$W$10:$W$19)),2),4)),1020.5643)</f>
        <v>1020.5643</v>
      </c>
      <c r="F1203" s="32">
        <f t="shared" si="96"/>
        <v>1020.5643</v>
      </c>
      <c r="G1203" s="33">
        <v>1199</v>
      </c>
      <c r="H1203" s="32">
        <f>MIN(INT(_xlfn.XLOOKUP(B1203,中转!$O$10:$O$129,中转!$Q$10:$Q$129)*MAX(C1203/MIN(_xlfn.XLOOKUP(B1203,中转!$O$10:$O$129,中转!$N$10:$N$129),7),_xlfn.XLOOKUP(C1203,中转!$A$8:$A$17,中转!$B$8:$B$17))),250)</f>
        <v>250</v>
      </c>
    </row>
    <row r="1204" spans="1:8" x14ac:dyDescent="0.15">
      <c r="A1204" s="32">
        <v>1200</v>
      </c>
      <c r="B1204" s="32">
        <f>B1194+1</f>
        <v>120</v>
      </c>
      <c r="C1204" s="32">
        <f>C1194</f>
        <v>10</v>
      </c>
      <c r="D1204" s="32">
        <f t="shared" si="94"/>
        <v>0</v>
      </c>
      <c r="E1204" s="32">
        <f>IFERROR(IF(C1204=1,$E$5,ROUNDUP(LOG(_xlfn.XLOOKUP(C1204,中转!$U$10:$U$19,中转!$V$10:$V$19)*1.1^(_xlfn.XLOOKUP(B1204,中转!$O$10:$O$129,中转!$P$10:$P$129,0)*_xlfn.XLOOKUP(C1204,中转!$U$10:$U$19,中转!$W$10:$W$19)),2),4)),1020.5643)</f>
        <v>1020.5643</v>
      </c>
      <c r="F1204" s="32">
        <f t="shared" si="96"/>
        <v>1020.5643</v>
      </c>
      <c r="G1204" s="32">
        <v>1200</v>
      </c>
      <c r="H1204" s="32">
        <f>MIN(INT(_xlfn.XLOOKUP(B1204,中转!$O$10:$O$129,中转!$Q$10:$Q$129)*MAX(C1204/MIN(_xlfn.XLOOKUP(B1204,中转!$O$10:$O$129,中转!$N$10:$N$129),7),_xlfn.XLOOKUP(C1204,中转!$A$8:$A$17,中转!$B$8:$B$17))),250)</f>
        <v>250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0"/>
  <sheetViews>
    <sheetView workbookViewId="0">
      <pane xSplit="3" ySplit="4" topLeftCell="F5" activePane="bottomRight" state="frozen"/>
      <selection pane="topRight"/>
      <selection pane="bottomLeft"/>
      <selection pane="bottomRight" activeCell="B17" sqref="B17"/>
    </sheetView>
  </sheetViews>
  <sheetFormatPr defaultColWidth="9" defaultRowHeight="13.5" x14ac:dyDescent="0.15"/>
  <cols>
    <col min="1" max="3" width="9" style="1"/>
    <col min="4" max="4" width="15.875" style="1" customWidth="1"/>
    <col min="5" max="5" width="10.875" style="1" customWidth="1"/>
    <col min="6" max="6" width="9" style="1"/>
    <col min="7" max="7" width="10.5" style="1" customWidth="1"/>
    <col min="8" max="9" width="9" style="1"/>
    <col min="10" max="10" width="11.25" style="1" customWidth="1"/>
    <col min="11" max="11" width="11.5" style="1"/>
    <col min="12" max="12" width="17.875" style="1" customWidth="1"/>
    <col min="13" max="13" width="10.25" style="1" customWidth="1"/>
    <col min="14" max="14" width="8.75" style="1" customWidth="1"/>
    <col min="15" max="18" width="9" style="1"/>
    <col min="19" max="19" width="10.625" style="1" customWidth="1"/>
    <col min="20" max="21" width="9" style="1"/>
    <col min="22" max="22" width="10.125" style="1" customWidth="1"/>
    <col min="23" max="16384" width="9" style="1"/>
  </cols>
  <sheetData>
    <row r="1" spans="1:23" x14ac:dyDescent="0.15">
      <c r="A1" s="1" t="s">
        <v>22</v>
      </c>
      <c r="B1" s="1" t="s">
        <v>23</v>
      </c>
      <c r="C1" s="1" t="s">
        <v>24</v>
      </c>
      <c r="D1" s="1">
        <v>1.1000000000000001</v>
      </c>
    </row>
    <row r="2" spans="1:23" x14ac:dyDescent="0.15">
      <c r="A2" s="1" t="s">
        <v>25</v>
      </c>
      <c r="B2" s="1" t="s">
        <v>26</v>
      </c>
    </row>
    <row r="3" spans="1:23" x14ac:dyDescent="0.15">
      <c r="A3" s="1" t="s">
        <v>27</v>
      </c>
    </row>
    <row r="4" spans="1:23" x14ac:dyDescent="0.15">
      <c r="A4" s="1" t="s">
        <v>28</v>
      </c>
    </row>
    <row r="5" spans="1:23" x14ac:dyDescent="0.15">
      <c r="G5" s="2" t="s">
        <v>29</v>
      </c>
    </row>
    <row r="6" spans="1:23" x14ac:dyDescent="0.15">
      <c r="G6" s="2" t="s">
        <v>30</v>
      </c>
      <c r="P6" s="1">
        <v>0.9</v>
      </c>
    </row>
    <row r="7" spans="1:23" x14ac:dyDescent="0.15">
      <c r="D7" s="3" t="s">
        <v>31</v>
      </c>
      <c r="E7" s="3" t="s">
        <v>32</v>
      </c>
      <c r="F7" s="3" t="s">
        <v>33</v>
      </c>
      <c r="G7" s="2" t="s">
        <v>34</v>
      </c>
      <c r="O7" s="6" t="s">
        <v>35</v>
      </c>
      <c r="P7" s="6" t="s">
        <v>35</v>
      </c>
      <c r="Q7" s="15" t="s">
        <v>36</v>
      </c>
      <c r="R7" s="3" t="s">
        <v>37</v>
      </c>
      <c r="S7" s="3" t="s">
        <v>37</v>
      </c>
      <c r="V7" s="2" t="s">
        <v>29</v>
      </c>
    </row>
    <row r="8" spans="1:23" x14ac:dyDescent="0.15">
      <c r="A8" s="1">
        <v>1</v>
      </c>
      <c r="B8" s="1">
        <v>0.7</v>
      </c>
      <c r="D8" s="4">
        <v>1</v>
      </c>
      <c r="E8" s="4">
        <v>1</v>
      </c>
      <c r="F8" s="4">
        <v>2</v>
      </c>
      <c r="G8" s="5">
        <v>100</v>
      </c>
      <c r="H8" s="1">
        <v>19</v>
      </c>
      <c r="I8" s="1">
        <v>1</v>
      </c>
      <c r="J8" s="7">
        <v>20</v>
      </c>
      <c r="K8" s="8">
        <f>ROUNDUP(LOG(J8,2),4)</f>
        <v>4.3220000000000001</v>
      </c>
      <c r="L8" s="9">
        <f>2^K8</f>
        <v>20.0009968413633</v>
      </c>
      <c r="M8" s="9"/>
      <c r="O8" s="2" t="s">
        <v>11</v>
      </c>
      <c r="P8" s="2" t="s">
        <v>38</v>
      </c>
      <c r="Q8" s="2" t="s">
        <v>39</v>
      </c>
      <c r="R8" s="3" t="s">
        <v>40</v>
      </c>
      <c r="S8" s="3" t="s">
        <v>40</v>
      </c>
      <c r="V8" s="2" t="s">
        <v>30</v>
      </c>
    </row>
    <row r="9" spans="1:23" x14ac:dyDescent="0.15">
      <c r="A9" s="1">
        <v>2</v>
      </c>
      <c r="B9" s="1">
        <v>0.75</v>
      </c>
      <c r="D9" s="4">
        <v>2</v>
      </c>
      <c r="E9" s="4">
        <v>4</v>
      </c>
      <c r="F9" s="4">
        <v>3</v>
      </c>
      <c r="G9" s="5">
        <v>240</v>
      </c>
      <c r="H9" s="1">
        <v>100</v>
      </c>
      <c r="I9" s="1">
        <v>2</v>
      </c>
      <c r="J9" s="10">
        <f>ROUND(G8*$D$1*($D$1^1-$D$1^H8)/(1-$D$1)/100,0)*100</f>
        <v>5500</v>
      </c>
      <c r="K9" s="8">
        <f>ROUNDUP(LOG(J9,2),4)</f>
        <v>12.4253</v>
      </c>
      <c r="L9" s="9">
        <f t="shared" ref="L9:L17" si="0">2^K9</f>
        <v>5500.3206119944598</v>
      </c>
      <c r="M9" s="9"/>
      <c r="O9" s="2">
        <v>100</v>
      </c>
      <c r="P9" s="2">
        <v>5000</v>
      </c>
      <c r="Q9" s="2">
        <v>250</v>
      </c>
      <c r="R9" s="3" t="s">
        <v>41</v>
      </c>
      <c r="S9" s="3" t="s">
        <v>42</v>
      </c>
      <c r="V9" s="2" t="s">
        <v>34</v>
      </c>
    </row>
    <row r="10" spans="1:23" ht="16.5" x14ac:dyDescent="0.15">
      <c r="A10" s="1">
        <v>3</v>
      </c>
      <c r="B10" s="1">
        <v>0.8</v>
      </c>
      <c r="D10" s="4">
        <v>3</v>
      </c>
      <c r="E10" s="4">
        <v>6</v>
      </c>
      <c r="F10" s="4">
        <v>4</v>
      </c>
      <c r="G10" s="5">
        <v>28800</v>
      </c>
      <c r="H10" s="1">
        <v>150</v>
      </c>
      <c r="I10" s="1">
        <v>3</v>
      </c>
      <c r="J10" s="10">
        <f>ROUND(G9*$D$1*($D$1^1-$D$1^H9)/(1-$D$1)/100,0)*100</f>
        <v>36377900</v>
      </c>
      <c r="K10" s="8">
        <f t="shared" ref="K10:K17" si="1">ROUNDUP(LOG(J10,2),4)</f>
        <v>25.116599999999998</v>
      </c>
      <c r="L10" s="9">
        <f t="shared" si="0"/>
        <v>36378935.689479999</v>
      </c>
      <c r="M10" s="9"/>
      <c r="N10" s="1">
        <v>2</v>
      </c>
      <c r="O10" s="11">
        <v>1</v>
      </c>
      <c r="P10" s="12">
        <v>25</v>
      </c>
      <c r="Q10" s="16">
        <v>1</v>
      </c>
      <c r="R10" s="17">
        <v>25</v>
      </c>
      <c r="S10" s="17">
        <v>1</v>
      </c>
      <c r="T10" s="7">
        <v>25</v>
      </c>
      <c r="U10" s="1">
        <v>1</v>
      </c>
      <c r="V10" s="5">
        <v>100</v>
      </c>
      <c r="W10" s="1">
        <v>0.8</v>
      </c>
    </row>
    <row r="11" spans="1:23" ht="16.5" x14ac:dyDescent="0.15">
      <c r="A11" s="1">
        <v>4</v>
      </c>
      <c r="B11" s="1">
        <v>0.85</v>
      </c>
      <c r="D11" s="4">
        <v>4</v>
      </c>
      <c r="E11" s="4">
        <v>8</v>
      </c>
      <c r="F11" s="4">
        <v>4</v>
      </c>
      <c r="G11" s="5">
        <v>432000</v>
      </c>
      <c r="H11" s="1">
        <v>200</v>
      </c>
      <c r="I11" s="1">
        <v>4</v>
      </c>
      <c r="J11" s="10">
        <f t="shared" ref="J11:J17" si="2">ROUND(G10*$D$1*($D$1^1-$D$1^H10)/(1-$D$1)/100,0)*100</f>
        <v>512492661900</v>
      </c>
      <c r="K11" s="8">
        <f t="shared" si="1"/>
        <v>38.898800000000001</v>
      </c>
      <c r="L11" s="9">
        <f t="shared" si="0"/>
        <v>512513837279.98901</v>
      </c>
      <c r="M11" s="9"/>
      <c r="N11" s="1">
        <v>3</v>
      </c>
      <c r="O11" s="11">
        <v>2</v>
      </c>
      <c r="P11" s="12">
        <v>100</v>
      </c>
      <c r="Q11" s="16">
        <v>1</v>
      </c>
      <c r="R11" s="17">
        <v>50</v>
      </c>
      <c r="S11" s="17">
        <v>1</v>
      </c>
      <c r="T11" s="18">
        <v>100</v>
      </c>
      <c r="U11" s="1">
        <v>2</v>
      </c>
      <c r="V11" s="5">
        <v>240</v>
      </c>
      <c r="W11" s="1">
        <v>0.85</v>
      </c>
    </row>
    <row r="12" spans="1:23" ht="16.5" x14ac:dyDescent="0.15">
      <c r="A12" s="1">
        <v>5</v>
      </c>
      <c r="B12" s="1">
        <v>0.9</v>
      </c>
      <c r="D12" s="4">
        <v>5</v>
      </c>
      <c r="E12" s="4">
        <v>10</v>
      </c>
      <c r="F12" s="4">
        <v>5</v>
      </c>
      <c r="G12" s="5">
        <v>25900000</v>
      </c>
      <c r="H12" s="1">
        <v>250</v>
      </c>
      <c r="I12" s="1">
        <v>5</v>
      </c>
      <c r="J12" s="10">
        <f t="shared" si="2"/>
        <v>902429868512900</v>
      </c>
      <c r="K12" s="8">
        <f t="shared" si="1"/>
        <v>49.680900000000001</v>
      </c>
      <c r="L12" s="9">
        <f t="shared" si="0"/>
        <v>902487325870857</v>
      </c>
      <c r="M12" s="9"/>
      <c r="N12" s="1">
        <v>4</v>
      </c>
      <c r="O12" s="11">
        <v>3</v>
      </c>
      <c r="P12" s="12">
        <v>180</v>
      </c>
      <c r="Q12" s="16">
        <v>8</v>
      </c>
      <c r="R12" s="17">
        <v>75</v>
      </c>
      <c r="S12" s="17">
        <v>1</v>
      </c>
      <c r="T12" s="18">
        <v>150</v>
      </c>
      <c r="U12" s="1">
        <v>3</v>
      </c>
      <c r="V12" s="5">
        <v>28800</v>
      </c>
      <c r="W12" s="1">
        <v>0.9</v>
      </c>
    </row>
    <row r="13" spans="1:23" ht="16.5" x14ac:dyDescent="0.15">
      <c r="A13" s="1">
        <v>6</v>
      </c>
      <c r="B13" s="1">
        <v>0.95</v>
      </c>
      <c r="D13" s="4">
        <v>6</v>
      </c>
      <c r="E13" s="4">
        <v>24</v>
      </c>
      <c r="F13" s="4">
        <v>6</v>
      </c>
      <c r="G13" s="5">
        <v>1560000000</v>
      </c>
      <c r="H13" s="1">
        <v>300</v>
      </c>
      <c r="I13" s="1">
        <v>6</v>
      </c>
      <c r="J13" s="10">
        <f t="shared" si="2"/>
        <v>6.3513162609133701E+18</v>
      </c>
      <c r="K13" s="8">
        <f t="shared" si="1"/>
        <v>62.461799999999997</v>
      </c>
      <c r="L13" s="9">
        <f t="shared" si="0"/>
        <v>6.3514865559529103E+18</v>
      </c>
      <c r="M13" s="9"/>
      <c r="N13" s="1">
        <v>4</v>
      </c>
      <c r="O13" s="11">
        <v>4</v>
      </c>
      <c r="P13" s="12">
        <v>240</v>
      </c>
      <c r="Q13" s="13">
        <v>20</v>
      </c>
      <c r="R13" s="17">
        <v>100</v>
      </c>
      <c r="S13" s="17">
        <v>1</v>
      </c>
      <c r="T13" s="18">
        <v>200</v>
      </c>
      <c r="U13" s="1">
        <v>4</v>
      </c>
      <c r="V13" s="5">
        <v>432000</v>
      </c>
      <c r="W13" s="1">
        <v>0.95</v>
      </c>
    </row>
    <row r="14" spans="1:23" ht="16.5" x14ac:dyDescent="0.15">
      <c r="A14" s="1">
        <v>7</v>
      </c>
      <c r="B14" s="1">
        <v>1</v>
      </c>
      <c r="D14" s="4">
        <v>7</v>
      </c>
      <c r="E14" s="4">
        <v>28</v>
      </c>
      <c r="F14" s="4">
        <v>8</v>
      </c>
      <c r="G14" s="5">
        <v>524000000000</v>
      </c>
      <c r="H14" s="1">
        <v>350</v>
      </c>
      <c r="I14" s="1">
        <v>7</v>
      </c>
      <c r="J14" s="10">
        <f t="shared" si="2"/>
        <v>4.4907908694574899E+22</v>
      </c>
      <c r="K14" s="8">
        <f t="shared" si="1"/>
        <v>75.249399999999994</v>
      </c>
      <c r="L14" s="9">
        <f t="shared" si="0"/>
        <v>4.4908293849995203E+22</v>
      </c>
      <c r="M14" s="9"/>
      <c r="N14" s="1">
        <v>5</v>
      </c>
      <c r="O14" s="11">
        <v>5</v>
      </c>
      <c r="P14" s="13">
        <f>INT(T14*$P$6)</f>
        <v>270</v>
      </c>
      <c r="Q14" s="13">
        <v>30</v>
      </c>
      <c r="R14" s="17">
        <v>125</v>
      </c>
      <c r="S14" s="17">
        <v>1</v>
      </c>
      <c r="T14" s="19">
        <f>MIN(T13+100,8000)</f>
        <v>300</v>
      </c>
      <c r="U14" s="1">
        <v>5</v>
      </c>
      <c r="V14" s="5">
        <v>25900000</v>
      </c>
      <c r="W14" s="1">
        <v>1</v>
      </c>
    </row>
    <row r="15" spans="1:23" ht="16.5" x14ac:dyDescent="0.15">
      <c r="A15" s="1">
        <v>8</v>
      </c>
      <c r="B15" s="1">
        <v>1</v>
      </c>
      <c r="D15" s="4">
        <v>8</v>
      </c>
      <c r="E15" s="4">
        <v>32</v>
      </c>
      <c r="F15" s="4">
        <v>8</v>
      </c>
      <c r="G15" s="5">
        <v>41900000000000</v>
      </c>
      <c r="H15" s="1">
        <v>400</v>
      </c>
      <c r="I15" s="1">
        <v>8</v>
      </c>
      <c r="J15" s="10">
        <f t="shared" si="2"/>
        <v>1.7707766129588299E+27</v>
      </c>
      <c r="K15" s="8">
        <f t="shared" si="1"/>
        <v>90.516499999999994</v>
      </c>
      <c r="L15" s="9">
        <f t="shared" si="0"/>
        <v>1.7708492934526199E+27</v>
      </c>
      <c r="M15" s="9"/>
      <c r="N15" s="1">
        <v>6</v>
      </c>
      <c r="O15" s="11">
        <v>6</v>
      </c>
      <c r="P15" s="13">
        <f t="shared" ref="P15:P78" si="3">INT(T15*$P$6)</f>
        <v>360</v>
      </c>
      <c r="Q15" s="13">
        <v>40</v>
      </c>
      <c r="R15" s="17">
        <v>150</v>
      </c>
      <c r="S15" s="17">
        <v>1</v>
      </c>
      <c r="T15" s="19">
        <f t="shared" ref="T15:T78" si="4">MIN(T14+100,8000)</f>
        <v>400</v>
      </c>
      <c r="U15" s="1">
        <v>6</v>
      </c>
      <c r="V15" s="5">
        <v>1560000000</v>
      </c>
      <c r="W15" s="1">
        <v>1</v>
      </c>
    </row>
    <row r="16" spans="1:23" ht="16.5" x14ac:dyDescent="0.15">
      <c r="A16" s="1">
        <v>9</v>
      </c>
      <c r="B16" s="1">
        <v>1</v>
      </c>
      <c r="D16" s="4">
        <v>9</v>
      </c>
      <c r="E16" s="4">
        <v>36</v>
      </c>
      <c r="F16" s="4">
        <v>9</v>
      </c>
      <c r="G16" s="5">
        <v>3360000000000000</v>
      </c>
      <c r="H16" s="1">
        <v>500</v>
      </c>
      <c r="I16" s="1">
        <v>9</v>
      </c>
      <c r="J16" s="10">
        <f t="shared" si="2"/>
        <v>1.66219040652864E+31</v>
      </c>
      <c r="K16" s="8">
        <f t="shared" si="1"/>
        <v>103.7129</v>
      </c>
      <c r="L16" s="9">
        <f t="shared" si="0"/>
        <v>1.6622404147955101E+31</v>
      </c>
      <c r="M16" s="9"/>
      <c r="N16" s="1">
        <v>7</v>
      </c>
      <c r="O16" s="11">
        <v>7</v>
      </c>
      <c r="P16" s="13">
        <f t="shared" si="3"/>
        <v>450</v>
      </c>
      <c r="Q16" s="13">
        <v>50</v>
      </c>
      <c r="R16" s="17">
        <v>175</v>
      </c>
      <c r="S16" s="17">
        <v>1</v>
      </c>
      <c r="T16" s="19">
        <f t="shared" si="4"/>
        <v>500</v>
      </c>
      <c r="U16" s="1">
        <v>7</v>
      </c>
      <c r="V16" s="5">
        <v>524000000000</v>
      </c>
      <c r="W16" s="1">
        <v>1</v>
      </c>
    </row>
    <row r="17" spans="1:23" ht="16.5" x14ac:dyDescent="0.15">
      <c r="A17" s="1">
        <v>10</v>
      </c>
      <c r="B17" s="1">
        <v>1</v>
      </c>
      <c r="D17" s="4">
        <v>10</v>
      </c>
      <c r="E17" s="4">
        <v>40</v>
      </c>
      <c r="F17" s="4">
        <v>10</v>
      </c>
      <c r="G17" s="5">
        <v>2.68E+17</v>
      </c>
      <c r="H17" s="1">
        <v>600</v>
      </c>
      <c r="I17" s="1">
        <v>10</v>
      </c>
      <c r="J17" s="10">
        <f t="shared" si="2"/>
        <v>1.83685359111867E+37</v>
      </c>
      <c r="K17" s="8">
        <f t="shared" si="1"/>
        <v>123.7886</v>
      </c>
      <c r="L17" s="9">
        <f t="shared" si="0"/>
        <v>1.8368839575283E+37</v>
      </c>
      <c r="M17" s="9"/>
      <c r="N17" s="1">
        <v>8</v>
      </c>
      <c r="O17" s="11">
        <v>8</v>
      </c>
      <c r="P17" s="13">
        <f t="shared" si="3"/>
        <v>540</v>
      </c>
      <c r="Q17" s="13">
        <v>60</v>
      </c>
      <c r="R17" s="17">
        <v>200</v>
      </c>
      <c r="S17" s="17">
        <v>2</v>
      </c>
      <c r="T17" s="19">
        <f t="shared" si="4"/>
        <v>600</v>
      </c>
      <c r="U17" s="1">
        <v>8</v>
      </c>
      <c r="V17" s="5">
        <v>41900000000000</v>
      </c>
      <c r="W17" s="1">
        <v>1</v>
      </c>
    </row>
    <row r="18" spans="1:23" ht="16.5" x14ac:dyDescent="0.15">
      <c r="D18" s="4">
        <v>11</v>
      </c>
      <c r="E18" s="4">
        <v>55</v>
      </c>
      <c r="F18" s="4">
        <v>9</v>
      </c>
      <c r="N18" s="1">
        <v>9</v>
      </c>
      <c r="O18" s="11">
        <v>9</v>
      </c>
      <c r="P18" s="13">
        <f t="shared" si="3"/>
        <v>630</v>
      </c>
      <c r="Q18" s="13">
        <v>68</v>
      </c>
      <c r="R18" s="17">
        <v>250</v>
      </c>
      <c r="S18" s="17">
        <v>1</v>
      </c>
      <c r="T18" s="19">
        <f t="shared" si="4"/>
        <v>700</v>
      </c>
      <c r="U18" s="1">
        <v>9</v>
      </c>
      <c r="V18" s="5">
        <v>3360000000000000</v>
      </c>
      <c r="W18" s="1">
        <v>1</v>
      </c>
    </row>
    <row r="19" spans="1:23" ht="16.5" x14ac:dyDescent="0.15">
      <c r="D19" s="4">
        <v>12</v>
      </c>
      <c r="E19" s="4">
        <v>60</v>
      </c>
      <c r="F19" s="4">
        <v>10</v>
      </c>
      <c r="N19" s="1">
        <v>10</v>
      </c>
      <c r="O19" s="11">
        <v>10</v>
      </c>
      <c r="P19" s="13">
        <f t="shared" si="3"/>
        <v>720</v>
      </c>
      <c r="Q19" s="13">
        <v>76</v>
      </c>
      <c r="R19" s="17">
        <v>300</v>
      </c>
      <c r="S19" s="17">
        <v>1</v>
      </c>
      <c r="T19" s="19">
        <f t="shared" si="4"/>
        <v>800</v>
      </c>
      <c r="U19" s="1">
        <v>10</v>
      </c>
      <c r="V19" s="5">
        <v>2.68E+17</v>
      </c>
      <c r="W19" s="1">
        <v>1</v>
      </c>
    </row>
    <row r="20" spans="1:23" ht="16.5" x14ac:dyDescent="0.15">
      <c r="D20" s="4">
        <v>13</v>
      </c>
      <c r="E20" s="4">
        <v>65</v>
      </c>
      <c r="F20" s="4">
        <v>9</v>
      </c>
      <c r="N20" s="1">
        <f>N18</f>
        <v>9</v>
      </c>
      <c r="O20" s="11">
        <v>11</v>
      </c>
      <c r="P20" s="13">
        <f t="shared" si="3"/>
        <v>810</v>
      </c>
      <c r="Q20" s="13">
        <v>84</v>
      </c>
      <c r="R20" s="17">
        <v>350</v>
      </c>
      <c r="S20" s="17">
        <v>1</v>
      </c>
      <c r="T20" s="19">
        <f t="shared" si="4"/>
        <v>900</v>
      </c>
    </row>
    <row r="21" spans="1:23" ht="16.5" x14ac:dyDescent="0.15">
      <c r="D21" s="4">
        <v>14</v>
      </c>
      <c r="E21" s="4">
        <v>70</v>
      </c>
      <c r="F21" s="4">
        <v>9</v>
      </c>
      <c r="N21" s="1">
        <f>N19</f>
        <v>10</v>
      </c>
      <c r="O21" s="11">
        <v>12</v>
      </c>
      <c r="P21" s="13">
        <f t="shared" si="3"/>
        <v>900</v>
      </c>
      <c r="Q21" s="13">
        <v>92</v>
      </c>
      <c r="R21" s="17">
        <v>400</v>
      </c>
      <c r="S21" s="17">
        <v>1</v>
      </c>
      <c r="T21" s="19">
        <f t="shared" si="4"/>
        <v>1000</v>
      </c>
    </row>
    <row r="22" spans="1:23" ht="16.5" x14ac:dyDescent="0.15">
      <c r="D22" s="4">
        <v>15</v>
      </c>
      <c r="E22" s="4">
        <v>75</v>
      </c>
      <c r="F22" s="4">
        <v>10</v>
      </c>
      <c r="N22" s="1">
        <f>N20</f>
        <v>9</v>
      </c>
      <c r="O22" s="11">
        <v>13</v>
      </c>
      <c r="P22" s="13">
        <f t="shared" si="3"/>
        <v>990</v>
      </c>
      <c r="Q22" s="13">
        <v>100</v>
      </c>
      <c r="R22" s="17">
        <v>450</v>
      </c>
      <c r="S22" s="17">
        <v>1</v>
      </c>
      <c r="T22" s="19">
        <f t="shared" si="4"/>
        <v>1100</v>
      </c>
    </row>
    <row r="23" spans="1:23" ht="16.5" x14ac:dyDescent="0.15">
      <c r="D23" s="4">
        <v>16</v>
      </c>
      <c r="E23" s="4">
        <v>160</v>
      </c>
      <c r="F23" s="4">
        <v>7</v>
      </c>
      <c r="N23" s="1">
        <f>N18</f>
        <v>9</v>
      </c>
      <c r="O23" s="11">
        <v>14</v>
      </c>
      <c r="P23" s="13">
        <f t="shared" si="3"/>
        <v>1080</v>
      </c>
      <c r="Q23" s="13">
        <v>108</v>
      </c>
      <c r="R23" s="17">
        <v>500</v>
      </c>
      <c r="S23" s="17">
        <v>2</v>
      </c>
      <c r="T23" s="19">
        <f t="shared" si="4"/>
        <v>1200</v>
      </c>
    </row>
    <row r="24" spans="1:23" ht="16.5" x14ac:dyDescent="0.15">
      <c r="D24" s="4">
        <v>17</v>
      </c>
      <c r="E24" s="4">
        <v>170</v>
      </c>
      <c r="F24" s="4">
        <v>7</v>
      </c>
      <c r="N24" s="1">
        <f>N19</f>
        <v>10</v>
      </c>
      <c r="O24" s="11">
        <v>15</v>
      </c>
      <c r="P24" s="13">
        <f t="shared" si="3"/>
        <v>1170</v>
      </c>
      <c r="Q24" s="13">
        <v>116</v>
      </c>
      <c r="R24" s="17">
        <v>550</v>
      </c>
      <c r="S24" s="17">
        <v>1</v>
      </c>
      <c r="T24" s="19">
        <f t="shared" si="4"/>
        <v>1300</v>
      </c>
    </row>
    <row r="25" spans="1:23" ht="16.5" x14ac:dyDescent="0.15">
      <c r="D25" s="4">
        <v>18</v>
      </c>
      <c r="E25" s="4">
        <v>180</v>
      </c>
      <c r="F25" s="4">
        <v>8</v>
      </c>
      <c r="N25" s="1">
        <f>N23</f>
        <v>9</v>
      </c>
      <c r="O25" s="11">
        <v>16</v>
      </c>
      <c r="P25" s="13">
        <f t="shared" si="3"/>
        <v>1260</v>
      </c>
      <c r="Q25" s="13">
        <v>124</v>
      </c>
      <c r="R25" s="17">
        <v>600</v>
      </c>
      <c r="S25" s="17">
        <v>1</v>
      </c>
      <c r="T25" s="19">
        <f t="shared" si="4"/>
        <v>1400</v>
      </c>
    </row>
    <row r="26" spans="1:23" ht="16.5" x14ac:dyDescent="0.15">
      <c r="D26" s="4">
        <v>19</v>
      </c>
      <c r="E26" s="4">
        <v>190</v>
      </c>
      <c r="F26" s="4">
        <v>9</v>
      </c>
      <c r="N26" s="1">
        <f>N24</f>
        <v>10</v>
      </c>
      <c r="O26" s="11">
        <v>17</v>
      </c>
      <c r="P26" s="13">
        <f t="shared" si="3"/>
        <v>1350</v>
      </c>
      <c r="Q26" s="13">
        <v>132</v>
      </c>
      <c r="R26" s="17">
        <v>700</v>
      </c>
      <c r="S26" s="17">
        <v>1</v>
      </c>
      <c r="T26" s="19">
        <f t="shared" si="4"/>
        <v>1500</v>
      </c>
    </row>
    <row r="27" spans="1:23" ht="16.5" x14ac:dyDescent="0.15">
      <c r="D27" s="4">
        <v>20</v>
      </c>
      <c r="E27" s="4">
        <v>200</v>
      </c>
      <c r="F27" s="4">
        <v>10</v>
      </c>
      <c r="N27" s="1">
        <f>N25</f>
        <v>9</v>
      </c>
      <c r="O27" s="11">
        <v>18</v>
      </c>
      <c r="P27" s="13">
        <f t="shared" si="3"/>
        <v>1440</v>
      </c>
      <c r="Q27" s="13">
        <v>140</v>
      </c>
      <c r="R27" s="17">
        <v>800</v>
      </c>
      <c r="S27" s="17">
        <v>1</v>
      </c>
      <c r="T27" s="19">
        <f t="shared" si="4"/>
        <v>1600</v>
      </c>
    </row>
    <row r="28" spans="1:23" ht="16.5" x14ac:dyDescent="0.15">
      <c r="D28" s="4">
        <v>21</v>
      </c>
      <c r="E28" s="4">
        <v>420</v>
      </c>
      <c r="F28" s="4">
        <v>7</v>
      </c>
      <c r="N28" s="1">
        <f>N23</f>
        <v>9</v>
      </c>
      <c r="O28" s="11">
        <v>19</v>
      </c>
      <c r="P28" s="13">
        <f t="shared" si="3"/>
        <v>1530</v>
      </c>
      <c r="Q28" s="13">
        <v>148</v>
      </c>
      <c r="R28" s="17">
        <v>900</v>
      </c>
      <c r="S28" s="17">
        <v>1</v>
      </c>
      <c r="T28" s="19">
        <f t="shared" si="4"/>
        <v>1700</v>
      </c>
    </row>
    <row r="29" spans="1:23" ht="16.5" x14ac:dyDescent="0.15">
      <c r="D29" s="4">
        <v>22</v>
      </c>
      <c r="E29" s="4">
        <v>440</v>
      </c>
      <c r="F29" s="4">
        <v>7</v>
      </c>
      <c r="N29" s="1">
        <f>N24</f>
        <v>10</v>
      </c>
      <c r="O29" s="11">
        <v>20</v>
      </c>
      <c r="P29" s="13">
        <f t="shared" si="3"/>
        <v>1620</v>
      </c>
      <c r="Q29" s="13">
        <v>156</v>
      </c>
      <c r="R29" s="17">
        <v>1000</v>
      </c>
      <c r="S29" s="17">
        <v>3</v>
      </c>
      <c r="T29" s="19">
        <f t="shared" si="4"/>
        <v>1800</v>
      </c>
    </row>
    <row r="30" spans="1:23" ht="16.5" x14ac:dyDescent="0.15">
      <c r="D30" s="4">
        <v>23</v>
      </c>
      <c r="E30" s="4">
        <v>460</v>
      </c>
      <c r="F30" s="4">
        <v>8</v>
      </c>
      <c r="N30" s="1">
        <f>N28</f>
        <v>9</v>
      </c>
      <c r="O30" s="11">
        <v>21</v>
      </c>
      <c r="P30" s="13">
        <f t="shared" si="3"/>
        <v>1710</v>
      </c>
      <c r="Q30" s="13">
        <v>164</v>
      </c>
      <c r="R30" s="17">
        <v>1100</v>
      </c>
      <c r="S30" s="17">
        <v>2</v>
      </c>
      <c r="T30" s="19">
        <f t="shared" si="4"/>
        <v>1900</v>
      </c>
    </row>
    <row r="31" spans="1:23" ht="16.5" x14ac:dyDescent="0.15">
      <c r="D31" s="4">
        <v>24</v>
      </c>
      <c r="E31" s="4">
        <v>480</v>
      </c>
      <c r="F31" s="4">
        <v>9</v>
      </c>
      <c r="N31" s="1">
        <f>N29</f>
        <v>10</v>
      </c>
      <c r="O31" s="11">
        <v>22</v>
      </c>
      <c r="P31" s="13">
        <f t="shared" si="3"/>
        <v>1800</v>
      </c>
      <c r="Q31" s="13">
        <v>172</v>
      </c>
      <c r="R31" s="17">
        <v>1200</v>
      </c>
      <c r="S31" s="17">
        <v>2</v>
      </c>
      <c r="T31" s="19">
        <f t="shared" si="4"/>
        <v>2000</v>
      </c>
    </row>
    <row r="32" spans="1:23" ht="16.5" x14ac:dyDescent="0.15">
      <c r="D32" s="4">
        <v>25</v>
      </c>
      <c r="E32" s="4">
        <v>500</v>
      </c>
      <c r="F32" s="4">
        <v>10</v>
      </c>
      <c r="N32" s="1">
        <f>N30</f>
        <v>9</v>
      </c>
      <c r="O32" s="11">
        <v>23</v>
      </c>
      <c r="P32" s="13">
        <f t="shared" si="3"/>
        <v>1890</v>
      </c>
      <c r="Q32" s="13">
        <v>180</v>
      </c>
      <c r="R32" s="17">
        <v>1300</v>
      </c>
      <c r="S32" s="17">
        <v>2</v>
      </c>
      <c r="T32" s="19">
        <f t="shared" si="4"/>
        <v>2100</v>
      </c>
    </row>
    <row r="33" spans="4:20" ht="16.5" x14ac:dyDescent="0.15">
      <c r="D33" s="4">
        <v>26</v>
      </c>
      <c r="E33" s="4">
        <v>1040</v>
      </c>
      <c r="F33" s="4">
        <v>7</v>
      </c>
      <c r="N33" s="1">
        <f>N28</f>
        <v>9</v>
      </c>
      <c r="O33" s="11">
        <v>24</v>
      </c>
      <c r="P33" s="13">
        <f t="shared" si="3"/>
        <v>1980</v>
      </c>
      <c r="Q33" s="13">
        <v>188</v>
      </c>
      <c r="R33" s="17">
        <v>1400</v>
      </c>
      <c r="S33" s="17">
        <v>2</v>
      </c>
      <c r="T33" s="19">
        <f t="shared" si="4"/>
        <v>2200</v>
      </c>
    </row>
    <row r="34" spans="4:20" ht="16.5" x14ac:dyDescent="0.15">
      <c r="D34" s="4">
        <v>27</v>
      </c>
      <c r="E34" s="4">
        <v>1080</v>
      </c>
      <c r="F34" s="4">
        <v>7</v>
      </c>
      <c r="N34" s="1">
        <f>N29</f>
        <v>10</v>
      </c>
      <c r="O34" s="11">
        <v>25</v>
      </c>
      <c r="P34" s="13">
        <f t="shared" si="3"/>
        <v>2070</v>
      </c>
      <c r="Q34" s="13">
        <v>196</v>
      </c>
      <c r="R34" s="17">
        <v>1500</v>
      </c>
      <c r="S34" s="17">
        <v>5</v>
      </c>
      <c r="T34" s="19">
        <f t="shared" si="4"/>
        <v>2300</v>
      </c>
    </row>
    <row r="35" spans="4:20" ht="16.5" x14ac:dyDescent="0.15">
      <c r="D35" s="4">
        <v>28</v>
      </c>
      <c r="E35" s="4">
        <v>1120</v>
      </c>
      <c r="F35" s="4">
        <v>8</v>
      </c>
      <c r="N35" s="1">
        <f>N33</f>
        <v>9</v>
      </c>
      <c r="O35" s="11">
        <v>26</v>
      </c>
      <c r="P35" s="13">
        <f t="shared" si="3"/>
        <v>2160</v>
      </c>
      <c r="Q35" s="13">
        <v>204</v>
      </c>
      <c r="R35" s="17">
        <v>1600</v>
      </c>
      <c r="S35" s="17">
        <v>2</v>
      </c>
      <c r="T35" s="19">
        <f t="shared" si="4"/>
        <v>2400</v>
      </c>
    </row>
    <row r="36" spans="4:20" ht="16.5" x14ac:dyDescent="0.15">
      <c r="D36" s="4">
        <v>29</v>
      </c>
      <c r="E36" s="4">
        <v>1160</v>
      </c>
      <c r="F36" s="4">
        <v>9</v>
      </c>
      <c r="N36" s="1">
        <f>N34</f>
        <v>10</v>
      </c>
      <c r="O36" s="11">
        <v>27</v>
      </c>
      <c r="P36" s="13">
        <f t="shared" si="3"/>
        <v>2250</v>
      </c>
      <c r="Q36" s="13">
        <v>212</v>
      </c>
      <c r="R36" s="17">
        <v>1700</v>
      </c>
      <c r="S36" s="17">
        <v>2</v>
      </c>
      <c r="T36" s="19">
        <f t="shared" si="4"/>
        <v>2500</v>
      </c>
    </row>
    <row r="37" spans="4:20" ht="16.5" x14ac:dyDescent="0.15">
      <c r="D37" s="4">
        <v>30</v>
      </c>
      <c r="E37" s="4">
        <v>1200</v>
      </c>
      <c r="F37" s="4">
        <v>10</v>
      </c>
      <c r="N37" s="1">
        <f>N35</f>
        <v>9</v>
      </c>
      <c r="O37" s="11">
        <v>28</v>
      </c>
      <c r="P37" s="13">
        <f t="shared" si="3"/>
        <v>2340</v>
      </c>
      <c r="Q37" s="13">
        <v>220</v>
      </c>
      <c r="R37" s="17">
        <v>1800</v>
      </c>
      <c r="S37" s="17">
        <v>2</v>
      </c>
      <c r="T37" s="19">
        <f t="shared" si="4"/>
        <v>2600</v>
      </c>
    </row>
    <row r="38" spans="4:20" ht="16.5" x14ac:dyDescent="0.15">
      <c r="D38" s="4">
        <v>31</v>
      </c>
      <c r="E38" s="4">
        <v>1860</v>
      </c>
      <c r="F38" s="4">
        <v>7</v>
      </c>
      <c r="N38" s="1">
        <f>N33</f>
        <v>9</v>
      </c>
      <c r="O38" s="11">
        <v>29</v>
      </c>
      <c r="P38" s="13">
        <f t="shared" si="3"/>
        <v>2430</v>
      </c>
      <c r="Q38" s="13">
        <v>228</v>
      </c>
      <c r="R38" s="17">
        <v>1900</v>
      </c>
      <c r="S38" s="17">
        <v>2</v>
      </c>
      <c r="T38" s="19">
        <f t="shared" si="4"/>
        <v>2700</v>
      </c>
    </row>
    <row r="39" spans="4:20" ht="16.5" x14ac:dyDescent="0.15">
      <c r="D39" s="4">
        <v>32</v>
      </c>
      <c r="E39" s="4">
        <v>1920</v>
      </c>
      <c r="F39" s="4">
        <v>7</v>
      </c>
      <c r="N39" s="1">
        <f>N34</f>
        <v>10</v>
      </c>
      <c r="O39" s="11">
        <v>30</v>
      </c>
      <c r="P39" s="13">
        <f t="shared" si="3"/>
        <v>2520</v>
      </c>
      <c r="Q39" s="13">
        <v>236</v>
      </c>
      <c r="R39" s="17">
        <v>2000</v>
      </c>
      <c r="S39" s="17">
        <v>6</v>
      </c>
      <c r="T39" s="19">
        <f t="shared" si="4"/>
        <v>2800</v>
      </c>
    </row>
    <row r="40" spans="4:20" ht="16.5" x14ac:dyDescent="0.15">
      <c r="D40" s="4">
        <v>33</v>
      </c>
      <c r="E40" s="4">
        <v>1980</v>
      </c>
      <c r="F40" s="4">
        <v>8</v>
      </c>
      <c r="N40" s="1">
        <f>N38</f>
        <v>9</v>
      </c>
      <c r="O40" s="11">
        <v>31</v>
      </c>
      <c r="P40" s="13">
        <f t="shared" si="3"/>
        <v>2610</v>
      </c>
      <c r="Q40" s="13">
        <v>244</v>
      </c>
      <c r="R40" s="17">
        <v>2100</v>
      </c>
      <c r="S40" s="17">
        <v>3</v>
      </c>
      <c r="T40" s="19">
        <f t="shared" si="4"/>
        <v>2900</v>
      </c>
    </row>
    <row r="41" spans="4:20" ht="16.5" x14ac:dyDescent="0.15">
      <c r="D41" s="4">
        <v>34</v>
      </c>
      <c r="E41" s="4">
        <v>2040</v>
      </c>
      <c r="F41" s="4">
        <v>9</v>
      </c>
      <c r="N41" s="1">
        <f>N39</f>
        <v>10</v>
      </c>
      <c r="O41" s="11">
        <v>32</v>
      </c>
      <c r="P41" s="13">
        <f t="shared" si="3"/>
        <v>2700</v>
      </c>
      <c r="Q41" s="13">
        <v>250</v>
      </c>
      <c r="R41" s="17">
        <v>2200</v>
      </c>
      <c r="S41" s="17">
        <v>3</v>
      </c>
      <c r="T41" s="19">
        <f t="shared" si="4"/>
        <v>3000</v>
      </c>
    </row>
    <row r="42" spans="4:20" ht="16.5" x14ac:dyDescent="0.15">
      <c r="D42" s="4">
        <v>35</v>
      </c>
      <c r="E42" s="4">
        <v>2100</v>
      </c>
      <c r="F42" s="4">
        <v>10</v>
      </c>
      <c r="N42" s="1">
        <f>N40</f>
        <v>9</v>
      </c>
      <c r="O42" s="11">
        <v>33</v>
      </c>
      <c r="P42" s="13">
        <f t="shared" si="3"/>
        <v>2790</v>
      </c>
      <c r="Q42" s="13">
        <v>250</v>
      </c>
      <c r="R42" s="17">
        <v>2300</v>
      </c>
      <c r="S42" s="17">
        <v>3</v>
      </c>
      <c r="T42" s="19">
        <f t="shared" si="4"/>
        <v>3100</v>
      </c>
    </row>
    <row r="43" spans="4:20" ht="16.5" x14ac:dyDescent="0.15">
      <c r="D43" s="4">
        <v>36</v>
      </c>
      <c r="E43" s="4">
        <v>3600</v>
      </c>
      <c r="F43" s="4">
        <v>7</v>
      </c>
      <c r="N43" s="1">
        <f>N38</f>
        <v>9</v>
      </c>
      <c r="O43" s="11">
        <v>34</v>
      </c>
      <c r="P43" s="13">
        <f t="shared" si="3"/>
        <v>2880</v>
      </c>
      <c r="Q43" s="13">
        <v>250</v>
      </c>
      <c r="R43" s="17">
        <v>2400</v>
      </c>
      <c r="S43" s="17">
        <v>3</v>
      </c>
      <c r="T43" s="19">
        <f t="shared" si="4"/>
        <v>3200</v>
      </c>
    </row>
    <row r="44" spans="4:20" ht="16.5" x14ac:dyDescent="0.15">
      <c r="D44" s="4">
        <v>37</v>
      </c>
      <c r="E44" s="4">
        <v>3700</v>
      </c>
      <c r="F44" s="4">
        <v>7</v>
      </c>
      <c r="N44" s="1">
        <f>N39</f>
        <v>10</v>
      </c>
      <c r="O44" s="11">
        <v>35</v>
      </c>
      <c r="P44" s="13">
        <f t="shared" si="3"/>
        <v>2970</v>
      </c>
      <c r="Q44" s="13">
        <v>250</v>
      </c>
      <c r="R44" s="17">
        <v>2500</v>
      </c>
      <c r="S44" s="17">
        <v>6</v>
      </c>
      <c r="T44" s="19">
        <f t="shared" si="4"/>
        <v>3300</v>
      </c>
    </row>
    <row r="45" spans="4:20" ht="16.5" x14ac:dyDescent="0.15">
      <c r="D45" s="4">
        <v>38</v>
      </c>
      <c r="E45" s="4">
        <v>3800</v>
      </c>
      <c r="F45" s="4">
        <v>8</v>
      </c>
      <c r="N45" s="1">
        <f>N43</f>
        <v>9</v>
      </c>
      <c r="O45" s="11">
        <v>36</v>
      </c>
      <c r="P45" s="13">
        <f t="shared" si="3"/>
        <v>3060</v>
      </c>
      <c r="Q45" s="13">
        <v>250</v>
      </c>
      <c r="R45" s="17">
        <v>2600</v>
      </c>
      <c r="S45" s="17">
        <v>3</v>
      </c>
      <c r="T45" s="19">
        <f t="shared" si="4"/>
        <v>3400</v>
      </c>
    </row>
    <row r="46" spans="4:20" ht="16.5" x14ac:dyDescent="0.15">
      <c r="D46" s="4">
        <v>39</v>
      </c>
      <c r="E46" s="4">
        <v>3900</v>
      </c>
      <c r="F46" s="4">
        <v>9</v>
      </c>
      <c r="N46" s="1">
        <f>N44</f>
        <v>10</v>
      </c>
      <c r="O46" s="11">
        <v>37</v>
      </c>
      <c r="P46" s="13">
        <f t="shared" si="3"/>
        <v>3150</v>
      </c>
      <c r="Q46" s="13">
        <v>250</v>
      </c>
      <c r="R46" s="17">
        <v>2700</v>
      </c>
      <c r="S46" s="17">
        <v>3</v>
      </c>
      <c r="T46" s="19">
        <f t="shared" si="4"/>
        <v>3500</v>
      </c>
    </row>
    <row r="47" spans="4:20" ht="16.5" x14ac:dyDescent="0.15">
      <c r="D47" s="4">
        <v>40</v>
      </c>
      <c r="E47" s="4">
        <v>4000</v>
      </c>
      <c r="F47" s="4">
        <v>10</v>
      </c>
      <c r="N47" s="1">
        <f>N45</f>
        <v>9</v>
      </c>
      <c r="O47" s="11">
        <v>38</v>
      </c>
      <c r="P47" s="13">
        <f t="shared" si="3"/>
        <v>3240</v>
      </c>
      <c r="Q47" s="13">
        <v>250</v>
      </c>
      <c r="R47" s="17">
        <v>2800</v>
      </c>
      <c r="S47" s="17">
        <v>4</v>
      </c>
      <c r="T47" s="19">
        <f t="shared" si="4"/>
        <v>3600</v>
      </c>
    </row>
    <row r="48" spans="4:20" ht="16.5" x14ac:dyDescent="0.15">
      <c r="D48" s="4">
        <v>41</v>
      </c>
      <c r="E48" s="4">
        <v>8200</v>
      </c>
      <c r="F48" s="4">
        <v>7</v>
      </c>
      <c r="N48" s="1">
        <f>N43</f>
        <v>9</v>
      </c>
      <c r="O48" s="11">
        <v>39</v>
      </c>
      <c r="P48" s="13">
        <f t="shared" si="3"/>
        <v>3330</v>
      </c>
      <c r="Q48" s="13">
        <v>250</v>
      </c>
      <c r="R48" s="17">
        <v>2900</v>
      </c>
      <c r="S48" s="17">
        <v>3</v>
      </c>
      <c r="T48" s="19">
        <f t="shared" si="4"/>
        <v>3700</v>
      </c>
    </row>
    <row r="49" spans="4:20" ht="16.5" x14ac:dyDescent="0.15">
      <c r="D49" s="4">
        <v>42</v>
      </c>
      <c r="E49" s="4">
        <v>8400</v>
      </c>
      <c r="F49" s="4">
        <v>7</v>
      </c>
      <c r="N49" s="1">
        <f>N44</f>
        <v>10</v>
      </c>
      <c r="O49" s="11">
        <v>40</v>
      </c>
      <c r="P49" s="13">
        <f t="shared" si="3"/>
        <v>3420</v>
      </c>
      <c r="Q49" s="13">
        <v>250</v>
      </c>
      <c r="R49" s="17">
        <v>3000</v>
      </c>
      <c r="S49" s="17">
        <v>6</v>
      </c>
      <c r="T49" s="19">
        <f t="shared" si="4"/>
        <v>3800</v>
      </c>
    </row>
    <row r="50" spans="4:20" ht="16.5" x14ac:dyDescent="0.15">
      <c r="D50" s="4">
        <v>43</v>
      </c>
      <c r="E50" s="4">
        <v>8600</v>
      </c>
      <c r="F50" s="4">
        <v>8</v>
      </c>
      <c r="N50" s="1">
        <f>N48</f>
        <v>9</v>
      </c>
      <c r="O50" s="11">
        <v>41</v>
      </c>
      <c r="P50" s="13">
        <f t="shared" si="3"/>
        <v>3510</v>
      </c>
      <c r="Q50" s="13">
        <v>250</v>
      </c>
      <c r="R50" s="17">
        <v>3100</v>
      </c>
      <c r="S50" s="17">
        <v>3</v>
      </c>
      <c r="T50" s="19">
        <f t="shared" si="4"/>
        <v>3900</v>
      </c>
    </row>
    <row r="51" spans="4:20" ht="16.5" x14ac:dyDescent="0.15">
      <c r="D51" s="4">
        <v>44</v>
      </c>
      <c r="E51" s="4">
        <v>8800</v>
      </c>
      <c r="F51" s="4">
        <v>9</v>
      </c>
      <c r="N51" s="1">
        <f>N49</f>
        <v>10</v>
      </c>
      <c r="O51" s="11">
        <v>42</v>
      </c>
      <c r="P51" s="13">
        <f t="shared" si="3"/>
        <v>3600</v>
      </c>
      <c r="Q51" s="13">
        <v>250</v>
      </c>
      <c r="R51" s="17">
        <v>3200</v>
      </c>
      <c r="S51" s="17">
        <v>4</v>
      </c>
      <c r="T51" s="19">
        <f t="shared" si="4"/>
        <v>4000</v>
      </c>
    </row>
    <row r="52" spans="4:20" ht="16.5" x14ac:dyDescent="0.15">
      <c r="D52" s="4">
        <v>45</v>
      </c>
      <c r="E52" s="4">
        <v>9000</v>
      </c>
      <c r="F52" s="4">
        <v>10</v>
      </c>
      <c r="N52" s="1">
        <f>N50</f>
        <v>9</v>
      </c>
      <c r="O52" s="11">
        <v>43</v>
      </c>
      <c r="P52" s="13">
        <f t="shared" si="3"/>
        <v>3690</v>
      </c>
      <c r="Q52" s="13">
        <v>250</v>
      </c>
      <c r="R52" s="17">
        <v>3300</v>
      </c>
      <c r="S52" s="17">
        <v>3</v>
      </c>
      <c r="T52" s="19">
        <f t="shared" si="4"/>
        <v>4100</v>
      </c>
    </row>
    <row r="53" spans="4:20" ht="16.5" x14ac:dyDescent="0.15">
      <c r="D53" s="4">
        <v>46</v>
      </c>
      <c r="E53" s="4">
        <v>23000</v>
      </c>
      <c r="F53" s="4">
        <v>7</v>
      </c>
      <c r="N53" s="1">
        <f>N48</f>
        <v>9</v>
      </c>
      <c r="O53" s="11">
        <v>44</v>
      </c>
      <c r="P53" s="13">
        <f t="shared" si="3"/>
        <v>3780</v>
      </c>
      <c r="Q53" s="13">
        <v>250</v>
      </c>
      <c r="R53" s="17">
        <v>3400</v>
      </c>
      <c r="S53" s="17">
        <v>3</v>
      </c>
      <c r="T53" s="19">
        <f t="shared" si="4"/>
        <v>4200</v>
      </c>
    </row>
    <row r="54" spans="4:20" ht="16.5" x14ac:dyDescent="0.15">
      <c r="D54" s="4">
        <v>47</v>
      </c>
      <c r="E54" s="4">
        <v>23500</v>
      </c>
      <c r="F54" s="4">
        <v>7</v>
      </c>
      <c r="N54" s="1">
        <f>N49</f>
        <v>10</v>
      </c>
      <c r="O54" s="11">
        <v>45</v>
      </c>
      <c r="P54" s="13">
        <f t="shared" si="3"/>
        <v>3870</v>
      </c>
      <c r="Q54" s="13">
        <v>250</v>
      </c>
      <c r="R54" s="17">
        <v>3500</v>
      </c>
      <c r="S54" s="17">
        <v>6</v>
      </c>
      <c r="T54" s="19">
        <f t="shared" si="4"/>
        <v>4300</v>
      </c>
    </row>
    <row r="55" spans="4:20" ht="16.5" x14ac:dyDescent="0.15">
      <c r="D55" s="4">
        <v>48</v>
      </c>
      <c r="E55" s="4">
        <v>24000</v>
      </c>
      <c r="F55" s="4">
        <v>8</v>
      </c>
      <c r="N55" s="1">
        <f>N53</f>
        <v>9</v>
      </c>
      <c r="O55" s="11">
        <v>46</v>
      </c>
      <c r="P55" s="13">
        <f t="shared" si="3"/>
        <v>3960</v>
      </c>
      <c r="Q55" s="13">
        <v>250</v>
      </c>
      <c r="R55" s="17">
        <v>3600</v>
      </c>
      <c r="S55" s="17">
        <v>3</v>
      </c>
      <c r="T55" s="19">
        <f t="shared" si="4"/>
        <v>4400</v>
      </c>
    </row>
    <row r="56" spans="4:20" ht="16.5" x14ac:dyDescent="0.15">
      <c r="D56" s="4">
        <v>49</v>
      </c>
      <c r="E56" s="4">
        <v>24500</v>
      </c>
      <c r="F56" s="4">
        <v>9</v>
      </c>
      <c r="N56" s="1">
        <f>N54</f>
        <v>10</v>
      </c>
      <c r="O56" s="11">
        <v>47</v>
      </c>
      <c r="P56" s="13">
        <f t="shared" si="3"/>
        <v>4050</v>
      </c>
      <c r="Q56" s="13">
        <v>250</v>
      </c>
      <c r="R56" s="17">
        <v>3700</v>
      </c>
      <c r="S56" s="17">
        <v>3</v>
      </c>
      <c r="T56" s="19">
        <f t="shared" si="4"/>
        <v>4500</v>
      </c>
    </row>
    <row r="57" spans="4:20" ht="16.5" x14ac:dyDescent="0.15">
      <c r="D57" s="4">
        <v>50</v>
      </c>
      <c r="E57" s="4">
        <v>25000</v>
      </c>
      <c r="F57" s="4">
        <v>10</v>
      </c>
      <c r="N57" s="1">
        <f>N55</f>
        <v>9</v>
      </c>
      <c r="O57" s="11">
        <v>48</v>
      </c>
      <c r="P57" s="13">
        <f t="shared" si="3"/>
        <v>4140</v>
      </c>
      <c r="Q57" s="13">
        <v>250</v>
      </c>
      <c r="R57" s="17">
        <v>3800</v>
      </c>
      <c r="S57" s="17">
        <v>4</v>
      </c>
      <c r="T57" s="19">
        <f t="shared" si="4"/>
        <v>4600</v>
      </c>
    </row>
    <row r="58" spans="4:20" ht="16.5" x14ac:dyDescent="0.15">
      <c r="D58" s="4">
        <v>51</v>
      </c>
      <c r="E58" s="4">
        <v>51000</v>
      </c>
      <c r="F58" s="4">
        <v>7</v>
      </c>
      <c r="N58" s="1">
        <f>N53</f>
        <v>9</v>
      </c>
      <c r="O58" s="11">
        <v>49</v>
      </c>
      <c r="P58" s="13">
        <f t="shared" si="3"/>
        <v>4230</v>
      </c>
      <c r="Q58" s="13">
        <v>250</v>
      </c>
      <c r="R58" s="17">
        <v>3900</v>
      </c>
      <c r="S58" s="17">
        <v>3</v>
      </c>
      <c r="T58" s="19">
        <f t="shared" si="4"/>
        <v>4700</v>
      </c>
    </row>
    <row r="59" spans="4:20" ht="16.5" x14ac:dyDescent="0.15">
      <c r="D59" s="4">
        <v>52</v>
      </c>
      <c r="E59" s="4">
        <v>52000</v>
      </c>
      <c r="F59" s="4">
        <v>7</v>
      </c>
      <c r="N59" s="1">
        <f>N54</f>
        <v>10</v>
      </c>
      <c r="O59" s="14">
        <v>50</v>
      </c>
      <c r="P59" s="13">
        <f t="shared" si="3"/>
        <v>4320</v>
      </c>
      <c r="Q59" s="13">
        <v>250</v>
      </c>
      <c r="R59" s="17">
        <v>4000</v>
      </c>
      <c r="S59" s="17">
        <v>6</v>
      </c>
      <c r="T59" s="19">
        <f t="shared" si="4"/>
        <v>4800</v>
      </c>
    </row>
    <row r="60" spans="4:20" ht="16.5" x14ac:dyDescent="0.15">
      <c r="D60" s="4">
        <v>53</v>
      </c>
      <c r="E60" s="4">
        <v>53000</v>
      </c>
      <c r="F60" s="4">
        <v>8</v>
      </c>
      <c r="N60" s="1">
        <f>N58</f>
        <v>9</v>
      </c>
      <c r="O60" s="11">
        <v>51</v>
      </c>
      <c r="P60" s="13">
        <f t="shared" si="3"/>
        <v>4410</v>
      </c>
      <c r="Q60" s="13">
        <v>250</v>
      </c>
      <c r="R60" s="17">
        <v>4100</v>
      </c>
      <c r="S60" s="17">
        <v>3</v>
      </c>
      <c r="T60" s="19">
        <f t="shared" si="4"/>
        <v>4900</v>
      </c>
    </row>
    <row r="61" spans="4:20" ht="16.5" x14ac:dyDescent="0.15">
      <c r="D61" s="4">
        <v>54</v>
      </c>
      <c r="E61" s="4">
        <v>54000</v>
      </c>
      <c r="F61" s="4">
        <v>9</v>
      </c>
      <c r="N61" s="1">
        <f>N59</f>
        <v>10</v>
      </c>
      <c r="O61" s="11">
        <v>52</v>
      </c>
      <c r="P61" s="13">
        <f t="shared" si="3"/>
        <v>4500</v>
      </c>
      <c r="Q61" s="13">
        <v>250</v>
      </c>
      <c r="R61" s="17">
        <v>4200</v>
      </c>
      <c r="S61" s="17">
        <v>4</v>
      </c>
      <c r="T61" s="19">
        <f t="shared" si="4"/>
        <v>5000</v>
      </c>
    </row>
    <row r="62" spans="4:20" ht="16.5" x14ac:dyDescent="0.15">
      <c r="D62" s="4">
        <v>55</v>
      </c>
      <c r="E62" s="4">
        <v>55000</v>
      </c>
      <c r="F62" s="4">
        <v>10</v>
      </c>
      <c r="N62" s="1">
        <f>N60</f>
        <v>9</v>
      </c>
      <c r="O62" s="11">
        <v>53</v>
      </c>
      <c r="P62" s="13">
        <f t="shared" si="3"/>
        <v>4590</v>
      </c>
      <c r="Q62" s="13">
        <v>250</v>
      </c>
      <c r="R62" s="17">
        <v>4300</v>
      </c>
      <c r="S62" s="17">
        <v>3</v>
      </c>
      <c r="T62" s="19">
        <f t="shared" si="4"/>
        <v>5100</v>
      </c>
    </row>
    <row r="63" spans="4:20" ht="16.5" x14ac:dyDescent="0.15">
      <c r="D63" s="4">
        <v>56</v>
      </c>
      <c r="E63" s="4">
        <v>56000</v>
      </c>
      <c r="F63" s="4">
        <v>7</v>
      </c>
      <c r="N63" s="1">
        <f>N58</f>
        <v>9</v>
      </c>
      <c r="O63" s="11">
        <v>54</v>
      </c>
      <c r="P63" s="13">
        <f t="shared" si="3"/>
        <v>4680</v>
      </c>
      <c r="Q63" s="13">
        <v>250</v>
      </c>
      <c r="R63" s="17">
        <v>4400</v>
      </c>
      <c r="S63" s="17">
        <v>3</v>
      </c>
      <c r="T63" s="19">
        <f t="shared" si="4"/>
        <v>5200</v>
      </c>
    </row>
    <row r="64" spans="4:20" ht="16.5" x14ac:dyDescent="0.15">
      <c r="D64" s="4">
        <v>57</v>
      </c>
      <c r="E64" s="4">
        <v>57000</v>
      </c>
      <c r="F64" s="4">
        <v>7</v>
      </c>
      <c r="N64" s="1">
        <f>N59</f>
        <v>10</v>
      </c>
      <c r="O64" s="11">
        <v>55</v>
      </c>
      <c r="P64" s="13">
        <f t="shared" si="3"/>
        <v>4770</v>
      </c>
      <c r="Q64" s="13">
        <v>250</v>
      </c>
      <c r="R64" s="17">
        <v>4500</v>
      </c>
      <c r="S64" s="17">
        <v>6</v>
      </c>
      <c r="T64" s="19">
        <f t="shared" si="4"/>
        <v>5300</v>
      </c>
    </row>
    <row r="65" spans="4:20" ht="16.5" x14ac:dyDescent="0.15">
      <c r="D65" s="4">
        <v>58</v>
      </c>
      <c r="E65" s="4">
        <v>58000</v>
      </c>
      <c r="F65" s="4">
        <v>8</v>
      </c>
      <c r="N65" s="1">
        <f>N63</f>
        <v>9</v>
      </c>
      <c r="O65" s="11">
        <v>56</v>
      </c>
      <c r="P65" s="13">
        <f t="shared" si="3"/>
        <v>4860</v>
      </c>
      <c r="Q65" s="13">
        <v>250</v>
      </c>
      <c r="R65" s="17">
        <v>4600</v>
      </c>
      <c r="S65" s="17">
        <v>3</v>
      </c>
      <c r="T65" s="19">
        <f t="shared" si="4"/>
        <v>5400</v>
      </c>
    </row>
    <row r="66" spans="4:20" ht="16.5" x14ac:dyDescent="0.15">
      <c r="D66" s="4">
        <v>59</v>
      </c>
      <c r="E66" s="4">
        <v>59000</v>
      </c>
      <c r="F66" s="4">
        <v>9</v>
      </c>
      <c r="N66" s="1">
        <f>N64</f>
        <v>10</v>
      </c>
      <c r="O66" s="11">
        <v>57</v>
      </c>
      <c r="P66" s="13">
        <f t="shared" si="3"/>
        <v>4950</v>
      </c>
      <c r="Q66" s="13">
        <v>250</v>
      </c>
      <c r="R66" s="17">
        <v>4700</v>
      </c>
      <c r="S66" s="17">
        <v>3</v>
      </c>
      <c r="T66" s="19">
        <f t="shared" si="4"/>
        <v>5500</v>
      </c>
    </row>
    <row r="67" spans="4:20" ht="16.5" x14ac:dyDescent="0.15">
      <c r="D67" s="4">
        <v>60</v>
      </c>
      <c r="E67" s="4">
        <v>60000</v>
      </c>
      <c r="F67" s="4">
        <v>10</v>
      </c>
      <c r="N67" s="1">
        <f>N65</f>
        <v>9</v>
      </c>
      <c r="O67" s="11">
        <v>58</v>
      </c>
      <c r="P67" s="13">
        <f t="shared" si="3"/>
        <v>5040</v>
      </c>
      <c r="Q67" s="13">
        <v>250</v>
      </c>
      <c r="R67" s="17">
        <v>4800</v>
      </c>
      <c r="S67" s="17">
        <v>4</v>
      </c>
      <c r="T67" s="19">
        <f t="shared" si="4"/>
        <v>5600</v>
      </c>
    </row>
    <row r="68" spans="4:20" ht="16.5" x14ac:dyDescent="0.15">
      <c r="D68" s="4">
        <v>61</v>
      </c>
      <c r="E68" s="4">
        <v>61000</v>
      </c>
      <c r="F68" s="4">
        <v>7</v>
      </c>
      <c r="N68" s="1">
        <f>N63</f>
        <v>9</v>
      </c>
      <c r="O68" s="11">
        <v>59</v>
      </c>
      <c r="P68" s="13">
        <f t="shared" si="3"/>
        <v>5130</v>
      </c>
      <c r="Q68" s="13">
        <v>250</v>
      </c>
      <c r="R68" s="17">
        <v>4900</v>
      </c>
      <c r="S68" s="17">
        <v>3</v>
      </c>
      <c r="T68" s="19">
        <f t="shared" si="4"/>
        <v>5700</v>
      </c>
    </row>
    <row r="69" spans="4:20" ht="16.5" x14ac:dyDescent="0.15">
      <c r="D69" s="4">
        <v>62</v>
      </c>
      <c r="E69" s="4">
        <v>62000</v>
      </c>
      <c r="F69" s="4">
        <v>7</v>
      </c>
      <c r="N69" s="1">
        <f>N64</f>
        <v>10</v>
      </c>
      <c r="O69" s="11">
        <v>60</v>
      </c>
      <c r="P69" s="13">
        <f t="shared" si="3"/>
        <v>5220</v>
      </c>
      <c r="Q69" s="13">
        <v>250</v>
      </c>
      <c r="R69" s="17">
        <v>5000</v>
      </c>
      <c r="S69" s="17">
        <v>6</v>
      </c>
      <c r="T69" s="19">
        <f t="shared" si="4"/>
        <v>5800</v>
      </c>
    </row>
    <row r="70" spans="4:20" x14ac:dyDescent="0.15">
      <c r="D70" s="4">
        <v>63</v>
      </c>
      <c r="E70" s="4">
        <v>63000</v>
      </c>
      <c r="F70" s="4">
        <v>8</v>
      </c>
      <c r="N70" s="1">
        <f>N68</f>
        <v>9</v>
      </c>
      <c r="O70" s="11">
        <v>61</v>
      </c>
      <c r="P70" s="13">
        <f t="shared" si="3"/>
        <v>5310</v>
      </c>
      <c r="Q70" s="13">
        <v>250</v>
      </c>
      <c r="T70" s="19">
        <f t="shared" si="4"/>
        <v>5900</v>
      </c>
    </row>
    <row r="71" spans="4:20" x14ac:dyDescent="0.15">
      <c r="D71" s="4">
        <v>64</v>
      </c>
      <c r="E71" s="4">
        <v>64000</v>
      </c>
      <c r="F71" s="4">
        <v>9</v>
      </c>
      <c r="N71" s="1">
        <f>N69</f>
        <v>10</v>
      </c>
      <c r="O71" s="11">
        <v>62</v>
      </c>
      <c r="P71" s="13">
        <f t="shared" si="3"/>
        <v>5400</v>
      </c>
      <c r="Q71" s="13">
        <v>250</v>
      </c>
      <c r="T71" s="19">
        <f t="shared" si="4"/>
        <v>6000</v>
      </c>
    </row>
    <row r="72" spans="4:20" x14ac:dyDescent="0.15">
      <c r="D72" s="4">
        <v>65</v>
      </c>
      <c r="E72" s="4">
        <v>65000</v>
      </c>
      <c r="F72" s="4">
        <v>10</v>
      </c>
      <c r="N72" s="1">
        <f>N70</f>
        <v>9</v>
      </c>
      <c r="O72" s="11">
        <v>63</v>
      </c>
      <c r="P72" s="13">
        <f t="shared" si="3"/>
        <v>5490</v>
      </c>
      <c r="Q72" s="13">
        <v>250</v>
      </c>
      <c r="T72" s="19">
        <f t="shared" si="4"/>
        <v>6100</v>
      </c>
    </row>
    <row r="73" spans="4:20" x14ac:dyDescent="0.15">
      <c r="D73" s="4">
        <v>66</v>
      </c>
      <c r="E73" s="4">
        <v>66000</v>
      </c>
      <c r="F73" s="4">
        <v>7</v>
      </c>
      <c r="N73" s="1">
        <f>N68</f>
        <v>9</v>
      </c>
      <c r="O73" s="11">
        <v>64</v>
      </c>
      <c r="P73" s="13">
        <f t="shared" si="3"/>
        <v>5580</v>
      </c>
      <c r="Q73" s="13">
        <v>250</v>
      </c>
      <c r="T73" s="19">
        <f t="shared" si="4"/>
        <v>6200</v>
      </c>
    </row>
    <row r="74" spans="4:20" x14ac:dyDescent="0.15">
      <c r="D74" s="4">
        <v>67</v>
      </c>
      <c r="E74" s="4">
        <v>67000</v>
      </c>
      <c r="F74" s="4">
        <v>7</v>
      </c>
      <c r="N74" s="1">
        <f>N69</f>
        <v>10</v>
      </c>
      <c r="O74" s="11">
        <v>65</v>
      </c>
      <c r="P74" s="13">
        <f t="shared" si="3"/>
        <v>5670</v>
      </c>
      <c r="Q74" s="13">
        <v>250</v>
      </c>
      <c r="T74" s="19">
        <f t="shared" si="4"/>
        <v>6300</v>
      </c>
    </row>
    <row r="75" spans="4:20" x14ac:dyDescent="0.15">
      <c r="D75" s="4">
        <v>68</v>
      </c>
      <c r="E75" s="4">
        <v>68000</v>
      </c>
      <c r="F75" s="4">
        <v>8</v>
      </c>
      <c r="N75" s="1">
        <f>N73</f>
        <v>9</v>
      </c>
      <c r="O75" s="11">
        <v>66</v>
      </c>
      <c r="P75" s="13">
        <f t="shared" si="3"/>
        <v>5760</v>
      </c>
      <c r="Q75" s="13">
        <v>250</v>
      </c>
      <c r="T75" s="19">
        <f t="shared" si="4"/>
        <v>6400</v>
      </c>
    </row>
    <row r="76" spans="4:20" x14ac:dyDescent="0.15">
      <c r="D76" s="4">
        <v>69</v>
      </c>
      <c r="E76" s="4">
        <v>69000</v>
      </c>
      <c r="F76" s="4">
        <v>9</v>
      </c>
      <c r="N76" s="1">
        <f>N74</f>
        <v>10</v>
      </c>
      <c r="O76" s="11">
        <v>67</v>
      </c>
      <c r="P76" s="13">
        <f t="shared" si="3"/>
        <v>5850</v>
      </c>
      <c r="Q76" s="13">
        <v>250</v>
      </c>
      <c r="T76" s="19">
        <f t="shared" si="4"/>
        <v>6500</v>
      </c>
    </row>
    <row r="77" spans="4:20" x14ac:dyDescent="0.15">
      <c r="D77" s="4">
        <v>70</v>
      </c>
      <c r="E77" s="4">
        <v>70000</v>
      </c>
      <c r="F77" s="4">
        <v>10</v>
      </c>
      <c r="N77" s="1">
        <f>N75</f>
        <v>9</v>
      </c>
      <c r="O77" s="11">
        <v>68</v>
      </c>
      <c r="P77" s="13">
        <f t="shared" si="3"/>
        <v>5940</v>
      </c>
      <c r="Q77" s="13">
        <v>250</v>
      </c>
      <c r="T77" s="19">
        <f t="shared" si="4"/>
        <v>6600</v>
      </c>
    </row>
    <row r="78" spans="4:20" x14ac:dyDescent="0.15">
      <c r="D78" s="4">
        <v>71</v>
      </c>
      <c r="E78" s="4">
        <v>71000</v>
      </c>
      <c r="F78" s="4">
        <v>7</v>
      </c>
      <c r="N78" s="1">
        <f>N73</f>
        <v>9</v>
      </c>
      <c r="O78" s="11">
        <v>69</v>
      </c>
      <c r="P78" s="13">
        <f t="shared" si="3"/>
        <v>6030</v>
      </c>
      <c r="Q78" s="13">
        <v>250</v>
      </c>
      <c r="T78" s="19">
        <f t="shared" si="4"/>
        <v>6700</v>
      </c>
    </row>
    <row r="79" spans="4:20" x14ac:dyDescent="0.15">
      <c r="D79" s="4">
        <v>72</v>
      </c>
      <c r="E79" s="4">
        <v>72000</v>
      </c>
      <c r="F79" s="4">
        <v>7</v>
      </c>
      <c r="N79" s="1">
        <f>N74</f>
        <v>10</v>
      </c>
      <c r="O79" s="11">
        <v>70</v>
      </c>
      <c r="P79" s="13">
        <f t="shared" ref="P79:P129" si="5">INT(T79*$P$6)</f>
        <v>6120</v>
      </c>
      <c r="Q79" s="13">
        <v>250</v>
      </c>
      <c r="T79" s="19">
        <f t="shared" ref="T79:T129" si="6">MIN(T78+100,8000)</f>
        <v>6800</v>
      </c>
    </row>
    <row r="80" spans="4:20" x14ac:dyDescent="0.15">
      <c r="D80" s="4">
        <v>73</v>
      </c>
      <c r="E80" s="4">
        <v>73000</v>
      </c>
      <c r="F80" s="4">
        <v>8</v>
      </c>
      <c r="N80" s="1">
        <f>N78</f>
        <v>9</v>
      </c>
      <c r="O80" s="11">
        <v>71</v>
      </c>
      <c r="P80" s="13">
        <f t="shared" si="5"/>
        <v>6210</v>
      </c>
      <c r="Q80" s="13">
        <v>250</v>
      </c>
      <c r="T80" s="19">
        <f t="shared" si="6"/>
        <v>6900</v>
      </c>
    </row>
    <row r="81" spans="4:20" x14ac:dyDescent="0.15">
      <c r="D81" s="4">
        <v>74</v>
      </c>
      <c r="E81" s="4">
        <v>74000</v>
      </c>
      <c r="F81" s="4">
        <v>9</v>
      </c>
      <c r="N81" s="1">
        <f>N79</f>
        <v>10</v>
      </c>
      <c r="O81" s="11">
        <v>72</v>
      </c>
      <c r="P81" s="13">
        <f t="shared" si="5"/>
        <v>6300</v>
      </c>
      <c r="Q81" s="13">
        <v>250</v>
      </c>
      <c r="T81" s="19">
        <f t="shared" si="6"/>
        <v>7000</v>
      </c>
    </row>
    <row r="82" spans="4:20" x14ac:dyDescent="0.15">
      <c r="D82" s="4">
        <v>75</v>
      </c>
      <c r="E82" s="4">
        <v>75000</v>
      </c>
      <c r="F82" s="4">
        <v>10</v>
      </c>
      <c r="N82" s="1">
        <f>N80</f>
        <v>9</v>
      </c>
      <c r="O82" s="11">
        <v>73</v>
      </c>
      <c r="P82" s="13">
        <f t="shared" si="5"/>
        <v>6390</v>
      </c>
      <c r="Q82" s="13">
        <v>250</v>
      </c>
      <c r="T82" s="19">
        <f t="shared" si="6"/>
        <v>7100</v>
      </c>
    </row>
    <row r="83" spans="4:20" x14ac:dyDescent="0.15">
      <c r="D83" s="4">
        <v>76</v>
      </c>
      <c r="E83" s="4">
        <v>76000</v>
      </c>
      <c r="F83" s="4">
        <v>7</v>
      </c>
      <c r="N83" s="1">
        <f>N78</f>
        <v>9</v>
      </c>
      <c r="O83" s="11">
        <v>74</v>
      </c>
      <c r="P83" s="13">
        <f t="shared" si="5"/>
        <v>6480</v>
      </c>
      <c r="Q83" s="13">
        <v>250</v>
      </c>
      <c r="T83" s="19">
        <f t="shared" si="6"/>
        <v>7200</v>
      </c>
    </row>
    <row r="84" spans="4:20" x14ac:dyDescent="0.15">
      <c r="D84" s="4">
        <v>77</v>
      </c>
      <c r="E84" s="4">
        <v>77000</v>
      </c>
      <c r="F84" s="4">
        <v>7</v>
      </c>
      <c r="N84" s="1">
        <f>N79</f>
        <v>10</v>
      </c>
      <c r="O84" s="11">
        <v>75</v>
      </c>
      <c r="P84" s="13">
        <f t="shared" si="5"/>
        <v>6570</v>
      </c>
      <c r="Q84" s="13">
        <v>250</v>
      </c>
      <c r="T84" s="19">
        <f t="shared" si="6"/>
        <v>7300</v>
      </c>
    </row>
    <row r="85" spans="4:20" x14ac:dyDescent="0.15">
      <c r="D85" s="4">
        <v>78</v>
      </c>
      <c r="E85" s="4">
        <v>78000</v>
      </c>
      <c r="F85" s="4">
        <v>8</v>
      </c>
      <c r="N85" s="1">
        <f>N83</f>
        <v>9</v>
      </c>
      <c r="O85" s="11">
        <v>76</v>
      </c>
      <c r="P85" s="13">
        <f t="shared" si="5"/>
        <v>6660</v>
      </c>
      <c r="Q85" s="13">
        <v>250</v>
      </c>
      <c r="T85" s="19">
        <f t="shared" si="6"/>
        <v>7400</v>
      </c>
    </row>
    <row r="86" spans="4:20" x14ac:dyDescent="0.15">
      <c r="D86" s="4">
        <v>79</v>
      </c>
      <c r="E86" s="4">
        <v>79000</v>
      </c>
      <c r="F86" s="4">
        <v>9</v>
      </c>
      <c r="N86" s="1">
        <f>N84</f>
        <v>10</v>
      </c>
      <c r="O86" s="11">
        <v>77</v>
      </c>
      <c r="P86" s="13">
        <f t="shared" si="5"/>
        <v>6750</v>
      </c>
      <c r="Q86" s="13">
        <v>250</v>
      </c>
      <c r="T86" s="19">
        <f t="shared" si="6"/>
        <v>7500</v>
      </c>
    </row>
    <row r="87" spans="4:20" x14ac:dyDescent="0.15">
      <c r="D87" s="4">
        <v>80</v>
      </c>
      <c r="E87" s="4">
        <v>80000</v>
      </c>
      <c r="F87" s="4">
        <v>10</v>
      </c>
      <c r="N87" s="1">
        <f>N85</f>
        <v>9</v>
      </c>
      <c r="O87" s="11">
        <v>78</v>
      </c>
      <c r="P87" s="13">
        <f t="shared" si="5"/>
        <v>6840</v>
      </c>
      <c r="Q87" s="13">
        <v>250</v>
      </c>
      <c r="T87" s="19">
        <f t="shared" si="6"/>
        <v>7600</v>
      </c>
    </row>
    <row r="88" spans="4:20" x14ac:dyDescent="0.15">
      <c r="D88" s="4">
        <v>81</v>
      </c>
      <c r="E88" s="4">
        <v>81000</v>
      </c>
      <c r="F88" s="4">
        <v>7</v>
      </c>
      <c r="N88" s="1">
        <f>N83</f>
        <v>9</v>
      </c>
      <c r="O88" s="11">
        <v>79</v>
      </c>
      <c r="P88" s="13">
        <f t="shared" si="5"/>
        <v>6930</v>
      </c>
      <c r="Q88" s="13">
        <v>250</v>
      </c>
      <c r="T88" s="19">
        <f t="shared" si="6"/>
        <v>7700</v>
      </c>
    </row>
    <row r="89" spans="4:20" x14ac:dyDescent="0.15">
      <c r="D89" s="4">
        <v>82</v>
      </c>
      <c r="E89" s="4">
        <v>82000</v>
      </c>
      <c r="F89" s="4">
        <v>7</v>
      </c>
      <c r="N89" s="1">
        <f>N84</f>
        <v>10</v>
      </c>
      <c r="O89" s="11">
        <v>80</v>
      </c>
      <c r="P89" s="13">
        <f t="shared" si="5"/>
        <v>7020</v>
      </c>
      <c r="Q89" s="13">
        <v>250</v>
      </c>
      <c r="T89" s="19">
        <f t="shared" si="6"/>
        <v>7800</v>
      </c>
    </row>
    <row r="90" spans="4:20" x14ac:dyDescent="0.15">
      <c r="D90" s="4">
        <v>83</v>
      </c>
      <c r="E90" s="4">
        <v>83000</v>
      </c>
      <c r="F90" s="4">
        <v>8</v>
      </c>
      <c r="N90" s="1">
        <f>N88</f>
        <v>9</v>
      </c>
      <c r="O90" s="11">
        <v>81</v>
      </c>
      <c r="P90" s="13">
        <f t="shared" si="5"/>
        <v>7110</v>
      </c>
      <c r="Q90" s="13">
        <v>250</v>
      </c>
      <c r="T90" s="19">
        <f t="shared" si="6"/>
        <v>7900</v>
      </c>
    </row>
    <row r="91" spans="4:20" x14ac:dyDescent="0.15">
      <c r="D91" s="4">
        <v>84</v>
      </c>
      <c r="E91" s="4">
        <v>84000</v>
      </c>
      <c r="F91" s="4">
        <v>9</v>
      </c>
      <c r="N91" s="1">
        <f>N89</f>
        <v>10</v>
      </c>
      <c r="O91" s="11">
        <v>82</v>
      </c>
      <c r="P91" s="13">
        <f t="shared" si="5"/>
        <v>7200</v>
      </c>
      <c r="Q91" s="13">
        <v>250</v>
      </c>
      <c r="T91" s="19">
        <f t="shared" si="6"/>
        <v>8000</v>
      </c>
    </row>
    <row r="92" spans="4:20" x14ac:dyDescent="0.15">
      <c r="D92" s="4">
        <v>85</v>
      </c>
      <c r="E92" s="4">
        <v>85000</v>
      </c>
      <c r="F92" s="4">
        <v>10</v>
      </c>
      <c r="N92" s="1">
        <f>N90</f>
        <v>9</v>
      </c>
      <c r="O92" s="11">
        <v>83</v>
      </c>
      <c r="P92" s="13">
        <f t="shared" si="5"/>
        <v>7200</v>
      </c>
      <c r="Q92" s="13">
        <v>250</v>
      </c>
      <c r="T92" s="19">
        <f t="shared" si="6"/>
        <v>8000</v>
      </c>
    </row>
    <row r="93" spans="4:20" x14ac:dyDescent="0.15">
      <c r="D93" s="4">
        <v>86</v>
      </c>
      <c r="E93" s="4">
        <v>86000</v>
      </c>
      <c r="F93" s="4">
        <v>7</v>
      </c>
      <c r="N93" s="1">
        <f>N88</f>
        <v>9</v>
      </c>
      <c r="O93" s="11">
        <v>84</v>
      </c>
      <c r="P93" s="13">
        <f t="shared" si="5"/>
        <v>7200</v>
      </c>
      <c r="Q93" s="13">
        <v>250</v>
      </c>
      <c r="T93" s="19">
        <f t="shared" si="6"/>
        <v>8000</v>
      </c>
    </row>
    <row r="94" spans="4:20" x14ac:dyDescent="0.15">
      <c r="D94" s="4">
        <v>87</v>
      </c>
      <c r="E94" s="4">
        <v>87000</v>
      </c>
      <c r="F94" s="4">
        <v>7</v>
      </c>
      <c r="N94" s="1">
        <f>N89</f>
        <v>10</v>
      </c>
      <c r="O94" s="11">
        <v>85</v>
      </c>
      <c r="P94" s="13">
        <f t="shared" si="5"/>
        <v>7200</v>
      </c>
      <c r="Q94" s="13">
        <v>250</v>
      </c>
      <c r="T94" s="19">
        <f t="shared" si="6"/>
        <v>8000</v>
      </c>
    </row>
    <row r="95" spans="4:20" x14ac:dyDescent="0.15">
      <c r="D95" s="4">
        <v>88</v>
      </c>
      <c r="E95" s="4">
        <v>88000</v>
      </c>
      <c r="F95" s="4">
        <v>8</v>
      </c>
      <c r="N95" s="1">
        <f>N93</f>
        <v>9</v>
      </c>
      <c r="O95" s="11">
        <v>86</v>
      </c>
      <c r="P95" s="13">
        <f t="shared" si="5"/>
        <v>7200</v>
      </c>
      <c r="Q95" s="13">
        <v>250</v>
      </c>
      <c r="T95" s="19">
        <f t="shared" si="6"/>
        <v>8000</v>
      </c>
    </row>
    <row r="96" spans="4:20" x14ac:dyDescent="0.15">
      <c r="D96" s="4">
        <v>89</v>
      </c>
      <c r="E96" s="4">
        <v>89000</v>
      </c>
      <c r="F96" s="4">
        <v>9</v>
      </c>
      <c r="N96" s="1">
        <f>N94</f>
        <v>10</v>
      </c>
      <c r="O96" s="11">
        <v>87</v>
      </c>
      <c r="P96" s="13">
        <f t="shared" si="5"/>
        <v>7200</v>
      </c>
      <c r="Q96" s="13">
        <v>250</v>
      </c>
      <c r="T96" s="19">
        <f t="shared" si="6"/>
        <v>8000</v>
      </c>
    </row>
    <row r="97" spans="4:20" x14ac:dyDescent="0.15">
      <c r="D97" s="4">
        <v>90</v>
      </c>
      <c r="E97" s="4">
        <v>90000</v>
      </c>
      <c r="F97" s="4">
        <v>10</v>
      </c>
      <c r="N97" s="1">
        <f>N95</f>
        <v>9</v>
      </c>
      <c r="O97" s="11">
        <v>88</v>
      </c>
      <c r="P97" s="13">
        <f t="shared" si="5"/>
        <v>7200</v>
      </c>
      <c r="Q97" s="13">
        <v>250</v>
      </c>
      <c r="T97" s="19">
        <f t="shared" si="6"/>
        <v>8000</v>
      </c>
    </row>
    <row r="98" spans="4:20" x14ac:dyDescent="0.15">
      <c r="D98" s="4">
        <v>91</v>
      </c>
      <c r="E98" s="4">
        <v>91000</v>
      </c>
      <c r="F98" s="4">
        <v>7</v>
      </c>
      <c r="N98" s="1">
        <f>N93</f>
        <v>9</v>
      </c>
      <c r="O98" s="11">
        <v>89</v>
      </c>
      <c r="P98" s="13">
        <f t="shared" si="5"/>
        <v>7200</v>
      </c>
      <c r="Q98" s="13">
        <v>250</v>
      </c>
      <c r="T98" s="19">
        <f t="shared" si="6"/>
        <v>8000</v>
      </c>
    </row>
    <row r="99" spans="4:20" x14ac:dyDescent="0.15">
      <c r="D99" s="4">
        <v>92</v>
      </c>
      <c r="E99" s="4">
        <v>92000</v>
      </c>
      <c r="F99" s="4">
        <v>7</v>
      </c>
      <c r="N99" s="1">
        <f>N94</f>
        <v>10</v>
      </c>
      <c r="O99" s="11">
        <v>90</v>
      </c>
      <c r="P99" s="13">
        <f t="shared" si="5"/>
        <v>7200</v>
      </c>
      <c r="Q99" s="13">
        <v>250</v>
      </c>
      <c r="T99" s="19">
        <f t="shared" si="6"/>
        <v>8000</v>
      </c>
    </row>
    <row r="100" spans="4:20" x14ac:dyDescent="0.15">
      <c r="D100" s="4">
        <v>93</v>
      </c>
      <c r="E100" s="4">
        <v>93000</v>
      </c>
      <c r="F100" s="4">
        <v>8</v>
      </c>
      <c r="N100" s="1">
        <f>N98</f>
        <v>9</v>
      </c>
      <c r="O100" s="11">
        <v>91</v>
      </c>
      <c r="P100" s="13">
        <f t="shared" si="5"/>
        <v>7200</v>
      </c>
      <c r="Q100" s="13">
        <v>250</v>
      </c>
      <c r="T100" s="19">
        <f t="shared" si="6"/>
        <v>8000</v>
      </c>
    </row>
    <row r="101" spans="4:20" x14ac:dyDescent="0.15">
      <c r="D101" s="4">
        <v>94</v>
      </c>
      <c r="E101" s="4">
        <v>94000</v>
      </c>
      <c r="F101" s="4">
        <v>9</v>
      </c>
      <c r="N101" s="1">
        <f>N99</f>
        <v>10</v>
      </c>
      <c r="O101" s="11">
        <v>92</v>
      </c>
      <c r="P101" s="13">
        <f t="shared" si="5"/>
        <v>7200</v>
      </c>
      <c r="Q101" s="13">
        <v>250</v>
      </c>
      <c r="T101" s="19">
        <f t="shared" si="6"/>
        <v>8000</v>
      </c>
    </row>
    <row r="102" spans="4:20" x14ac:dyDescent="0.15">
      <c r="D102" s="4">
        <v>95</v>
      </c>
      <c r="E102" s="4">
        <v>95000</v>
      </c>
      <c r="F102" s="4">
        <v>10</v>
      </c>
      <c r="N102" s="1">
        <f>N100</f>
        <v>9</v>
      </c>
      <c r="O102" s="11">
        <v>93</v>
      </c>
      <c r="P102" s="13">
        <f t="shared" si="5"/>
        <v>7200</v>
      </c>
      <c r="Q102" s="13">
        <v>250</v>
      </c>
      <c r="T102" s="19">
        <f t="shared" si="6"/>
        <v>8000</v>
      </c>
    </row>
    <row r="103" spans="4:20" x14ac:dyDescent="0.15">
      <c r="D103" s="4">
        <v>96</v>
      </c>
      <c r="E103" s="4">
        <v>96000</v>
      </c>
      <c r="F103" s="4">
        <v>7</v>
      </c>
      <c r="N103" s="1">
        <f>N98</f>
        <v>9</v>
      </c>
      <c r="O103" s="11">
        <v>94</v>
      </c>
      <c r="P103" s="13">
        <f t="shared" si="5"/>
        <v>7200</v>
      </c>
      <c r="Q103" s="13">
        <v>250</v>
      </c>
      <c r="T103" s="19">
        <f t="shared" si="6"/>
        <v>8000</v>
      </c>
    </row>
    <row r="104" spans="4:20" x14ac:dyDescent="0.15">
      <c r="D104" s="4">
        <v>97</v>
      </c>
      <c r="E104" s="4">
        <v>97000</v>
      </c>
      <c r="F104" s="4">
        <v>7</v>
      </c>
      <c r="N104" s="1">
        <f>N99</f>
        <v>10</v>
      </c>
      <c r="O104" s="11">
        <v>95</v>
      </c>
      <c r="P104" s="13">
        <f t="shared" si="5"/>
        <v>7200</v>
      </c>
      <c r="Q104" s="13">
        <v>250</v>
      </c>
      <c r="T104" s="19">
        <f t="shared" si="6"/>
        <v>8000</v>
      </c>
    </row>
    <row r="105" spans="4:20" x14ac:dyDescent="0.15">
      <c r="D105" s="4">
        <v>98</v>
      </c>
      <c r="E105" s="4">
        <v>98000</v>
      </c>
      <c r="F105" s="4">
        <v>8</v>
      </c>
      <c r="N105" s="1">
        <f>N103</f>
        <v>9</v>
      </c>
      <c r="O105" s="11">
        <v>96</v>
      </c>
      <c r="P105" s="13">
        <f t="shared" si="5"/>
        <v>7200</v>
      </c>
      <c r="Q105" s="13">
        <v>250</v>
      </c>
      <c r="T105" s="19">
        <f t="shared" si="6"/>
        <v>8000</v>
      </c>
    </row>
    <row r="106" spans="4:20" x14ac:dyDescent="0.15">
      <c r="D106" s="4">
        <v>99</v>
      </c>
      <c r="E106" s="4">
        <v>99000</v>
      </c>
      <c r="F106" s="4">
        <v>9</v>
      </c>
      <c r="N106" s="1">
        <f>N104</f>
        <v>10</v>
      </c>
      <c r="O106" s="11">
        <v>97</v>
      </c>
      <c r="P106" s="13">
        <f t="shared" si="5"/>
        <v>7200</v>
      </c>
      <c r="Q106" s="13">
        <v>250</v>
      </c>
      <c r="T106" s="19">
        <f t="shared" si="6"/>
        <v>8000</v>
      </c>
    </row>
    <row r="107" spans="4:20" x14ac:dyDescent="0.15">
      <c r="D107" s="4">
        <v>100</v>
      </c>
      <c r="E107" s="4">
        <v>100000</v>
      </c>
      <c r="F107" s="4">
        <v>10</v>
      </c>
      <c r="N107" s="1">
        <f>N105</f>
        <v>9</v>
      </c>
      <c r="O107" s="11">
        <v>98</v>
      </c>
      <c r="P107" s="13">
        <f t="shared" si="5"/>
        <v>7200</v>
      </c>
      <c r="Q107" s="13">
        <v>250</v>
      </c>
      <c r="T107" s="19">
        <f t="shared" si="6"/>
        <v>8000</v>
      </c>
    </row>
    <row r="108" spans="4:20" x14ac:dyDescent="0.15">
      <c r="D108" s="4">
        <v>101</v>
      </c>
      <c r="E108" s="4">
        <v>101000</v>
      </c>
      <c r="F108" s="4">
        <v>7</v>
      </c>
      <c r="N108" s="1">
        <f>N103</f>
        <v>9</v>
      </c>
      <c r="O108" s="11">
        <v>99</v>
      </c>
      <c r="P108" s="13">
        <f t="shared" si="5"/>
        <v>7200</v>
      </c>
      <c r="Q108" s="13">
        <v>250</v>
      </c>
      <c r="T108" s="19">
        <f t="shared" si="6"/>
        <v>8000</v>
      </c>
    </row>
    <row r="109" spans="4:20" x14ac:dyDescent="0.15">
      <c r="D109" s="4">
        <v>102</v>
      </c>
      <c r="E109" s="4">
        <v>102000</v>
      </c>
      <c r="F109" s="4">
        <v>7</v>
      </c>
      <c r="N109" s="1">
        <f>N104</f>
        <v>10</v>
      </c>
      <c r="O109" s="14">
        <v>100</v>
      </c>
      <c r="P109" s="13">
        <f t="shared" si="5"/>
        <v>7200</v>
      </c>
      <c r="Q109" s="13">
        <v>250</v>
      </c>
      <c r="T109" s="19">
        <f t="shared" si="6"/>
        <v>8000</v>
      </c>
    </row>
    <row r="110" spans="4:20" x14ac:dyDescent="0.15">
      <c r="D110" s="4">
        <v>103</v>
      </c>
      <c r="E110" s="4">
        <v>103000</v>
      </c>
      <c r="F110" s="4">
        <v>8</v>
      </c>
      <c r="N110" s="1">
        <f>N108</f>
        <v>9</v>
      </c>
      <c r="O110" s="11">
        <v>101</v>
      </c>
      <c r="P110" s="13">
        <f t="shared" si="5"/>
        <v>7200</v>
      </c>
      <c r="Q110" s="13">
        <v>250</v>
      </c>
      <c r="T110" s="19">
        <f t="shared" si="6"/>
        <v>8000</v>
      </c>
    </row>
    <row r="111" spans="4:20" x14ac:dyDescent="0.15">
      <c r="D111" s="4">
        <v>104</v>
      </c>
      <c r="E111" s="4">
        <v>104000</v>
      </c>
      <c r="F111" s="4">
        <v>9</v>
      </c>
      <c r="N111" s="1">
        <f>N109</f>
        <v>10</v>
      </c>
      <c r="O111" s="11">
        <v>102</v>
      </c>
      <c r="P111" s="13">
        <f t="shared" si="5"/>
        <v>7200</v>
      </c>
      <c r="Q111" s="13">
        <v>250</v>
      </c>
      <c r="T111" s="19">
        <f t="shared" si="6"/>
        <v>8000</v>
      </c>
    </row>
    <row r="112" spans="4:20" x14ac:dyDescent="0.15">
      <c r="D112" s="4">
        <v>105</v>
      </c>
      <c r="E112" s="4">
        <v>105000</v>
      </c>
      <c r="F112" s="4">
        <v>10</v>
      </c>
      <c r="N112" s="1">
        <f>N110</f>
        <v>9</v>
      </c>
      <c r="O112" s="11">
        <v>103</v>
      </c>
      <c r="P112" s="13">
        <f t="shared" si="5"/>
        <v>7200</v>
      </c>
      <c r="Q112" s="13">
        <v>250</v>
      </c>
      <c r="T112" s="19">
        <f t="shared" si="6"/>
        <v>8000</v>
      </c>
    </row>
    <row r="113" spans="4:20" x14ac:dyDescent="0.15">
      <c r="D113" s="4">
        <v>106</v>
      </c>
      <c r="E113" s="4">
        <v>106000</v>
      </c>
      <c r="F113" s="4">
        <v>7</v>
      </c>
      <c r="N113" s="1">
        <f>N108</f>
        <v>9</v>
      </c>
      <c r="O113" s="11">
        <v>104</v>
      </c>
      <c r="P113" s="13">
        <f t="shared" si="5"/>
        <v>7200</v>
      </c>
      <c r="Q113" s="13">
        <v>250</v>
      </c>
      <c r="T113" s="19">
        <f t="shared" si="6"/>
        <v>8000</v>
      </c>
    </row>
    <row r="114" spans="4:20" x14ac:dyDescent="0.15">
      <c r="D114" s="4">
        <v>107</v>
      </c>
      <c r="E114" s="4">
        <v>107000</v>
      </c>
      <c r="F114" s="4">
        <v>7</v>
      </c>
      <c r="N114" s="1">
        <f>N109</f>
        <v>10</v>
      </c>
      <c r="O114" s="11">
        <v>105</v>
      </c>
      <c r="P114" s="13">
        <f t="shared" si="5"/>
        <v>7200</v>
      </c>
      <c r="Q114" s="13">
        <v>250</v>
      </c>
      <c r="T114" s="19">
        <f t="shared" si="6"/>
        <v>8000</v>
      </c>
    </row>
    <row r="115" spans="4:20" x14ac:dyDescent="0.15">
      <c r="D115" s="4">
        <v>108</v>
      </c>
      <c r="E115" s="4">
        <v>108000</v>
      </c>
      <c r="F115" s="4">
        <v>8</v>
      </c>
      <c r="N115" s="1">
        <f>N113</f>
        <v>9</v>
      </c>
      <c r="O115" s="11">
        <v>106</v>
      </c>
      <c r="P115" s="13">
        <f t="shared" si="5"/>
        <v>7200</v>
      </c>
      <c r="Q115" s="13">
        <v>250</v>
      </c>
      <c r="T115" s="19">
        <f t="shared" si="6"/>
        <v>8000</v>
      </c>
    </row>
    <row r="116" spans="4:20" x14ac:dyDescent="0.15">
      <c r="D116" s="4">
        <v>109</v>
      </c>
      <c r="E116" s="4">
        <v>109000</v>
      </c>
      <c r="F116" s="4">
        <v>9</v>
      </c>
      <c r="N116" s="1">
        <f>N114</f>
        <v>10</v>
      </c>
      <c r="O116" s="11">
        <v>107</v>
      </c>
      <c r="P116" s="13">
        <f t="shared" si="5"/>
        <v>7200</v>
      </c>
      <c r="Q116" s="13">
        <v>250</v>
      </c>
      <c r="T116" s="19">
        <f t="shared" si="6"/>
        <v>8000</v>
      </c>
    </row>
    <row r="117" spans="4:20" x14ac:dyDescent="0.15">
      <c r="D117" s="4">
        <v>110</v>
      </c>
      <c r="E117" s="4">
        <v>110000</v>
      </c>
      <c r="F117" s="4">
        <v>10</v>
      </c>
      <c r="N117" s="1">
        <f>N115</f>
        <v>9</v>
      </c>
      <c r="O117" s="11">
        <v>108</v>
      </c>
      <c r="P117" s="13">
        <f t="shared" si="5"/>
        <v>7200</v>
      </c>
      <c r="Q117" s="13">
        <v>250</v>
      </c>
      <c r="T117" s="19">
        <f t="shared" si="6"/>
        <v>8000</v>
      </c>
    </row>
    <row r="118" spans="4:20" x14ac:dyDescent="0.15">
      <c r="D118" s="4">
        <v>111</v>
      </c>
      <c r="E118" s="4">
        <v>111000</v>
      </c>
      <c r="F118" s="4">
        <v>7</v>
      </c>
      <c r="N118" s="1">
        <f>N113</f>
        <v>9</v>
      </c>
      <c r="O118" s="11">
        <v>109</v>
      </c>
      <c r="P118" s="13">
        <f t="shared" si="5"/>
        <v>7200</v>
      </c>
      <c r="Q118" s="13">
        <v>250</v>
      </c>
      <c r="T118" s="19">
        <f t="shared" si="6"/>
        <v>8000</v>
      </c>
    </row>
    <row r="119" spans="4:20" x14ac:dyDescent="0.15">
      <c r="D119" s="4">
        <v>112</v>
      </c>
      <c r="E119" s="4">
        <v>112000</v>
      </c>
      <c r="F119" s="4">
        <v>7</v>
      </c>
      <c r="N119" s="1">
        <f>N114</f>
        <v>10</v>
      </c>
      <c r="O119" s="11">
        <v>110</v>
      </c>
      <c r="P119" s="13">
        <f t="shared" si="5"/>
        <v>7200</v>
      </c>
      <c r="Q119" s="13">
        <v>250</v>
      </c>
      <c r="T119" s="19">
        <f t="shared" si="6"/>
        <v>8000</v>
      </c>
    </row>
    <row r="120" spans="4:20" x14ac:dyDescent="0.15">
      <c r="D120" s="4">
        <v>113</v>
      </c>
      <c r="E120" s="4">
        <v>113000</v>
      </c>
      <c r="F120" s="4">
        <v>8</v>
      </c>
      <c r="N120" s="1">
        <f>N118</f>
        <v>9</v>
      </c>
      <c r="O120" s="11">
        <v>111</v>
      </c>
      <c r="P120" s="13">
        <f t="shared" si="5"/>
        <v>7200</v>
      </c>
      <c r="Q120" s="13">
        <v>250</v>
      </c>
      <c r="T120" s="19">
        <f t="shared" si="6"/>
        <v>8000</v>
      </c>
    </row>
    <row r="121" spans="4:20" x14ac:dyDescent="0.15">
      <c r="D121" s="4">
        <v>114</v>
      </c>
      <c r="E121" s="4">
        <v>114000</v>
      </c>
      <c r="F121" s="4">
        <v>9</v>
      </c>
      <c r="N121" s="1">
        <f>N119</f>
        <v>10</v>
      </c>
      <c r="O121" s="11">
        <v>112</v>
      </c>
      <c r="P121" s="13">
        <f t="shared" si="5"/>
        <v>7200</v>
      </c>
      <c r="Q121" s="13">
        <v>250</v>
      </c>
      <c r="T121" s="19">
        <f t="shared" si="6"/>
        <v>8000</v>
      </c>
    </row>
    <row r="122" spans="4:20" x14ac:dyDescent="0.15">
      <c r="D122" s="4">
        <v>115</v>
      </c>
      <c r="E122" s="4">
        <v>115000</v>
      </c>
      <c r="F122" s="4">
        <v>10</v>
      </c>
      <c r="N122" s="1">
        <f>N120</f>
        <v>9</v>
      </c>
      <c r="O122" s="11">
        <v>113</v>
      </c>
      <c r="P122" s="13">
        <f t="shared" si="5"/>
        <v>7200</v>
      </c>
      <c r="Q122" s="13">
        <v>250</v>
      </c>
      <c r="T122" s="19">
        <f t="shared" si="6"/>
        <v>8000</v>
      </c>
    </row>
    <row r="123" spans="4:20" x14ac:dyDescent="0.15">
      <c r="D123" s="4">
        <v>116</v>
      </c>
      <c r="E123" s="4">
        <v>116000</v>
      </c>
      <c r="F123" s="4">
        <v>7</v>
      </c>
      <c r="N123" s="1">
        <f>N118</f>
        <v>9</v>
      </c>
      <c r="O123" s="11">
        <v>114</v>
      </c>
      <c r="P123" s="13">
        <f t="shared" si="5"/>
        <v>7200</v>
      </c>
      <c r="Q123" s="13">
        <v>250</v>
      </c>
      <c r="T123" s="19">
        <f t="shared" si="6"/>
        <v>8000</v>
      </c>
    </row>
    <row r="124" spans="4:20" x14ac:dyDescent="0.15">
      <c r="D124" s="4">
        <v>117</v>
      </c>
      <c r="E124" s="4">
        <v>117000</v>
      </c>
      <c r="F124" s="4">
        <v>7</v>
      </c>
      <c r="N124" s="1">
        <f>N119</f>
        <v>10</v>
      </c>
      <c r="O124" s="11">
        <v>115</v>
      </c>
      <c r="P124" s="13">
        <f t="shared" si="5"/>
        <v>7200</v>
      </c>
      <c r="Q124" s="13">
        <v>250</v>
      </c>
      <c r="T124" s="19">
        <f t="shared" si="6"/>
        <v>8000</v>
      </c>
    </row>
    <row r="125" spans="4:20" x14ac:dyDescent="0.15">
      <c r="D125" s="4">
        <v>118</v>
      </c>
      <c r="E125" s="4">
        <v>118000</v>
      </c>
      <c r="F125" s="4">
        <v>8</v>
      </c>
      <c r="N125" s="1">
        <f>N123</f>
        <v>9</v>
      </c>
      <c r="O125" s="11">
        <v>116</v>
      </c>
      <c r="P125" s="13">
        <f t="shared" si="5"/>
        <v>7200</v>
      </c>
      <c r="Q125" s="13">
        <v>250</v>
      </c>
      <c r="T125" s="19">
        <f t="shared" si="6"/>
        <v>8000</v>
      </c>
    </row>
    <row r="126" spans="4:20" x14ac:dyDescent="0.15">
      <c r="D126" s="4">
        <v>119</v>
      </c>
      <c r="E126" s="4">
        <v>119000</v>
      </c>
      <c r="F126" s="4">
        <v>9</v>
      </c>
      <c r="N126" s="1">
        <f>N124</f>
        <v>10</v>
      </c>
      <c r="O126" s="11">
        <v>117</v>
      </c>
      <c r="P126" s="13">
        <f t="shared" si="5"/>
        <v>7200</v>
      </c>
      <c r="Q126" s="13">
        <v>250</v>
      </c>
      <c r="T126" s="19">
        <f t="shared" si="6"/>
        <v>8000</v>
      </c>
    </row>
    <row r="127" spans="4:20" x14ac:dyDescent="0.15">
      <c r="D127" s="4">
        <v>120</v>
      </c>
      <c r="E127" s="4">
        <v>120000</v>
      </c>
      <c r="F127" s="4">
        <v>10</v>
      </c>
      <c r="N127" s="1">
        <f>N125</f>
        <v>9</v>
      </c>
      <c r="O127" s="11">
        <v>118</v>
      </c>
      <c r="P127" s="13">
        <f t="shared" si="5"/>
        <v>7200</v>
      </c>
      <c r="Q127" s="13">
        <v>250</v>
      </c>
      <c r="T127" s="19">
        <f t="shared" si="6"/>
        <v>8000</v>
      </c>
    </row>
    <row r="128" spans="4:20" x14ac:dyDescent="0.15">
      <c r="D128" s="4">
        <v>119</v>
      </c>
      <c r="E128" s="20">
        <v>5950</v>
      </c>
      <c r="F128" s="20">
        <v>250</v>
      </c>
      <c r="N128" s="1">
        <f>N123</f>
        <v>9</v>
      </c>
      <c r="O128" s="11">
        <v>119</v>
      </c>
      <c r="P128" s="13">
        <f t="shared" si="5"/>
        <v>7200</v>
      </c>
      <c r="Q128" s="13">
        <v>250</v>
      </c>
      <c r="T128" s="19">
        <f t="shared" si="6"/>
        <v>8000</v>
      </c>
    </row>
    <row r="129" spans="4:20" x14ac:dyDescent="0.15">
      <c r="D129" s="21">
        <v>120</v>
      </c>
      <c r="E129" s="22">
        <v>6000</v>
      </c>
      <c r="F129" s="22">
        <v>250</v>
      </c>
      <c r="N129" s="1">
        <f>N124</f>
        <v>10</v>
      </c>
      <c r="O129" s="14">
        <v>120</v>
      </c>
      <c r="P129" s="13">
        <f t="shared" si="5"/>
        <v>7200</v>
      </c>
      <c r="Q129" s="13">
        <v>250</v>
      </c>
      <c r="T129" s="19">
        <f t="shared" si="6"/>
        <v>8000</v>
      </c>
    </row>
    <row r="130" spans="4:20" x14ac:dyDescent="0.15">
      <c r="Q130" s="1">
        <v>250</v>
      </c>
    </row>
  </sheetData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2025-06-21T07:45:57Z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