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B1BF9579-24D1-490C-B08C-857A88EE6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2" i="1"/>
  <c r="D12" i="1"/>
  <c r="E12" i="1"/>
  <c r="D13" i="1"/>
  <c r="E13" i="1"/>
  <c r="D14" i="1"/>
  <c r="E14" i="1"/>
  <c r="D15" i="1"/>
  <c r="E15" i="1"/>
  <c r="D16" i="1"/>
  <c r="E16" i="1"/>
  <c r="D7" i="1" l="1"/>
  <c r="D8" i="1"/>
  <c r="D9" i="1"/>
  <c r="D10" i="1"/>
  <c r="D6" i="1"/>
  <c r="M12" i="2"/>
  <c r="M13" i="2"/>
  <c r="M9" i="2"/>
  <c r="K10" i="2"/>
  <c r="M10" i="2" s="1"/>
  <c r="K11" i="2"/>
  <c r="M11" i="2" s="1"/>
  <c r="K12" i="2"/>
  <c r="K13" i="2"/>
  <c r="K9" i="2"/>
  <c r="J10" i="2"/>
  <c r="L10" i="2" s="1"/>
  <c r="J11" i="2"/>
  <c r="L11" i="2" s="1"/>
  <c r="J12" i="2"/>
  <c r="L12" i="2" s="1"/>
  <c r="N12" i="2" s="1"/>
  <c r="O12" i="2" s="1"/>
  <c r="E9" i="1" s="1"/>
  <c r="J13" i="2"/>
  <c r="L13" i="2" s="1"/>
  <c r="N13" i="2" s="1"/>
  <c r="O13" i="2" s="1"/>
  <c r="E10" i="1" s="1"/>
  <c r="J9" i="2"/>
  <c r="L9" i="2" s="1"/>
  <c r="N9" i="2" s="1"/>
  <c r="O9" i="2" s="1"/>
  <c r="E6" i="1" s="1"/>
  <c r="N11" i="2" l="1"/>
  <c r="O11" i="2" s="1"/>
  <c r="E8" i="1" s="1"/>
  <c r="N10" i="2"/>
  <c r="O10" i="2" s="1"/>
  <c r="E7" i="1" s="1"/>
  <c r="A7" i="1"/>
  <c r="A8" i="1"/>
  <c r="A9" i="1"/>
  <c r="A10" i="1"/>
  <c r="A6" i="1"/>
</calcChain>
</file>

<file path=xl/sharedStrings.xml><?xml version="1.0" encoding="utf-8"?>
<sst xmlns="http://schemas.openxmlformats.org/spreadsheetml/2006/main" count="41" uniqueCount="37">
  <si>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</si>
  <si>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</si>
  <si>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</si>
  <si>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</si>
  <si>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</si>
  <si>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</si>
  <si>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</si>
  <si>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</si>
  <si>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</si>
  <si>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</si>
  <si>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</si>
  <si>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Reward</t>
    <phoneticPr fontId="2" type="noConversion"/>
  </si>
  <si>
    <t>list[string]</t>
    <phoneticPr fontId="2" type="noConversion"/>
  </si>
  <si>
    <t>奖励</t>
    <phoneticPr fontId="2" type="noConversion"/>
  </si>
  <si>
    <t>Exp</t>
    <phoneticPr fontId="2" type="noConversion"/>
  </si>
  <si>
    <t>经验数量</t>
    <phoneticPr fontId="2" type="noConversion"/>
  </si>
  <si>
    <t>RewardId</t>
    <phoneticPr fontId="2" type="noConversion"/>
  </si>
  <si>
    <t>int</t>
    <phoneticPr fontId="2" type="noConversion"/>
  </si>
  <si>
    <t>奖励ID</t>
    <phoneticPr fontId="2" type="noConversion"/>
  </si>
  <si>
    <t>奖励Id</t>
    <phoneticPr fontId="2" type="noConversion"/>
  </si>
  <si>
    <t>序号</t>
  </si>
  <si>
    <t>经验值</t>
    <phoneticPr fontId="2" type="noConversion"/>
  </si>
  <si>
    <t>道具</t>
  </si>
  <si>
    <t>数量</t>
  </si>
  <si>
    <t>价值</t>
  </si>
  <si>
    <t>机油</t>
  </si>
  <si>
    <t>钻石</t>
  </si>
  <si>
    <t>ItemId</t>
    <phoneticPr fontId="2" type="noConversion"/>
  </si>
  <si>
    <t>Num</t>
    <phoneticPr fontId="2" type="noConversion"/>
  </si>
  <si>
    <t>RewardType</t>
    <phoneticPr fontId="2" type="noConversion"/>
  </si>
  <si>
    <t>奖励类型</t>
    <phoneticPr fontId="2" type="noConversion"/>
  </si>
  <si>
    <t>//每日任务</t>
    <phoneticPr fontId="2" type="noConversion"/>
  </si>
  <si>
    <t>//每周任务</t>
    <phoneticPr fontId="2" type="noConversion"/>
  </si>
  <si>
    <t>1 每日
2 每周</t>
    <phoneticPr fontId="2" type="noConversion"/>
  </si>
  <si>
    <t>金钞大劫案-门票</t>
  </si>
  <si>
    <t>升级大行动-门票</t>
  </si>
  <si>
    <t>曼德尔金砖-门票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</si>
</sst>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</row>
        <row r="902">
          <cell r="B902">
            <v>140004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</row>
        <row r="923">
          <cell r="B923">
            <v>141005</v>
          </cell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</row>
        <row r="931">
          <cell r="B931">
            <v>141013</v>
          </cell>
        </row>
        <row r="932">
          <cell r="B932">
            <v>141014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</row>
        <row r="935">
          <cell r="B935">
            <v>141017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</row>
        <row r="1003">
          <cell r="B1003">
            <v>100004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pane xSplit="5" ySplit="4" topLeftCell="F5" activePane="bottomRight" state="frozen"/>
      <selection pane="topRight"/>
      <selection pane="bottomLeft"/>
      <selection pane="bottomRight" activeCell="I4" sqref="I4"/>
    </sheetView>
  </sheetViews>
  <sheetFormatPr defaultColWidth="9" defaultRowHeight="13.5" x14ac:dyDescent="0.15"/>
  <cols>
    <col min="1" max="1" width="9.125" style="3" customWidth="1"/>
    <col min="2" max="2" width="9.5" style="3" bestFit="1" customWidth="1"/>
    <col min="3" max="3" width="11.625" style="3" bestFit="1" customWidth="1"/>
    <col min="4" max="4" width="15.875" style="3" customWidth="1"/>
    <col min="5" max="5" width="33.875" style="3" bestFit="1" customWidth="1"/>
    <col min="6" max="16384" width="9" style="1"/>
  </cols>
  <sheetData>
    <row r="1" spans="1:5" x14ac:dyDescent="0.15">
      <c r="A1" s="2" t="s">
        <v>0</v>
      </c>
      <c r="B1" s="6" t="s">
        <v>16</v>
      </c>
      <c r="C1" s="2" t="s">
        <v>29</v>
      </c>
      <c r="D1" s="6" t="s">
        <v>14</v>
      </c>
      <c r="E1" s="6" t="s">
        <v>11</v>
      </c>
    </row>
    <row r="2" spans="1:5" x14ac:dyDescent="0.15">
      <c r="A2" s="2" t="s">
        <v>1</v>
      </c>
      <c r="B2" s="6" t="s">
        <v>17</v>
      </c>
      <c r="C2" s="2" t="s">
        <v>17</v>
      </c>
      <c r="D2" s="2" t="s">
        <v>1</v>
      </c>
      <c r="E2" s="6" t="s">
        <v>12</v>
      </c>
    </row>
    <row r="3" spans="1:5" x14ac:dyDescent="0.15">
      <c r="A3" s="2" t="s">
        <v>2</v>
      </c>
      <c r="B3" s="6" t="s">
        <v>18</v>
      </c>
      <c r="C3" s="2" t="s">
        <v>30</v>
      </c>
      <c r="D3" s="6" t="s">
        <v>15</v>
      </c>
      <c r="E3" s="6" t="s">
        <v>13</v>
      </c>
    </row>
    <row r="4" spans="1:5" s="4" customFormat="1" ht="246" customHeight="1" x14ac:dyDescent="0.15">
      <c r="A4" s="5" t="s">
        <v>3</v>
      </c>
      <c r="B4" s="7" t="s">
        <v>19</v>
      </c>
      <c r="C4" s="5" t="s">
        <v>33</v>
      </c>
      <c r="D4" s="7" t="s">
        <v>15</v>
      </c>
      <c r="E4" s="7" t="s">
        <v>13</v>
      </c>
    </row>
    <row r="5" spans="1:5" s="16" customFormat="1" x14ac:dyDescent="0.15">
      <c r="A5" s="14" t="s">
        <v>31</v>
      </c>
      <c r="B5" s="15"/>
      <c r="C5" s="14"/>
      <c r="D5" s="15"/>
      <c r="E5" s="15"/>
    </row>
    <row r="6" spans="1:5" x14ac:dyDescent="0.15">
      <c r="A6" s="3">
        <f>B6</f>
        <v>1</v>
      </c>
      <c r="B6" s="3">
        <v>1</v>
      </c>
      <c r="C6" s="3">
        <v>1</v>
      </c>
      <c r="D6" s="3">
        <f>中转!E9</f>
        <v>20</v>
      </c>
      <c r="E6" s="3" t="str">
        <f>中转!O9</f>
        <v>[{"ItemId":90101,"Num":1}]</v>
      </c>
    </row>
    <row r="7" spans="1:5" x14ac:dyDescent="0.15">
      <c r="A7" s="3">
        <f t="shared" ref="A7:A10" si="0">B7</f>
        <v>2</v>
      </c>
      <c r="B7" s="3">
        <v>2</v>
      </c>
      <c r="C7" s="3">
        <v>1</v>
      </c>
      <c r="D7" s="3">
        <f>中转!E10</f>
        <v>40</v>
      </c>
      <c r="E7" s="3" t="str">
        <f>中转!O10</f>
        <v>[{"ItemId":90102,"Num":1}]</v>
      </c>
    </row>
    <row r="8" spans="1:5" x14ac:dyDescent="0.15">
      <c r="A8" s="3">
        <f t="shared" si="0"/>
        <v>3</v>
      </c>
      <c r="B8" s="3">
        <v>3</v>
      </c>
      <c r="C8" s="3">
        <v>1</v>
      </c>
      <c r="D8" s="3">
        <f>中转!E11</f>
        <v>60</v>
      </c>
      <c r="E8" s="3" t="str">
        <f>中转!O11</f>
        <v>[{"ItemId":90104,"Num":1}]</v>
      </c>
    </row>
    <row r="9" spans="1:5" x14ac:dyDescent="0.15">
      <c r="A9" s="3">
        <f t="shared" si="0"/>
        <v>4</v>
      </c>
      <c r="B9" s="3">
        <v>4</v>
      </c>
      <c r="C9" s="3">
        <v>1</v>
      </c>
      <c r="D9" s="3">
        <f>中转!E12</f>
        <v>80</v>
      </c>
      <c r="E9" s="3" t="str">
        <f>中转!O12</f>
        <v>[{"ItemId":50005,"Num":720}]</v>
      </c>
    </row>
    <row r="10" spans="1:5" x14ac:dyDescent="0.15">
      <c r="A10" s="3">
        <f t="shared" si="0"/>
        <v>5</v>
      </c>
      <c r="B10" s="3">
        <v>5</v>
      </c>
      <c r="C10" s="3">
        <v>1</v>
      </c>
      <c r="D10" s="3">
        <f>中转!E13</f>
        <v>100</v>
      </c>
      <c r="E10" s="3" t="str">
        <f>中转!O13</f>
        <v>[{"ItemId":50002,"Num":200}]</v>
      </c>
    </row>
    <row r="11" spans="1:5" s="16" customFormat="1" x14ac:dyDescent="0.15">
      <c r="A11" s="14" t="s">
        <v>32</v>
      </c>
      <c r="B11" s="15"/>
      <c r="C11" s="14"/>
      <c r="D11" s="15"/>
      <c r="E11" s="15"/>
    </row>
    <row r="12" spans="1:5" x14ac:dyDescent="0.15">
      <c r="A12" s="3" t="str">
        <f>"//"&amp;B12</f>
        <v>//101</v>
      </c>
      <c r="B12" s="3">
        <v>101</v>
      </c>
      <c r="C12" s="3">
        <v>2</v>
      </c>
      <c r="D12" s="3">
        <f>中转!E14</f>
        <v>0</v>
      </c>
      <c r="E12" s="3">
        <f>中转!O14</f>
        <v>0</v>
      </c>
    </row>
    <row r="13" spans="1:5" x14ac:dyDescent="0.15">
      <c r="A13" s="3" t="str">
        <f t="shared" ref="A13:A16" si="1">"//"&amp;B13</f>
        <v>//102</v>
      </c>
      <c r="B13" s="3">
        <v>102</v>
      </c>
      <c r="C13" s="3">
        <v>2</v>
      </c>
      <c r="D13" s="3">
        <f>中转!E15</f>
        <v>0</v>
      </c>
      <c r="E13" s="3">
        <f>中转!O15</f>
        <v>0</v>
      </c>
    </row>
    <row r="14" spans="1:5" x14ac:dyDescent="0.15">
      <c r="A14" s="3" t="str">
        <f t="shared" si="1"/>
        <v>//103</v>
      </c>
      <c r="B14" s="3">
        <v>103</v>
      </c>
      <c r="C14" s="3">
        <v>2</v>
      </c>
      <c r="D14" s="3">
        <f>中转!E16</f>
        <v>0</v>
      </c>
      <c r="E14" s="3">
        <f>中转!O16</f>
        <v>0</v>
      </c>
    </row>
    <row r="15" spans="1:5" x14ac:dyDescent="0.15">
      <c r="A15" s="3" t="str">
        <f t="shared" si="1"/>
        <v>//104</v>
      </c>
      <c r="B15" s="3">
        <v>104</v>
      </c>
      <c r="C15" s="3">
        <v>2</v>
      </c>
      <c r="D15" s="3">
        <f>中转!E17</f>
        <v>0</v>
      </c>
      <c r="E15" s="3">
        <f>中转!O17</f>
        <v>0</v>
      </c>
    </row>
    <row r="16" spans="1:5" x14ac:dyDescent="0.15">
      <c r="A16" s="3" t="str">
        <f t="shared" si="1"/>
        <v>//105</v>
      </c>
      <c r="B16" s="3">
        <v>105</v>
      </c>
      <c r="C16" s="3">
        <v>2</v>
      </c>
      <c r="D16" s="3">
        <f>中转!E18</f>
        <v>0</v>
      </c>
      <c r="E16" s="3">
        <f>中转!O18</f>
        <v>0</v>
      </c>
    </row>
    <row r="18" spans="4:4" x14ac:dyDescent="0.15">
      <c r="D18" s="4"/>
    </row>
    <row r="20" spans="4:4" x14ac:dyDescent="0.15">
      <c r="D20" s="4"/>
    </row>
    <row r="22" spans="4:4" x14ac:dyDescent="0.15">
      <c r="D22" s="4"/>
    </row>
    <row r="24" spans="4:4" x14ac:dyDescent="0.15">
      <c r="D24" s="4"/>
    </row>
    <row r="26" spans="4:4" x14ac:dyDescent="0.15">
      <c r="D26" s="4"/>
    </row>
    <row r="28" spans="4:4" x14ac:dyDescent="0.15">
      <c r="D28" s="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pane xSplit="3" ySplit="4" topLeftCell="D5" activePane="bottomRight" state="frozen"/>
      <selection pane="topRight"/>
      <selection pane="bottomLeft"/>
      <selection pane="bottomRight" activeCell="J14" sqref="J14"/>
    </sheetView>
  </sheetViews>
  <sheetFormatPr defaultColWidth="9" defaultRowHeight="13.5" x14ac:dyDescent="0.15"/>
  <cols>
    <col min="1" max="3" width="7.875" style="1" customWidth="1"/>
    <col min="4" max="4" width="8.125" style="1" customWidth="1"/>
    <col min="5" max="5" width="9" style="1"/>
    <col min="6" max="6" width="16.25" style="1" bestFit="1" customWidth="1"/>
    <col min="7" max="8" width="9" style="1"/>
    <col min="9" max="9" width="14.875" style="1" customWidth="1"/>
    <col min="10" max="10" width="10.25" style="1" customWidth="1"/>
    <col min="11" max="11" width="10.375" style="1" customWidth="1"/>
    <col min="12" max="12" width="16.125" style="1" bestFit="1" customWidth="1"/>
    <col min="13" max="13" width="19.375" style="1" customWidth="1"/>
    <col min="14" max="14" width="29.375" style="1" bestFit="1" customWidth="1"/>
    <col min="15" max="15" width="31.625" style="1" bestFit="1" customWidth="1"/>
    <col min="16" max="16" width="21.5" style="1" customWidth="1"/>
    <col min="17" max="17" width="43.75" style="1" customWidth="1"/>
    <col min="18" max="20" width="9" style="1"/>
    <col min="21" max="21" width="16" style="1" customWidth="1"/>
    <col min="22" max="22" width="10.375" style="1" customWidth="1"/>
    <col min="23" max="23" width="29.375" style="1" customWidth="1"/>
    <col min="24" max="24" width="31.5" style="1" customWidth="1"/>
    <col min="25" max="16384" width="9" style="1"/>
  </cols>
  <sheetData>
    <row r="1" spans="1:15" x14ac:dyDescent="0.15">
      <c r="A1" s="1" t="s">
        <v>4</v>
      </c>
      <c r="B1" s="1" t="s">
        <v>5</v>
      </c>
      <c r="C1" s="1" t="s">
        <v>6</v>
      </c>
    </row>
    <row r="2" spans="1:15" x14ac:dyDescent="0.15">
      <c r="A2" s="1" t="s">
        <v>7</v>
      </c>
      <c r="B2" s="1" t="s">
        <v>8</v>
      </c>
    </row>
    <row r="3" spans="1:15" x14ac:dyDescent="0.15">
      <c r="A3" s="1" t="s">
        <v>9</v>
      </c>
    </row>
    <row r="4" spans="1:15" x14ac:dyDescent="0.15">
      <c r="A4" s="1" t="s">
        <v>10</v>
      </c>
    </row>
    <row r="8" spans="1:15" x14ac:dyDescent="0.15"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J8" s="13" t="s">
        <v>27</v>
      </c>
      <c r="K8" s="13" t="s">
        <v>28</v>
      </c>
    </row>
    <row r="9" spans="1:15" x14ac:dyDescent="0.15">
      <c r="D9" s="8">
        <v>1</v>
      </c>
      <c r="E9" s="8">
        <v>20</v>
      </c>
      <c r="F9" s="9" t="s">
        <v>34</v>
      </c>
      <c r="G9" s="8">
        <v>1</v>
      </c>
      <c r="H9" s="10">
        <v>2.6785714285714284</v>
      </c>
      <c r="J9" s="1">
        <f>_xlfn.XLOOKUP($F9,[1]配置!$D:$D,[1]配置!$B:$B)</f>
        <v>90101</v>
      </c>
      <c r="K9" s="1">
        <f>G9</f>
        <v>1</v>
      </c>
      <c r="L9" s="1" t="str">
        <f>$B$2&amp;J$8&amp;$B$2&amp;$B$1&amp;J9</f>
        <v>"ItemId":90101</v>
      </c>
      <c r="M9" s="1" t="str">
        <f>$B$2&amp;K$8&amp;$B$2&amp;$B$1&amp;K9</f>
        <v>"Num":1</v>
      </c>
      <c r="N9" s="1" t="str">
        <f>$A$3&amp;_xlfn.TEXTJOIN($C$1,1,L9:M9)&amp;$A$4</f>
        <v>{"ItemId":90101,"Num":1}</v>
      </c>
      <c r="O9" s="1" t="str">
        <f>$A$1&amp;N9&amp;$A$2</f>
        <v>[{"ItemId":90101,"Num":1}]</v>
      </c>
    </row>
    <row r="10" spans="1:15" x14ac:dyDescent="0.15">
      <c r="D10" s="8">
        <v>2</v>
      </c>
      <c r="E10" s="8">
        <v>40</v>
      </c>
      <c r="F10" s="11" t="s">
        <v>35</v>
      </c>
      <c r="G10" s="8">
        <v>1</v>
      </c>
      <c r="H10" s="10">
        <v>2.6785714285714284</v>
      </c>
      <c r="J10" s="1">
        <f>_xlfn.XLOOKUP($F10,[1]配置!$D:$D,[1]配置!$B:$B)</f>
        <v>90102</v>
      </c>
      <c r="K10" s="1">
        <f t="shared" ref="K10:K13" si="0">G10</f>
        <v>1</v>
      </c>
      <c r="L10" s="1" t="str">
        <f t="shared" ref="L10:L13" si="1">$B$2&amp;J$8&amp;$B$2&amp;$B$1&amp;J10</f>
        <v>"ItemId":90102</v>
      </c>
      <c r="M10" s="1" t="str">
        <f t="shared" ref="M10:M13" si="2">$B$2&amp;K$8&amp;$B$2&amp;$B$1&amp;K10</f>
        <v>"Num":1</v>
      </c>
      <c r="N10" s="1" t="str">
        <f t="shared" ref="N10:N13" si="3">$A$3&amp;_xlfn.TEXTJOIN($C$1,1,L10:M10)&amp;$A$4</f>
        <v>{"ItemId":90102,"Num":1}</v>
      </c>
      <c r="O10" s="1" t="str">
        <f t="shared" ref="O10:O13" si="4">$A$1&amp;N10&amp;$A$2</f>
        <v>[{"ItemId":90102,"Num":1}]</v>
      </c>
    </row>
    <row r="11" spans="1:15" x14ac:dyDescent="0.15">
      <c r="D11" s="8">
        <v>3</v>
      </c>
      <c r="E11" s="8">
        <v>60</v>
      </c>
      <c r="F11" s="12" t="s">
        <v>36</v>
      </c>
      <c r="G11" s="8">
        <v>1</v>
      </c>
      <c r="H11" s="10">
        <v>2.6785714285714284</v>
      </c>
      <c r="J11" s="1">
        <f>_xlfn.XLOOKUP($F11,[1]配置!$D:$D,[1]配置!$B:$B)</f>
        <v>90104</v>
      </c>
      <c r="K11" s="1">
        <f t="shared" si="0"/>
        <v>1</v>
      </c>
      <c r="L11" s="1" t="str">
        <f t="shared" si="1"/>
        <v>"ItemId":90104</v>
      </c>
      <c r="M11" s="1" t="str">
        <f t="shared" si="2"/>
        <v>"Num":1</v>
      </c>
      <c r="N11" s="1" t="str">
        <f t="shared" si="3"/>
        <v>{"ItemId":90104,"Num":1}</v>
      </c>
      <c r="O11" s="1" t="str">
        <f t="shared" si="4"/>
        <v>[{"ItemId":90104,"Num":1}]</v>
      </c>
    </row>
    <row r="12" spans="1:15" x14ac:dyDescent="0.15">
      <c r="D12" s="8">
        <v>4</v>
      </c>
      <c r="E12" s="8">
        <v>80</v>
      </c>
      <c r="F12" s="9" t="s">
        <v>25</v>
      </c>
      <c r="G12" s="8">
        <v>720</v>
      </c>
      <c r="H12" s="10">
        <v>0.45</v>
      </c>
      <c r="J12" s="1">
        <f>_xlfn.XLOOKUP($F12,[1]配置!$D:$D,[1]配置!$B:$B)</f>
        <v>50005</v>
      </c>
      <c r="K12" s="1">
        <f t="shared" si="0"/>
        <v>720</v>
      </c>
      <c r="L12" s="1" t="str">
        <f t="shared" si="1"/>
        <v>"ItemId":50005</v>
      </c>
      <c r="M12" s="1" t="str">
        <f t="shared" si="2"/>
        <v>"Num":720</v>
      </c>
      <c r="N12" s="1" t="str">
        <f t="shared" si="3"/>
        <v>{"ItemId":50005,"Num":720}</v>
      </c>
      <c r="O12" s="1" t="str">
        <f t="shared" si="4"/>
        <v>[{"ItemId":50005,"Num":720}]</v>
      </c>
    </row>
    <row r="13" spans="1:15" x14ac:dyDescent="0.15">
      <c r="D13" s="8">
        <v>5</v>
      </c>
      <c r="E13" s="8">
        <v>100</v>
      </c>
      <c r="F13" s="12" t="s">
        <v>26</v>
      </c>
      <c r="G13" s="8">
        <v>200</v>
      </c>
      <c r="H13" s="10">
        <v>2.5</v>
      </c>
      <c r="J13" s="1">
        <f>_xlfn.XLOOKUP($F13,[1]配置!$D:$D,[1]配置!$B:$B)</f>
        <v>50002</v>
      </c>
      <c r="K13" s="1">
        <f t="shared" si="0"/>
        <v>200</v>
      </c>
      <c r="L13" s="1" t="str">
        <f t="shared" si="1"/>
        <v>"ItemId":50002</v>
      </c>
      <c r="M13" s="1" t="str">
        <f t="shared" si="2"/>
        <v>"Num":200</v>
      </c>
      <c r="N13" s="1" t="str">
        <f t="shared" si="3"/>
        <v>{"ItemId":50002,"Num":200}</v>
      </c>
      <c r="O13" s="1" t="str">
        <f t="shared" si="4"/>
        <v>[{"ItemId":50002,"Num":200}]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2025-06-12T11:08:32Z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