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59CE3317-CDBF-4241-BD60-9B27B4EDFE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2" l="1"/>
  <c r="H25" i="2"/>
  <c r="J25" i="2" s="1"/>
  <c r="I24" i="2"/>
  <c r="H24" i="2"/>
  <c r="J24" i="2" s="1"/>
  <c r="H23" i="2" l="1"/>
  <c r="A5" i="1" l="1"/>
</calcChain>
</file>

<file path=xl/sharedStrings.xml><?xml version="1.0" encoding="utf-8"?>
<sst xmlns="http://schemas.openxmlformats.org/spreadsheetml/2006/main" count="72" uniqueCount="51">
  <si>
    <t>Id</t>
  </si>
  <si>
    <t>MonthCardId</t>
  </si>
  <si>
    <t>//Note</t>
  </si>
  <si>
    <t>Rebate</t>
  </si>
  <si>
    <t>PayId</t>
  </si>
  <si>
    <t>FirstReward</t>
  </si>
  <si>
    <t>int</t>
  </si>
  <si>
    <t>string</t>
  </si>
  <si>
    <t>list[int]</t>
  </si>
  <si>
    <t>主键</t>
  </si>
  <si>
    <t>月卡Id</t>
  </si>
  <si>
    <t>备注</t>
  </si>
  <si>
    <t>返利比</t>
  </si>
  <si>
    <t>实际的支付档位</t>
  </si>
  <si>
    <t>购买奖励</t>
  </si>
  <si>
    <t>//序号</t>
  </si>
  <si>
    <t>关联PayConfig
PayId</t>
  </si>
  <si>
    <t>[道具:数量*]</t>
  </si>
  <si>
    <t>[</t>
  </si>
  <si>
    <t>:</t>
  </si>
  <si>
    <t>,</t>
  </si>
  <si>
    <t>]</t>
  </si>
  <si>
    <t>HoldTime</t>
    <phoneticPr fontId="2" type="noConversion"/>
  </si>
  <si>
    <t>持续时间</t>
    <phoneticPr fontId="2" type="noConversion"/>
  </si>
  <si>
    <t>持续时间
单位：天
-1 表示永久</t>
    <phoneticPr fontId="2" type="noConversion"/>
  </si>
  <si>
    <t>商品名</t>
  </si>
  <si>
    <t>天</t>
    <phoneticPr fontId="2" type="noConversion"/>
  </si>
  <si>
    <t>价格</t>
  </si>
  <si>
    <t>美元</t>
  </si>
  <si>
    <t>道具</t>
  </si>
  <si>
    <t>数量</t>
  </si>
  <si>
    <t>价值</t>
  </si>
  <si>
    <t>钻石</t>
  </si>
  <si>
    <t>秘银积分</t>
  </si>
  <si>
    <t>ItemId</t>
  </si>
  <si>
    <t>Num</t>
  </si>
  <si>
    <t>{</t>
    <phoneticPr fontId="2" type="noConversion"/>
  </si>
  <si>
    <t>}</t>
    <phoneticPr fontId="2" type="noConversion"/>
  </si>
  <si>
    <t>"</t>
    <phoneticPr fontId="2" type="noConversion"/>
  </si>
  <si>
    <t>特权30天</t>
    <phoneticPr fontId="2" type="noConversion"/>
  </si>
  <si>
    <t>特权</t>
  </si>
  <si>
    <t>资源月卡</t>
  </si>
  <si>
    <t>副本门票</t>
  </si>
  <si>
    <t>一次性</t>
  </si>
  <si>
    <t>每日</t>
  </si>
  <si>
    <t>[]</t>
    <phoneticPr fontId="2" type="noConversion"/>
  </si>
  <si>
    <t>PrivilegeType</t>
  </si>
  <si>
    <t>int</t>
    <phoneticPr fontId="2" type="noConversion"/>
  </si>
  <si>
    <t>特权类型</t>
    <phoneticPr fontId="2" type="noConversion"/>
  </si>
  <si>
    <t>PrePayId</t>
    <phoneticPr fontId="2" type="noConversion"/>
  </si>
  <si>
    <t>划一刀之前的支付档位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</si>
</sst>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3"/>
      <color rgb="FF44546A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EBB7E4"/>
        <bgColor indexed="64"/>
      </patternFill>
    </fill>
  </fills>
  <borders count="3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/>
      <bottom style="medium">
        <color rgb="FF4874CB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</row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43001</v>
          </cell>
          <cell r="D58" t="str">
            <v>小弟A</v>
          </cell>
        </row>
        <row r="59">
          <cell r="B59">
            <v>43002</v>
          </cell>
          <cell r="D59" t="str">
            <v>小弟B</v>
          </cell>
        </row>
        <row r="60">
          <cell r="B60">
            <v>43003</v>
          </cell>
          <cell r="D60" t="str">
            <v>小弟C</v>
          </cell>
        </row>
        <row r="61">
          <cell r="B61">
            <v>43004</v>
          </cell>
          <cell r="D61" t="str">
            <v>小弟D</v>
          </cell>
        </row>
        <row r="62">
          <cell r="B62">
            <v>43005</v>
          </cell>
          <cell r="D62" t="str">
            <v>小弟E</v>
          </cell>
        </row>
        <row r="63">
          <cell r="B63">
            <v>50001</v>
          </cell>
          <cell r="D63" t="str">
            <v>龙焰晶</v>
          </cell>
        </row>
        <row r="64">
          <cell r="B64">
            <v>50002</v>
          </cell>
          <cell r="D64" t="str">
            <v>钻石</v>
          </cell>
        </row>
        <row r="65">
          <cell r="B65">
            <v>50003</v>
          </cell>
          <cell r="D65" t="str">
            <v>钞票</v>
          </cell>
        </row>
        <row r="66">
          <cell r="B66">
            <v>50004</v>
          </cell>
          <cell r="D66" t="str">
            <v>改装手册</v>
          </cell>
        </row>
        <row r="67">
          <cell r="B67">
            <v>50005</v>
          </cell>
          <cell r="D67" t="str">
            <v>机油</v>
          </cell>
        </row>
        <row r="68">
          <cell r="B68">
            <v>50006</v>
          </cell>
          <cell r="D68" t="str">
            <v>多莉的兑换券</v>
          </cell>
        </row>
        <row r="69">
          <cell r="B69">
            <v>50007</v>
          </cell>
          <cell r="D69" t="str">
            <v>竞技币</v>
          </cell>
        </row>
        <row r="70">
          <cell r="B70">
            <v>50008</v>
          </cell>
          <cell r="D70" t="str">
            <v>迷梦碎片</v>
          </cell>
        </row>
        <row r="71">
          <cell r="B71">
            <v>60001</v>
          </cell>
          <cell r="D71" t="str">
            <v>钞票（1秒）</v>
          </cell>
        </row>
        <row r="72">
          <cell r="B72">
            <v>60002</v>
          </cell>
          <cell r="D72" t="str">
            <v>改装手册（1秒）</v>
          </cell>
        </row>
        <row r="73">
          <cell r="B73">
            <v>60003</v>
          </cell>
          <cell r="D73" t="str">
            <v>机油（1秒）</v>
          </cell>
        </row>
        <row r="74">
          <cell r="B74">
            <v>60011</v>
          </cell>
          <cell r="D74" t="str">
            <v>钞票箱（2小时）</v>
          </cell>
        </row>
        <row r="75">
          <cell r="B75">
            <v>60012</v>
          </cell>
          <cell r="D75" t="str">
            <v>改装手册箱（2小时）</v>
          </cell>
        </row>
        <row r="76">
          <cell r="B76">
            <v>60013</v>
          </cell>
          <cell r="D76" t="str">
            <v>机油箱（2小时）</v>
          </cell>
        </row>
        <row r="77">
          <cell r="B77">
            <v>60021</v>
          </cell>
          <cell r="D77" t="str">
            <v>钞票箱（8小时）</v>
          </cell>
        </row>
        <row r="78">
          <cell r="B78">
            <v>60022</v>
          </cell>
          <cell r="D78" t="str">
            <v>改装手册箱（8小时）</v>
          </cell>
        </row>
        <row r="79">
          <cell r="B79">
            <v>60023</v>
          </cell>
          <cell r="D79" t="str">
            <v>机油箱（8小时）</v>
          </cell>
        </row>
        <row r="80">
          <cell r="B80">
            <v>60031</v>
          </cell>
          <cell r="D80" t="str">
            <v>钞票箱（24小时）</v>
          </cell>
        </row>
        <row r="81">
          <cell r="B81">
            <v>60032</v>
          </cell>
          <cell r="D81" t="str">
            <v>改装手册箱（24小时）</v>
          </cell>
        </row>
        <row r="82">
          <cell r="B82">
            <v>60033</v>
          </cell>
          <cell r="D82" t="str">
            <v>机油箱（24小时）</v>
          </cell>
        </row>
        <row r="83">
          <cell r="B83">
            <v>60041</v>
          </cell>
          <cell r="D83" t="str">
            <v>钞票箱（3天）</v>
          </cell>
        </row>
        <row r="84">
          <cell r="B84">
            <v>60042</v>
          </cell>
          <cell r="D84" t="str">
            <v>改装手册箱（3天）</v>
          </cell>
        </row>
        <row r="85">
          <cell r="B85">
            <v>60043</v>
          </cell>
          <cell r="D85" t="str">
            <v>机油箱（3天）</v>
          </cell>
        </row>
        <row r="86">
          <cell r="B86">
            <v>60101</v>
          </cell>
          <cell r="D86" t="str">
            <v>史诗级英雄自选宝箱</v>
          </cell>
        </row>
        <row r="87">
          <cell r="B87">
            <v>60102</v>
          </cell>
          <cell r="D87" t="str">
            <v>精英级英雄自选宝箱</v>
          </cell>
        </row>
        <row r="88">
          <cell r="B88">
            <v>60103</v>
          </cell>
          <cell r="D88" t="str">
            <v>招募自选宝箱</v>
          </cell>
        </row>
        <row r="89">
          <cell r="B89">
            <v>60104</v>
          </cell>
          <cell r="D89" t="str">
            <v>资源自选宝箱</v>
          </cell>
        </row>
        <row r="90">
          <cell r="B90">
            <v>80001</v>
          </cell>
          <cell r="D90" t="str">
            <v>战令积分</v>
          </cell>
        </row>
        <row r="91">
          <cell r="B91">
            <v>80002</v>
          </cell>
          <cell r="D91" t="str">
            <v>复活药水</v>
          </cell>
        </row>
        <row r="92">
          <cell r="B92">
            <v>100001</v>
          </cell>
          <cell r="D92" t="str">
            <v>头像1</v>
          </cell>
        </row>
        <row r="93">
          <cell r="B93">
            <v>100002</v>
          </cell>
          <cell r="D93" t="str">
            <v>头像2</v>
          </cell>
        </row>
        <row r="94">
          <cell r="B94">
            <v>100003</v>
          </cell>
          <cell r="D94" t="str">
            <v>头像3</v>
          </cell>
        </row>
        <row r="95">
          <cell r="B95">
            <v>100004</v>
          </cell>
          <cell r="D95" t="str">
            <v>头像4</v>
          </cell>
        </row>
        <row r="96">
          <cell r="B96">
            <v>100005</v>
          </cell>
          <cell r="D96" t="str">
            <v>头像5</v>
          </cell>
        </row>
        <row r="97">
          <cell r="B97">
            <v>110001</v>
          </cell>
          <cell r="D97" t="str">
            <v>头像框1</v>
          </cell>
        </row>
        <row r="98">
          <cell r="B98">
            <v>110002</v>
          </cell>
          <cell r="D98" t="str">
            <v>头像框2</v>
          </cell>
        </row>
        <row r="99">
          <cell r="B99">
            <v>110003</v>
          </cell>
          <cell r="D99" t="str">
            <v>头像框3</v>
          </cell>
        </row>
        <row r="100">
          <cell r="B100">
            <v>110004</v>
          </cell>
          <cell r="D100" t="str">
            <v>头像框4</v>
          </cell>
        </row>
        <row r="101">
          <cell r="B101">
            <v>110005</v>
          </cell>
          <cell r="D101" t="str">
            <v>头像框5</v>
          </cell>
        </row>
        <row r="102">
          <cell r="B102">
            <v>120001</v>
          </cell>
          <cell r="D102" t="str">
            <v>名片背景1</v>
          </cell>
        </row>
        <row r="103">
          <cell r="B103">
            <v>120002</v>
          </cell>
          <cell r="D103" t="str">
            <v>名片背景2</v>
          </cell>
        </row>
        <row r="104">
          <cell r="B104">
            <v>120003</v>
          </cell>
          <cell r="D104" t="str">
            <v>名片背景3</v>
          </cell>
        </row>
        <row r="105">
          <cell r="B105">
            <v>120004</v>
          </cell>
          <cell r="D105" t="str">
            <v>名片背景4</v>
          </cell>
        </row>
        <row r="106">
          <cell r="B106">
            <v>120005</v>
          </cell>
          <cell r="D106" t="str">
            <v>名片背景5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  <cell r="D899"/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  <cell r="D901"/>
        </row>
        <row r="902">
          <cell r="B902">
            <v>140004</v>
          </cell>
          <cell r="D902"/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  <cell r="D904"/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  <cell r="D909"/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  <cell r="D912"/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  <cell r="D914"/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  <cell r="D916"/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  <cell r="D920"/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  <cell r="D922"/>
        </row>
        <row r="923">
          <cell r="B923">
            <v>141005</v>
          </cell>
          <cell r="D923"/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  <cell r="D925"/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  <cell r="D928"/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  <cell r="D930"/>
        </row>
        <row r="931">
          <cell r="B931">
            <v>141013</v>
          </cell>
          <cell r="D931"/>
        </row>
        <row r="932">
          <cell r="B932">
            <v>141014</v>
          </cell>
          <cell r="D932"/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  <cell r="D934"/>
        </row>
        <row r="935">
          <cell r="B935">
            <v>141017</v>
          </cell>
          <cell r="D935"/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  <cell r="D938"/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  <cell r="D940"/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公会奖章（现每周任务货币）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90100</v>
          </cell>
          <cell r="D993" t="str">
            <v>副本门票</v>
          </cell>
        </row>
        <row r="994">
          <cell r="B994">
            <v>90101</v>
          </cell>
          <cell r="D994" t="str">
            <v>金钞大劫案-门票</v>
          </cell>
        </row>
        <row r="995">
          <cell r="B995">
            <v>90102</v>
          </cell>
          <cell r="D995" t="str">
            <v>升级大行动-门票</v>
          </cell>
        </row>
        <row r="996">
          <cell r="B996">
            <v>90103</v>
          </cell>
          <cell r="D996" t="str">
            <v>柯尔特快车-门票</v>
          </cell>
        </row>
        <row r="997">
          <cell r="B997">
            <v>90104</v>
          </cell>
          <cell r="D997" t="str">
            <v>曼德尔金砖-门票</v>
          </cell>
        </row>
        <row r="998">
          <cell r="B998">
            <v>90105</v>
          </cell>
          <cell r="D998" t="str">
            <v>侠盗猎车手-门票</v>
          </cell>
        </row>
        <row r="999">
          <cell r="B999">
            <v>90106</v>
          </cell>
          <cell r="D999" t="str">
            <v>修车厂试炼-门票</v>
          </cell>
        </row>
        <row r="1000">
          <cell r="B1000">
            <v>100001</v>
          </cell>
          <cell r="D1000"/>
        </row>
        <row r="1001">
          <cell r="B1001">
            <v>100002</v>
          </cell>
          <cell r="D1001" t="str">
            <v>毒蝎女王（火炮）</v>
          </cell>
        </row>
        <row r="1002">
          <cell r="B1002">
            <v>100003</v>
          </cell>
          <cell r="D1002"/>
        </row>
        <row r="1003">
          <cell r="B1003">
            <v>100004</v>
          </cell>
          <cell r="D1003"/>
        </row>
        <row r="1004">
          <cell r="B1004">
            <v>10100001</v>
          </cell>
          <cell r="D1004" t="str">
            <v>男主头像</v>
          </cell>
        </row>
        <row r="1005">
          <cell r="B1005">
            <v>10140101</v>
          </cell>
          <cell r="D1005" t="str">
            <v>钢铁拓荒（噜噜）</v>
          </cell>
        </row>
        <row r="1006">
          <cell r="B1006">
            <v>10140102</v>
          </cell>
          <cell r="D1006"/>
        </row>
        <row r="1007">
          <cell r="B1007">
            <v>10140103</v>
          </cell>
          <cell r="D1007" t="str">
            <v>迅影甲虫</v>
          </cell>
        </row>
        <row r="1008">
          <cell r="B1008">
            <v>10140104</v>
          </cell>
          <cell r="D1008" t="str">
            <v>战争钻机(狮子)</v>
          </cell>
        </row>
        <row r="1009">
          <cell r="B1009">
            <v>10140105</v>
          </cell>
          <cell r="D1009" t="str">
            <v>钞能大亨（罗万）</v>
          </cell>
        </row>
        <row r="1010">
          <cell r="B1010">
            <v>10140106</v>
          </cell>
          <cell r="D1010" t="str">
            <v>爆燃热火(米瑞尔)</v>
          </cell>
        </row>
        <row r="1011">
          <cell r="B1011">
            <v>10140107</v>
          </cell>
          <cell r="D1011"/>
        </row>
        <row r="1012">
          <cell r="B1012">
            <v>10140108</v>
          </cell>
          <cell r="D1012" t="str">
            <v>404终结者（卢修斯）</v>
          </cell>
        </row>
        <row r="1013">
          <cell r="B1013">
            <v>10140109</v>
          </cell>
          <cell r="D1013" t="str">
            <v>光盾守护者(尼汝)</v>
          </cell>
        </row>
        <row r="1014">
          <cell r="B1014">
            <v>10140110</v>
          </cell>
          <cell r="D1014"/>
        </row>
        <row r="1015">
          <cell r="B1015">
            <v>10140111</v>
          </cell>
          <cell r="D1015" t="str">
            <v>故障射线(波尼)</v>
          </cell>
        </row>
        <row r="1016">
          <cell r="B1016">
            <v>10140112</v>
          </cell>
          <cell r="D1016"/>
        </row>
        <row r="1017">
          <cell r="B1017">
            <v>10140113</v>
          </cell>
          <cell r="D1017" t="str">
            <v>赛博猛禽</v>
          </cell>
        </row>
        <row r="1018">
          <cell r="B1018">
            <v>10140114</v>
          </cell>
          <cell r="D1018"/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pane xSplit="4" ySplit="4" topLeftCell="E5" activePane="bottomRight" state="frozen"/>
      <selection pane="topRight" activeCell="D1" sqref="D1"/>
      <selection pane="bottomLeft" activeCell="A5" sqref="A5"/>
      <selection pane="bottomRight" activeCell="G5" sqref="G5"/>
    </sheetView>
  </sheetViews>
  <sheetFormatPr defaultColWidth="9" defaultRowHeight="13.5" x14ac:dyDescent="0.15"/>
  <cols>
    <col min="1" max="1" width="9.125" style="2" customWidth="1"/>
    <col min="2" max="3" width="15.875" style="2" customWidth="1"/>
    <col min="4" max="5" width="19.125" style="2" customWidth="1"/>
    <col min="6" max="6" width="14.25" style="2" customWidth="1"/>
    <col min="7" max="8" width="24.5" style="2" customWidth="1"/>
    <col min="9" max="9" width="32.625" style="2" customWidth="1"/>
    <col min="10" max="16384" width="9" style="3"/>
  </cols>
  <sheetData>
    <row r="1" spans="1:9" x14ac:dyDescent="0.15">
      <c r="A1" s="4" t="s">
        <v>0</v>
      </c>
      <c r="B1" s="4" t="s">
        <v>1</v>
      </c>
      <c r="C1" s="4" t="s">
        <v>46</v>
      </c>
      <c r="D1" s="4" t="s">
        <v>2</v>
      </c>
      <c r="E1" s="4" t="s">
        <v>3</v>
      </c>
      <c r="F1" s="4" t="s">
        <v>22</v>
      </c>
      <c r="G1" s="4" t="s">
        <v>49</v>
      </c>
      <c r="H1" s="4" t="s">
        <v>4</v>
      </c>
      <c r="I1" s="4" t="s">
        <v>5</v>
      </c>
    </row>
    <row r="2" spans="1:9" x14ac:dyDescent="0.15">
      <c r="A2" s="4" t="s">
        <v>6</v>
      </c>
      <c r="B2" s="4" t="s">
        <v>6</v>
      </c>
      <c r="C2" s="4" t="s">
        <v>47</v>
      </c>
      <c r="D2" s="4" t="s">
        <v>7</v>
      </c>
      <c r="E2" s="4" t="s">
        <v>6</v>
      </c>
      <c r="F2" s="4" t="s">
        <v>6</v>
      </c>
      <c r="G2" s="4" t="s">
        <v>6</v>
      </c>
      <c r="H2" s="4" t="s">
        <v>6</v>
      </c>
      <c r="I2" s="4" t="s">
        <v>8</v>
      </c>
    </row>
    <row r="3" spans="1:9" x14ac:dyDescent="0.15">
      <c r="A3" s="4" t="s">
        <v>9</v>
      </c>
      <c r="B3" s="5" t="s">
        <v>10</v>
      </c>
      <c r="C3" s="5" t="s">
        <v>48</v>
      </c>
      <c r="D3" s="5" t="s">
        <v>11</v>
      </c>
      <c r="E3" s="5" t="s">
        <v>12</v>
      </c>
      <c r="F3" s="4" t="s">
        <v>23</v>
      </c>
      <c r="G3" s="4" t="s">
        <v>50</v>
      </c>
      <c r="H3" s="4" t="s">
        <v>13</v>
      </c>
      <c r="I3" s="4" t="s">
        <v>14</v>
      </c>
    </row>
    <row r="4" spans="1:9" s="1" customFormat="1" ht="246" customHeight="1" x14ac:dyDescent="0.15">
      <c r="A4" s="5" t="s">
        <v>15</v>
      </c>
      <c r="B4" s="5" t="s">
        <v>10</v>
      </c>
      <c r="C4" s="5" t="s">
        <v>48</v>
      </c>
      <c r="D4" s="5" t="s">
        <v>11</v>
      </c>
      <c r="E4" s="5" t="s">
        <v>12</v>
      </c>
      <c r="F4" s="5" t="s">
        <v>24</v>
      </c>
      <c r="G4" s="5" t="s">
        <v>16</v>
      </c>
      <c r="H4" s="5" t="s">
        <v>16</v>
      </c>
      <c r="I4" s="5" t="s">
        <v>17</v>
      </c>
    </row>
    <row r="5" spans="1:9" x14ac:dyDescent="0.15">
      <c r="A5" s="2">
        <f>B5</f>
        <v>601</v>
      </c>
      <c r="B5" s="2">
        <v>601</v>
      </c>
      <c r="C5" s="2">
        <v>1</v>
      </c>
      <c r="D5" s="2" t="s">
        <v>39</v>
      </c>
      <c r="E5" s="2">
        <v>5500</v>
      </c>
      <c r="F5" s="2">
        <v>30</v>
      </c>
      <c r="G5" s="2">
        <v>8</v>
      </c>
      <c r="H5" s="2">
        <v>601</v>
      </c>
      <c r="I5" s="2" t="s">
        <v>45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23" sqref="H23"/>
    </sheetView>
  </sheetViews>
  <sheetFormatPr defaultColWidth="9" defaultRowHeight="13.5" x14ac:dyDescent="0.15"/>
  <cols>
    <col min="6" max="6" width="11" bestFit="1" customWidth="1"/>
    <col min="8" max="8" width="16.125" bestFit="1" customWidth="1"/>
    <col min="9" max="9" width="32.75" bestFit="1" customWidth="1"/>
    <col min="10" max="10" width="29.375" bestFit="1" customWidth="1"/>
    <col min="11" max="11" width="30.5" bestFit="1" customWidth="1"/>
  </cols>
  <sheetData>
    <row r="1" spans="1:11" ht="13.5" customHeight="1" x14ac:dyDescent="0.15">
      <c r="A1" t="s">
        <v>18</v>
      </c>
      <c r="B1" t="s">
        <v>19</v>
      </c>
      <c r="C1" t="s">
        <v>20</v>
      </c>
      <c r="F1" s="3" t="s">
        <v>34</v>
      </c>
      <c r="G1" s="3" t="s">
        <v>35</v>
      </c>
      <c r="H1" s="3"/>
    </row>
    <row r="2" spans="1:11" ht="13.5" customHeight="1" x14ac:dyDescent="0.15">
      <c r="A2" t="s">
        <v>21</v>
      </c>
      <c r="B2" s="11" t="s">
        <v>38</v>
      </c>
    </row>
    <row r="3" spans="1:11" ht="13.5" customHeight="1" x14ac:dyDescent="0.15">
      <c r="A3" s="11" t="s">
        <v>36</v>
      </c>
      <c r="B3" s="11"/>
    </row>
    <row r="4" spans="1:11" ht="13.5" customHeight="1" x14ac:dyDescent="0.15">
      <c r="A4" s="11" t="s">
        <v>37</v>
      </c>
    </row>
    <row r="5" spans="1:11" ht="15.75" thickBot="1" x14ac:dyDescent="0.2">
      <c r="E5" s="6" t="s">
        <v>40</v>
      </c>
      <c r="F5" s="7" t="s">
        <v>41</v>
      </c>
      <c r="G5" s="7"/>
      <c r="H5" s="7"/>
      <c r="I5" s="7"/>
      <c r="J5" s="7"/>
      <c r="K5" s="7"/>
    </row>
    <row r="6" spans="1:11" x14ac:dyDescent="0.15">
      <c r="E6" s="7"/>
      <c r="F6" s="7"/>
      <c r="G6" s="7"/>
      <c r="H6" s="7"/>
      <c r="I6" s="7"/>
      <c r="J6" s="7"/>
      <c r="K6" s="7"/>
    </row>
    <row r="7" spans="1:11" x14ac:dyDescent="0.15">
      <c r="E7" s="4" t="s">
        <v>25</v>
      </c>
      <c r="F7" s="2" t="s">
        <v>40</v>
      </c>
      <c r="G7" s="7">
        <v>30</v>
      </c>
      <c r="H7" s="7" t="s">
        <v>26</v>
      </c>
      <c r="I7" s="7"/>
      <c r="J7" s="7"/>
      <c r="K7" s="7"/>
    </row>
    <row r="8" spans="1:11" x14ac:dyDescent="0.15">
      <c r="E8" s="4" t="s">
        <v>27</v>
      </c>
      <c r="F8" s="8">
        <v>9.99</v>
      </c>
      <c r="G8" s="7" t="s">
        <v>28</v>
      </c>
      <c r="H8" s="7"/>
      <c r="I8" s="7"/>
      <c r="J8" s="7"/>
      <c r="K8" s="7"/>
    </row>
    <row r="9" spans="1:11" x14ac:dyDescent="0.15">
      <c r="E9" s="4" t="s">
        <v>12</v>
      </c>
      <c r="F9" s="9">
        <v>63.277563277563274</v>
      </c>
      <c r="G9" s="7"/>
      <c r="H9" s="7"/>
      <c r="I9" s="7"/>
      <c r="J9" s="7"/>
      <c r="K9" s="7"/>
    </row>
    <row r="10" spans="1:11" x14ac:dyDescent="0.15">
      <c r="E10" s="7"/>
      <c r="F10" s="7"/>
      <c r="G10" s="7"/>
      <c r="H10" s="7"/>
      <c r="I10" s="7"/>
      <c r="J10" s="7"/>
      <c r="K10" s="7"/>
    </row>
    <row r="11" spans="1:11" x14ac:dyDescent="0.15">
      <c r="E11" s="7"/>
      <c r="F11" s="7"/>
      <c r="G11" s="7"/>
      <c r="H11" s="7"/>
      <c r="I11" s="7"/>
      <c r="J11" s="7"/>
      <c r="K11" s="7"/>
    </row>
    <row r="12" spans="1:11" x14ac:dyDescent="0.15">
      <c r="E12" s="4" t="s">
        <v>29</v>
      </c>
      <c r="F12" s="4" t="s">
        <v>30</v>
      </c>
      <c r="G12" s="4" t="s">
        <v>31</v>
      </c>
      <c r="H12" s="7"/>
      <c r="I12" s="7"/>
      <c r="J12" s="7"/>
      <c r="K12" s="7"/>
    </row>
    <row r="13" spans="1:11" x14ac:dyDescent="0.15">
      <c r="E13" s="10" t="s">
        <v>32</v>
      </c>
      <c r="F13" s="12">
        <v>12000</v>
      </c>
      <c r="G13" s="8">
        <v>150</v>
      </c>
      <c r="H13" s="7"/>
      <c r="I13" s="7"/>
      <c r="J13" s="7"/>
      <c r="K13" s="7"/>
    </row>
    <row r="14" spans="1:11" x14ac:dyDescent="0.15">
      <c r="E14" s="13" t="s">
        <v>42</v>
      </c>
      <c r="F14" s="12">
        <v>180</v>
      </c>
      <c r="G14" s="8">
        <v>482.14285714285711</v>
      </c>
      <c r="H14" s="7"/>
      <c r="I14" s="7"/>
      <c r="J14" s="7"/>
      <c r="K14" s="7"/>
    </row>
    <row r="15" spans="1:11" x14ac:dyDescent="0.15">
      <c r="E15" s="10" t="s">
        <v>33</v>
      </c>
      <c r="F15" s="12">
        <v>240</v>
      </c>
      <c r="G15" s="8">
        <v>0</v>
      </c>
      <c r="H15" s="7"/>
      <c r="I15" s="7"/>
      <c r="J15" s="7"/>
      <c r="K15" s="7"/>
    </row>
    <row r="16" spans="1:11" x14ac:dyDescent="0.15">
      <c r="E16" s="7"/>
      <c r="F16" s="7"/>
      <c r="G16" s="7"/>
      <c r="H16" s="7"/>
      <c r="I16" s="7"/>
      <c r="J16" s="7"/>
      <c r="K16" s="7"/>
    </row>
    <row r="17" spans="5:11" x14ac:dyDescent="0.15">
      <c r="E17" s="7"/>
      <c r="F17" s="7"/>
      <c r="G17" s="7"/>
      <c r="H17" s="7"/>
      <c r="I17" s="7"/>
      <c r="J17" s="7"/>
      <c r="K17" s="7"/>
    </row>
    <row r="18" spans="5:11" x14ac:dyDescent="0.15">
      <c r="E18" s="7" t="s">
        <v>43</v>
      </c>
      <c r="F18" s="7"/>
      <c r="G18" s="7"/>
      <c r="H18" s="7"/>
      <c r="I18" s="7"/>
      <c r="J18" s="7"/>
      <c r="K18" s="7"/>
    </row>
    <row r="19" spans="5:11" x14ac:dyDescent="0.15">
      <c r="E19" s="4" t="s">
        <v>29</v>
      </c>
      <c r="F19" s="4" t="s">
        <v>30</v>
      </c>
      <c r="G19" s="4" t="s">
        <v>31</v>
      </c>
      <c r="H19" s="7"/>
      <c r="I19" s="7"/>
      <c r="J19" s="7"/>
      <c r="K19" s="7"/>
    </row>
    <row r="20" spans="5:11" x14ac:dyDescent="0.15">
      <c r="E20" s="10" t="s">
        <v>33</v>
      </c>
      <c r="F20" s="12">
        <v>240</v>
      </c>
      <c r="G20" s="8">
        <v>0</v>
      </c>
      <c r="H20" s="7"/>
      <c r="I20" s="7"/>
      <c r="J20" s="7"/>
      <c r="K20" s="7"/>
    </row>
    <row r="21" spans="5:11" x14ac:dyDescent="0.15">
      <c r="E21" s="7"/>
      <c r="F21" s="7"/>
      <c r="G21" s="7"/>
      <c r="H21" s="7"/>
      <c r="I21" s="7"/>
      <c r="J21" s="7"/>
      <c r="K21" s="7"/>
    </row>
    <row r="22" spans="5:11" x14ac:dyDescent="0.15">
      <c r="E22" s="7" t="s">
        <v>44</v>
      </c>
      <c r="F22" s="7"/>
      <c r="G22" s="7"/>
      <c r="H22" s="7"/>
      <c r="I22" s="7"/>
      <c r="J22" s="7"/>
      <c r="K22" s="7"/>
    </row>
    <row r="23" spans="5:11" x14ac:dyDescent="0.15">
      <c r="E23" s="4" t="s">
        <v>29</v>
      </c>
      <c r="F23" s="4" t="s">
        <v>30</v>
      </c>
      <c r="G23" s="4" t="s">
        <v>31</v>
      </c>
      <c r="H23" s="14" t="str">
        <f>$A$1&amp;_xlfn.TEXTJOIN($C$1,1,J24:J25)&amp;$A$2</f>
        <v>[{"ItemId":50002,"Num":400},{"ItemId":90100,"Num":6}]</v>
      </c>
      <c r="I23" s="7"/>
      <c r="J23" s="7"/>
      <c r="K23" s="7"/>
    </row>
    <row r="24" spans="5:11" x14ac:dyDescent="0.15">
      <c r="E24" s="10" t="s">
        <v>32</v>
      </c>
      <c r="F24" s="12">
        <v>400</v>
      </c>
      <c r="G24" s="8">
        <v>5</v>
      </c>
      <c r="H24" s="7" t="str">
        <f>$B$2&amp;$F$1&amp;$B$2&amp;$B$1&amp;_xlfn.XLOOKUP(E24,[1]配置!$D$5:$D$1018,[1]配置!$B$5:$B$1018)</f>
        <v>"ItemId":50002</v>
      </c>
      <c r="I24" s="7" t="str">
        <f>$B$2&amp;$G$1&amp;$B$2&amp;$B$1&amp;F24</f>
        <v>"Num":400</v>
      </c>
      <c r="J24" s="7" t="str">
        <f>IF(F24=0,"",$A$3&amp;_xlfn.TEXTJOIN($C$1,1,H24:I24)&amp;$A$4)</f>
        <v>{"ItemId":50002,"Num":400}</v>
      </c>
      <c r="K24" s="7"/>
    </row>
    <row r="25" spans="5:11" x14ac:dyDescent="0.15">
      <c r="E25" s="13" t="s">
        <v>42</v>
      </c>
      <c r="F25" s="2">
        <v>6</v>
      </c>
      <c r="G25" s="8">
        <v>16.071428571428569</v>
      </c>
      <c r="H25" s="7" t="str">
        <f>$B$2&amp;$F$1&amp;$B$2&amp;$B$1&amp;_xlfn.XLOOKUP(E25,[1]配置!$D$5:$D$1018,[1]配置!$B$5:$B$1018)</f>
        <v>"ItemId":90100</v>
      </c>
      <c r="I25" s="7" t="str">
        <f>$B$2&amp;$G$1&amp;$B$2&amp;$B$1&amp;F25</f>
        <v>"Num":6</v>
      </c>
      <c r="J25" s="7" t="str">
        <f>IF(F25=0,"",$A$3&amp;_xlfn.TEXTJOIN($C$1,1,H25:I25)&amp;$A$4)</f>
        <v>{"ItemId":90100,"Num":6}</v>
      </c>
      <c r="K25" s="7"/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2025-06-18T09:23:03Z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