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12A0561A-92C5-44A8-BDC8-35066DBAEB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8" i="1"/>
  <c r="G9" i="1" s="1"/>
  <c r="G7" i="1"/>
  <c r="H7" i="1" l="1"/>
  <c r="H8" i="1"/>
  <c r="H9" i="1"/>
  <c r="H10" i="1"/>
  <c r="H11" i="1"/>
  <c r="H12" i="1"/>
  <c r="H13" i="1"/>
  <c r="H6" i="1"/>
  <c r="B13" i="1" l="1"/>
  <c r="A13" i="1"/>
  <c r="G12" i="1"/>
  <c r="G13" i="1" s="1"/>
  <c r="B12" i="1"/>
  <c r="A12" i="1"/>
  <c r="B11" i="1"/>
  <c r="A11" i="1"/>
  <c r="B10" i="1"/>
  <c r="A10" i="1" s="1"/>
  <c r="AH50" i="2"/>
  <c r="AH49" i="2"/>
  <c r="AH48" i="2"/>
  <c r="AH47" i="2"/>
  <c r="AH46" i="2"/>
  <c r="Z50" i="2"/>
  <c r="Z49" i="2"/>
  <c r="Z48" i="2"/>
  <c r="Z47" i="2"/>
  <c r="Z46" i="2"/>
  <c r="AB50" i="2"/>
  <c r="AG50" i="2" s="1"/>
  <c r="AI50" i="2" s="1"/>
  <c r="AB49" i="2"/>
  <c r="AG49" i="2" s="1"/>
  <c r="AI49" i="2" s="1"/>
  <c r="AB48" i="2"/>
  <c r="AG48" i="2" s="1"/>
  <c r="AI48" i="2" s="1"/>
  <c r="AB47" i="2"/>
  <c r="AG47" i="2" s="1"/>
  <c r="AI47" i="2" s="1"/>
  <c r="AB46" i="2"/>
  <c r="AG46" i="2" s="1"/>
  <c r="AI46" i="2" s="1"/>
  <c r="T50" i="2"/>
  <c r="Y50" i="2" s="1"/>
  <c r="AA50" i="2" s="1"/>
  <c r="T49" i="2"/>
  <c r="Y49" i="2" s="1"/>
  <c r="AA49" i="2" s="1"/>
  <c r="T48" i="2"/>
  <c r="Y48" i="2" s="1"/>
  <c r="AA48" i="2" s="1"/>
  <c r="T47" i="2"/>
  <c r="Y47" i="2" s="1"/>
  <c r="T46" i="2"/>
  <c r="Y46" i="2" s="1"/>
  <c r="R50" i="2"/>
  <c r="R49" i="2"/>
  <c r="R48" i="2"/>
  <c r="R47" i="2"/>
  <c r="R46" i="2"/>
  <c r="L50" i="2"/>
  <c r="Q50" i="2" s="1"/>
  <c r="S50" i="2" s="1"/>
  <c r="L49" i="2"/>
  <c r="Q49" i="2" s="1"/>
  <c r="S49" i="2" s="1"/>
  <c r="L48" i="2"/>
  <c r="Q48" i="2" s="1"/>
  <c r="L47" i="2"/>
  <c r="Q47" i="2" s="1"/>
  <c r="S47" i="2" s="1"/>
  <c r="L46" i="2"/>
  <c r="Q46" i="2" s="1"/>
  <c r="D50" i="2"/>
  <c r="I50" i="2" s="1"/>
  <c r="D49" i="2"/>
  <c r="I49" i="2" s="1"/>
  <c r="K49" i="2" s="1"/>
  <c r="D48" i="2"/>
  <c r="I48" i="2" s="1"/>
  <c r="D47" i="2"/>
  <c r="I47" i="2" s="1"/>
  <c r="K47" i="2" s="1"/>
  <c r="D46" i="2"/>
  <c r="I46" i="2" s="1"/>
  <c r="K46" i="2" s="1"/>
  <c r="I45" i="2" s="1"/>
  <c r="J10" i="1" s="1"/>
  <c r="J50" i="2"/>
  <c r="J49" i="2"/>
  <c r="J48" i="2"/>
  <c r="J47" i="2"/>
  <c r="J46" i="2"/>
  <c r="B9" i="1"/>
  <c r="A9" i="1" s="1"/>
  <c r="B8" i="1"/>
  <c r="A8" i="1" s="1"/>
  <c r="B7" i="1"/>
  <c r="A7" i="1" s="1"/>
  <c r="AG45" i="2" l="1"/>
  <c r="J13" i="1" s="1"/>
  <c r="K48" i="2"/>
  <c r="K50" i="2"/>
  <c r="AA46" i="2"/>
  <c r="S46" i="2"/>
  <c r="Q45" i="2" s="1"/>
  <c r="J11" i="1" s="1"/>
  <c r="AA47" i="2"/>
  <c r="Z45" i="2"/>
  <c r="K12" i="1" s="1"/>
  <c r="S48" i="2"/>
  <c r="R45" i="2" s="1"/>
  <c r="AH45" i="2"/>
  <c r="K13" i="1" s="1"/>
  <c r="AH28" i="2"/>
  <c r="AB28" i="2"/>
  <c r="AG28" i="2" s="1"/>
  <c r="AI28" i="2" s="1"/>
  <c r="Z28" i="2"/>
  <c r="T28" i="2"/>
  <c r="Y28" i="2" s="1"/>
  <c r="AA28" i="2" s="1"/>
  <c r="R28" i="2"/>
  <c r="L28" i="2"/>
  <c r="Q28" i="2" s="1"/>
  <c r="S28" i="2" s="1"/>
  <c r="J28" i="2"/>
  <c r="D28" i="2"/>
  <c r="I28" i="2" s="1"/>
  <c r="AH27" i="2"/>
  <c r="AB27" i="2"/>
  <c r="AG27" i="2" s="1"/>
  <c r="Z27" i="2"/>
  <c r="T27" i="2"/>
  <c r="Y27" i="2" s="1"/>
  <c r="R27" i="2"/>
  <c r="L27" i="2"/>
  <c r="Q27" i="2" s="1"/>
  <c r="J27" i="2"/>
  <c r="D27" i="2"/>
  <c r="I27" i="2" s="1"/>
  <c r="K27" i="2" s="1"/>
  <c r="AH26" i="2"/>
  <c r="AB26" i="2"/>
  <c r="AG26" i="2" s="1"/>
  <c r="AI26" i="2" s="1"/>
  <c r="Z26" i="2"/>
  <c r="T26" i="2"/>
  <c r="Y26" i="2" s="1"/>
  <c r="AA26" i="2" s="1"/>
  <c r="R26" i="2"/>
  <c r="L26" i="2"/>
  <c r="Q26" i="2" s="1"/>
  <c r="S26" i="2" s="1"/>
  <c r="J26" i="2"/>
  <c r="D26" i="2"/>
  <c r="I26" i="2" s="1"/>
  <c r="AH25" i="2"/>
  <c r="AB25" i="2"/>
  <c r="AG25" i="2" s="1"/>
  <c r="AI25" i="2" s="1"/>
  <c r="Z25" i="2"/>
  <c r="T25" i="2"/>
  <c r="Y25" i="2" s="1"/>
  <c r="AA25" i="2" s="1"/>
  <c r="R25" i="2"/>
  <c r="L25" i="2"/>
  <c r="Q25" i="2" s="1"/>
  <c r="S25" i="2" s="1"/>
  <c r="J25" i="2"/>
  <c r="D25" i="2"/>
  <c r="I25" i="2" s="1"/>
  <c r="K25" i="2" s="1"/>
  <c r="AH24" i="2"/>
  <c r="AB24" i="2"/>
  <c r="AG24" i="2" s="1"/>
  <c r="AI24" i="2" s="1"/>
  <c r="Z24" i="2"/>
  <c r="T24" i="2"/>
  <c r="Y24" i="2" s="1"/>
  <c r="AA24" i="2" s="1"/>
  <c r="R24" i="2"/>
  <c r="L24" i="2"/>
  <c r="Q24" i="2" s="1"/>
  <c r="S24" i="2" s="1"/>
  <c r="J24" i="2"/>
  <c r="D24" i="2"/>
  <c r="I24" i="2" s="1"/>
  <c r="K24" i="2" s="1"/>
  <c r="B6" i="1"/>
  <c r="A6" i="1" s="1"/>
  <c r="J45" i="2" l="1"/>
  <c r="K10" i="1" s="1"/>
  <c r="K28" i="2"/>
  <c r="Y45" i="2"/>
  <c r="K26" i="2"/>
  <c r="J23" i="2" s="1"/>
  <c r="K6" i="1" s="1"/>
  <c r="AG23" i="2"/>
  <c r="J9" i="1" s="1"/>
  <c r="AA27" i="2"/>
  <c r="Z23" i="2" s="1"/>
  <c r="K8" i="1" s="1"/>
  <c r="Y23" i="2"/>
  <c r="J8" i="1" s="1"/>
  <c r="S27" i="2"/>
  <c r="R23" i="2" s="1"/>
  <c r="K7" i="1" s="1"/>
  <c r="AI27" i="2"/>
  <c r="AH23" i="2" s="1"/>
  <c r="K9" i="1" s="1"/>
  <c r="Q23" i="2"/>
  <c r="J7" i="1" s="1"/>
  <c r="I23" i="2"/>
  <c r="J6" i="1" s="1"/>
  <c r="K11" i="1" l="1"/>
  <c r="J12" i="1"/>
</calcChain>
</file>

<file path=xl/sharedStrings.xml><?xml version="1.0" encoding="utf-8"?>
<sst xmlns="http://schemas.openxmlformats.org/spreadsheetml/2006/main" count="281" uniqueCount="77">
  <si>
    <t>Id</t>
  </si>
  <si>
    <t>GiftBagId</t>
  </si>
  <si>
    <t>//Note</t>
  </si>
  <si>
    <t>UnlockType</t>
  </si>
  <si>
    <t>Group</t>
  </si>
  <si>
    <t>Oder</t>
  </si>
  <si>
    <t>Rebate</t>
  </si>
  <si>
    <t>HoldTime</t>
  </si>
  <si>
    <t>PayId</t>
  </si>
  <si>
    <t>RewardListTop</t>
  </si>
  <si>
    <t>RewardListLand</t>
  </si>
  <si>
    <t>int</t>
  </si>
  <si>
    <t>string</t>
  </si>
  <si>
    <t>list[int]</t>
  </si>
  <si>
    <t>主键</t>
  </si>
  <si>
    <t>礼包ID</t>
  </si>
  <si>
    <t>备注</t>
  </si>
  <si>
    <t>解锁条件</t>
  </si>
  <si>
    <t>礼包组</t>
  </si>
  <si>
    <t>解锁顺序</t>
  </si>
  <si>
    <t>返利比</t>
  </si>
  <si>
    <t>礼包持续时间</t>
  </si>
  <si>
    <t>支付档位</t>
  </si>
  <si>
    <t>礼包道具</t>
  </si>
  <si>
    <t>//序号</t>
  </si>
  <si>
    <t>0 购买一个解锁下一个
1 拥有的指定Id卡牌达到指定等阶时解锁</t>
  </si>
  <si>
    <t>同一个礼包组的，按排序解锁</t>
  </si>
  <si>
    <t>按排序解锁
购买一个解锁下一个</t>
  </si>
  <si>
    <t>返利比
-1代表不显示返利比标签</t>
  </si>
  <si>
    <t>礼包持续时间
-1 表示永久
单位:秒</t>
  </si>
  <si>
    <t>支付类型为1 直充时需要
关联PayConfig
PayId</t>
  </si>
  <si>
    <t>[道具:数量*]
显示在上面</t>
  </si>
  <si>
    <t>[道具:数量*]
显示在下面</t>
  </si>
  <si>
    <t>[</t>
  </si>
  <si>
    <t>:</t>
  </si>
  <si>
    <t>,</t>
  </si>
  <si>
    <t>ItemId</t>
  </si>
  <si>
    <t>Num</t>
  </si>
  <si>
    <t>]</t>
  </si>
  <si>
    <t>"</t>
  </si>
  <si>
    <t>{</t>
  </si>
  <si>
    <t>}</t>
  </si>
  <si>
    <r>
      <rPr>
        <b/>
        <sz val="13"/>
        <color rgb="FF44546A"/>
        <rFont val="宋体"/>
        <family val="3"/>
        <charset val="134"/>
      </rPr>
      <t>定向培养礼包</t>
    </r>
  </si>
  <si>
    <t>// 女主</t>
    <phoneticPr fontId="3" type="noConversion"/>
  </si>
  <si>
    <t>{"UnlockType":1,"Params":{"CardId":140103,"Ascendant":5}}</t>
    <phoneticPr fontId="3" type="noConversion"/>
  </si>
  <si>
    <t>商品名</t>
  </si>
  <si>
    <t>出现条件</t>
  </si>
  <si>
    <t>持续时间</t>
  </si>
  <si>
    <t>h</t>
  </si>
  <si>
    <t>定价</t>
  </si>
  <si>
    <t>美元</t>
  </si>
  <si>
    <t>道具</t>
  </si>
  <si>
    <t>数量</t>
  </si>
  <si>
    <t>价值</t>
  </si>
  <si>
    <t>钻石</t>
  </si>
  <si>
    <t>传说偷车钳</t>
  </si>
  <si>
    <t>机油</t>
  </si>
  <si>
    <t>序号</t>
  </si>
  <si>
    <t>改装手册</t>
  </si>
  <si>
    <t>阿德</t>
  </si>
  <si>
    <t>定向培养礼包-史诗+</t>
  </si>
  <si>
    <t>上一个定向礼包解锁</t>
  </si>
  <si>
    <t>史诗偷车钳</t>
  </si>
  <si>
    <t>史诗拆车件</t>
  </si>
  <si>
    <t>定向培养礼包-传说+</t>
  </si>
  <si>
    <t>定向培养礼包-终极+</t>
  </si>
  <si>
    <t>定向培养礼包-巅峰+</t>
  </si>
  <si>
    <t>{"UnlockType":0,"Params":{}}</t>
    <phoneticPr fontId="3" type="noConversion"/>
  </si>
  <si>
    <t>传说装备宝箱</t>
  </si>
  <si>
    <t>定向培养礼包-神魔1</t>
    <phoneticPr fontId="3" type="noConversion"/>
  </si>
  <si>
    <t>神话装备宝箱</t>
  </si>
  <si>
    <t>神魔拆车件</t>
  </si>
  <si>
    <t>定向培养礼包-神魔1</t>
  </si>
  <si>
    <t>定向培养礼包-神魔2</t>
  </si>
  <si>
    <t>定向培养礼包-神魔3</t>
  </si>
  <si>
    <t>定向培养礼包-神魔4</t>
  </si>
  <si>
    <t>毒蝎女王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</si>
</sst>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#,##0.00"/>
    <numFmt numFmtId="177" formatCode="\¥0.00"/>
  </numFmts>
  <fonts count="5" x14ac:knownFonts="1">
    <font>
      <sz val="11"/>
      <color theme="1"/>
      <name val="宋体"/>
      <charset val="134"/>
      <scheme val="minor"/>
    </font>
    <font>
      <b/>
      <sz val="13"/>
      <color rgb="FF44546A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</row>
        <row r="5">
          <cell r="B5">
            <v>10001</v>
          </cell>
          <cell r="D5" t="str">
            <v>偷车钳</v>
          </cell>
        </row>
        <row r="6">
          <cell r="B6">
            <v>6007911999</v>
          </cell>
          <cell r="D6" t="str">
            <v>装备</v>
          </cell>
        </row>
        <row r="7">
          <cell r="B7">
            <v>6007912999</v>
          </cell>
          <cell r="D7" t="str">
            <v>装备</v>
          </cell>
        </row>
        <row r="8">
          <cell r="B8">
            <v>6007913999</v>
          </cell>
          <cell r="D8" t="str">
            <v>装备</v>
          </cell>
        </row>
        <row r="9">
          <cell r="B9">
            <v>6007914999</v>
          </cell>
          <cell r="D9" t="str">
            <v>装备</v>
          </cell>
        </row>
        <row r="10">
          <cell r="B10">
            <v>6007921999</v>
          </cell>
          <cell r="D10" t="str">
            <v>装备</v>
          </cell>
        </row>
        <row r="11">
          <cell r="B11">
            <v>6007922999</v>
          </cell>
          <cell r="D11" t="str">
            <v>装备</v>
          </cell>
        </row>
        <row r="12">
          <cell r="B12">
            <v>6007923999</v>
          </cell>
          <cell r="D12" t="str">
            <v>装备</v>
          </cell>
        </row>
        <row r="13">
          <cell r="B13">
            <v>6007924999</v>
          </cell>
          <cell r="D13" t="str">
            <v>装备</v>
          </cell>
        </row>
        <row r="14">
          <cell r="B14">
            <v>6007931999</v>
          </cell>
          <cell r="D14" t="str">
            <v>装备</v>
          </cell>
        </row>
        <row r="15">
          <cell r="B15">
            <v>6007932999</v>
          </cell>
          <cell r="D15" t="str">
            <v>装备</v>
          </cell>
        </row>
        <row r="16">
          <cell r="B16">
            <v>6007933999</v>
          </cell>
          <cell r="D16" t="str">
            <v>装备</v>
          </cell>
        </row>
        <row r="17">
          <cell r="B17">
            <v>6007934999</v>
          </cell>
          <cell r="D17" t="str">
            <v>装备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6001011001</v>
          </cell>
          <cell r="D19" t="str">
            <v>装备</v>
          </cell>
        </row>
        <row r="20">
          <cell r="B20">
            <v>6001012001</v>
          </cell>
          <cell r="D20" t="str">
            <v>装备</v>
          </cell>
        </row>
        <row r="21">
          <cell r="B21">
            <v>6001013001</v>
          </cell>
          <cell r="D21" t="str">
            <v>装备</v>
          </cell>
        </row>
        <row r="22">
          <cell r="B22">
            <v>6001014001</v>
          </cell>
          <cell r="D22" t="str">
            <v>装备</v>
          </cell>
        </row>
        <row r="23">
          <cell r="B23">
            <v>6001021001</v>
          </cell>
          <cell r="D23" t="str">
            <v>装备</v>
          </cell>
        </row>
        <row r="24">
          <cell r="B24">
            <v>6001022001</v>
          </cell>
          <cell r="D24" t="str">
            <v>装备</v>
          </cell>
        </row>
        <row r="25">
          <cell r="B25">
            <v>6001023001</v>
          </cell>
          <cell r="D25" t="str">
            <v>装备</v>
          </cell>
        </row>
        <row r="26">
          <cell r="B26">
            <v>6001024001</v>
          </cell>
          <cell r="D26" t="str">
            <v>装备</v>
          </cell>
        </row>
        <row r="27">
          <cell r="B27">
            <v>6001031001</v>
          </cell>
          <cell r="D27" t="str">
            <v>装备</v>
          </cell>
        </row>
        <row r="28">
          <cell r="B28">
            <v>6001032001</v>
          </cell>
          <cell r="D28" t="str">
            <v>装备</v>
          </cell>
        </row>
        <row r="29">
          <cell r="B29">
            <v>6001033001</v>
          </cell>
          <cell r="D29" t="str">
            <v>装备</v>
          </cell>
        </row>
        <row r="30">
          <cell r="B30">
            <v>6001034001</v>
          </cell>
          <cell r="D30" t="str">
            <v>装备</v>
          </cell>
        </row>
        <row r="31">
          <cell r="B31">
            <v>6001111001</v>
          </cell>
          <cell r="D31" t="str">
            <v>装备</v>
          </cell>
        </row>
        <row r="32">
          <cell r="B32">
            <v>6001112001</v>
          </cell>
          <cell r="D32" t="str">
            <v>装备</v>
          </cell>
        </row>
        <row r="33">
          <cell r="B33">
            <v>6001113001</v>
          </cell>
          <cell r="D33" t="str">
            <v>装备</v>
          </cell>
        </row>
        <row r="34">
          <cell r="B34">
            <v>6001114001</v>
          </cell>
          <cell r="D34" t="str">
            <v>装备</v>
          </cell>
        </row>
        <row r="35">
          <cell r="B35">
            <v>6001121001</v>
          </cell>
          <cell r="D35" t="str">
            <v>装备</v>
          </cell>
        </row>
        <row r="36">
          <cell r="B36">
            <v>6001122001</v>
          </cell>
          <cell r="D36" t="str">
            <v>装备</v>
          </cell>
        </row>
        <row r="37">
          <cell r="B37">
            <v>6001123001</v>
          </cell>
          <cell r="D37" t="str">
            <v>装备</v>
          </cell>
        </row>
        <row r="38">
          <cell r="B38">
            <v>6001124001</v>
          </cell>
          <cell r="D38" t="str">
            <v>装备</v>
          </cell>
        </row>
        <row r="39">
          <cell r="B39">
            <v>6001131001</v>
          </cell>
          <cell r="D39" t="str">
            <v>装备</v>
          </cell>
        </row>
        <row r="40">
          <cell r="B40">
            <v>6001132001</v>
          </cell>
          <cell r="D40" t="str">
            <v>装备</v>
          </cell>
        </row>
        <row r="41">
          <cell r="B41">
            <v>6001133001</v>
          </cell>
          <cell r="D41" t="str">
            <v>装备</v>
          </cell>
        </row>
        <row r="42">
          <cell r="B42">
            <v>6001134001</v>
          </cell>
          <cell r="D42" t="str">
            <v>装备</v>
          </cell>
        </row>
        <row r="43">
          <cell r="B43">
            <v>6001211001</v>
          </cell>
          <cell r="D43" t="str">
            <v>装备</v>
          </cell>
        </row>
        <row r="44">
          <cell r="B44">
            <v>6001212001</v>
          </cell>
          <cell r="D44" t="str">
            <v>装备</v>
          </cell>
        </row>
        <row r="45">
          <cell r="B45">
            <v>6001213001</v>
          </cell>
          <cell r="D45" t="str">
            <v>装备</v>
          </cell>
        </row>
        <row r="46">
          <cell r="B46">
            <v>6001214001</v>
          </cell>
          <cell r="D46" t="str">
            <v>装备</v>
          </cell>
        </row>
        <row r="47">
          <cell r="B47">
            <v>6001221001</v>
          </cell>
          <cell r="D47" t="str">
            <v>装备</v>
          </cell>
        </row>
        <row r="48">
          <cell r="B48">
            <v>6001222001</v>
          </cell>
          <cell r="D48" t="str">
            <v>装备</v>
          </cell>
        </row>
        <row r="49">
          <cell r="B49">
            <v>6001223001</v>
          </cell>
          <cell r="D49" t="str">
            <v>装备</v>
          </cell>
        </row>
        <row r="50">
          <cell r="B50">
            <v>6001224001</v>
          </cell>
          <cell r="D50" t="str">
            <v>装备</v>
          </cell>
        </row>
        <row r="51">
          <cell r="B51">
            <v>6001231001</v>
          </cell>
          <cell r="D51" t="str">
            <v>装备</v>
          </cell>
        </row>
        <row r="52">
          <cell r="B52">
            <v>6001232001</v>
          </cell>
          <cell r="D52" t="str">
            <v>装备</v>
          </cell>
        </row>
        <row r="53">
          <cell r="B53">
            <v>6001233001</v>
          </cell>
          <cell r="D53" t="str">
            <v>装备</v>
          </cell>
        </row>
        <row r="54">
          <cell r="B54">
            <v>6001234001</v>
          </cell>
          <cell r="D54" t="str">
            <v>装备</v>
          </cell>
        </row>
        <row r="55">
          <cell r="B55">
            <v>6001311001</v>
          </cell>
          <cell r="D55" t="str">
            <v>装备</v>
          </cell>
        </row>
        <row r="56">
          <cell r="B56">
            <v>6001312001</v>
          </cell>
          <cell r="D56" t="str">
            <v>装备</v>
          </cell>
        </row>
        <row r="57">
          <cell r="B57">
            <v>6001313001</v>
          </cell>
          <cell r="D57" t="str">
            <v>装备</v>
          </cell>
        </row>
        <row r="58">
          <cell r="B58">
            <v>6001314001</v>
          </cell>
          <cell r="D58" t="str">
            <v>装备</v>
          </cell>
        </row>
        <row r="59">
          <cell r="B59">
            <v>6001321001</v>
          </cell>
          <cell r="D59" t="str">
            <v>装备</v>
          </cell>
        </row>
        <row r="60">
          <cell r="B60">
            <v>6001322001</v>
          </cell>
          <cell r="D60" t="str">
            <v>装备</v>
          </cell>
        </row>
        <row r="61">
          <cell r="B61">
            <v>6001323001</v>
          </cell>
          <cell r="D61" t="str">
            <v>装备</v>
          </cell>
        </row>
        <row r="62">
          <cell r="B62">
            <v>6001324001</v>
          </cell>
          <cell r="D62" t="str">
            <v>装备</v>
          </cell>
        </row>
        <row r="63">
          <cell r="B63">
            <v>6001331001</v>
          </cell>
          <cell r="D63" t="str">
            <v>装备</v>
          </cell>
        </row>
        <row r="64">
          <cell r="B64">
            <v>6001332001</v>
          </cell>
          <cell r="D64" t="str">
            <v>装备</v>
          </cell>
        </row>
        <row r="65">
          <cell r="B65">
            <v>6001333001</v>
          </cell>
          <cell r="D65" t="str">
            <v>装备</v>
          </cell>
        </row>
        <row r="66">
          <cell r="B66">
            <v>6001334001</v>
          </cell>
          <cell r="D66" t="str">
            <v>装备</v>
          </cell>
        </row>
        <row r="67">
          <cell r="B67">
            <v>6001411001</v>
          </cell>
          <cell r="D67" t="str">
            <v>装备</v>
          </cell>
        </row>
        <row r="68">
          <cell r="B68">
            <v>6001412001</v>
          </cell>
          <cell r="D68" t="str">
            <v>装备</v>
          </cell>
        </row>
        <row r="69">
          <cell r="B69">
            <v>6001413001</v>
          </cell>
          <cell r="D69" t="str">
            <v>装备</v>
          </cell>
        </row>
        <row r="70">
          <cell r="B70">
            <v>6001414001</v>
          </cell>
          <cell r="D70" t="str">
            <v>装备</v>
          </cell>
        </row>
        <row r="71">
          <cell r="B71">
            <v>6001421001</v>
          </cell>
          <cell r="D71" t="str">
            <v>装备</v>
          </cell>
        </row>
        <row r="72">
          <cell r="B72">
            <v>6001422001</v>
          </cell>
          <cell r="D72" t="str">
            <v>装备</v>
          </cell>
        </row>
        <row r="73">
          <cell r="B73">
            <v>6001423001</v>
          </cell>
          <cell r="D73" t="str">
            <v>装备</v>
          </cell>
        </row>
        <row r="74">
          <cell r="B74">
            <v>6001424001</v>
          </cell>
          <cell r="D74" t="str">
            <v>装备</v>
          </cell>
        </row>
        <row r="75">
          <cell r="B75">
            <v>6001431001</v>
          </cell>
          <cell r="D75" t="str">
            <v>装备</v>
          </cell>
        </row>
        <row r="76">
          <cell r="B76">
            <v>6001432001</v>
          </cell>
          <cell r="D76" t="str">
            <v>装备</v>
          </cell>
        </row>
        <row r="77">
          <cell r="B77">
            <v>6001433001</v>
          </cell>
          <cell r="D77" t="str">
            <v>装备</v>
          </cell>
        </row>
        <row r="78">
          <cell r="B78">
            <v>6001434001</v>
          </cell>
          <cell r="D78" t="str">
            <v>装备</v>
          </cell>
        </row>
        <row r="79">
          <cell r="B79">
            <v>6001911001</v>
          </cell>
          <cell r="D79" t="str">
            <v>装备</v>
          </cell>
        </row>
        <row r="80">
          <cell r="B80">
            <v>6001912001</v>
          </cell>
          <cell r="D80" t="str">
            <v>装备</v>
          </cell>
        </row>
        <row r="81">
          <cell r="B81">
            <v>6001913001</v>
          </cell>
          <cell r="D81" t="str">
            <v>装备</v>
          </cell>
        </row>
        <row r="82">
          <cell r="B82">
            <v>6001914001</v>
          </cell>
          <cell r="D82" t="str">
            <v>装备</v>
          </cell>
        </row>
        <row r="83">
          <cell r="B83">
            <v>6001921001</v>
          </cell>
          <cell r="D83" t="str">
            <v>装备</v>
          </cell>
        </row>
        <row r="84">
          <cell r="B84">
            <v>6001922001</v>
          </cell>
          <cell r="D84" t="str">
            <v>装备</v>
          </cell>
        </row>
        <row r="85">
          <cell r="B85">
            <v>6001923001</v>
          </cell>
          <cell r="D85" t="str">
            <v>装备</v>
          </cell>
        </row>
        <row r="86">
          <cell r="B86">
            <v>6001924001</v>
          </cell>
          <cell r="D86" t="str">
            <v>装备</v>
          </cell>
        </row>
        <row r="87">
          <cell r="B87">
            <v>6001931001</v>
          </cell>
          <cell r="D87" t="str">
            <v>装备</v>
          </cell>
        </row>
        <row r="88">
          <cell r="B88">
            <v>6001932001</v>
          </cell>
          <cell r="D88" t="str">
            <v>装备</v>
          </cell>
        </row>
        <row r="89">
          <cell r="B89">
            <v>6001933001</v>
          </cell>
          <cell r="D89" t="str">
            <v>装备</v>
          </cell>
        </row>
        <row r="90">
          <cell r="B90">
            <v>6001934001</v>
          </cell>
          <cell r="D90" t="str">
            <v>装备</v>
          </cell>
        </row>
        <row r="91">
          <cell r="B91">
            <v>6002011010</v>
          </cell>
          <cell r="D91" t="str">
            <v>装备</v>
          </cell>
        </row>
        <row r="92">
          <cell r="B92">
            <v>6002012010</v>
          </cell>
          <cell r="D92" t="str">
            <v>装备</v>
          </cell>
        </row>
        <row r="93">
          <cell r="B93">
            <v>6002013010</v>
          </cell>
          <cell r="D93" t="str">
            <v>装备</v>
          </cell>
        </row>
        <row r="94">
          <cell r="B94">
            <v>6002014010</v>
          </cell>
          <cell r="D94" t="str">
            <v>装备</v>
          </cell>
        </row>
        <row r="95">
          <cell r="B95">
            <v>6002021010</v>
          </cell>
          <cell r="D95" t="str">
            <v>装备</v>
          </cell>
        </row>
        <row r="96">
          <cell r="B96">
            <v>6002022010</v>
          </cell>
          <cell r="D96" t="str">
            <v>装备</v>
          </cell>
        </row>
        <row r="97">
          <cell r="B97">
            <v>6002023010</v>
          </cell>
          <cell r="D97" t="str">
            <v>装备</v>
          </cell>
        </row>
        <row r="98">
          <cell r="B98">
            <v>6002024010</v>
          </cell>
          <cell r="D98" t="str">
            <v>装备</v>
          </cell>
        </row>
        <row r="99">
          <cell r="B99">
            <v>6002031010</v>
          </cell>
          <cell r="D99" t="str">
            <v>装备</v>
          </cell>
        </row>
        <row r="100">
          <cell r="B100">
            <v>6002032010</v>
          </cell>
          <cell r="D100" t="str">
            <v>装备</v>
          </cell>
        </row>
        <row r="101">
          <cell r="B101">
            <v>6002033010</v>
          </cell>
          <cell r="D101" t="str">
            <v>装备</v>
          </cell>
        </row>
        <row r="102">
          <cell r="B102">
            <v>6002034010</v>
          </cell>
          <cell r="D102" t="str">
            <v>装备</v>
          </cell>
        </row>
        <row r="103">
          <cell r="B103">
            <v>6002111010</v>
          </cell>
          <cell r="D103" t="str">
            <v>装备</v>
          </cell>
        </row>
        <row r="104">
          <cell r="B104">
            <v>6002112010</v>
          </cell>
          <cell r="D104" t="str">
            <v>装备</v>
          </cell>
        </row>
        <row r="105">
          <cell r="B105">
            <v>6002113010</v>
          </cell>
          <cell r="D105" t="str">
            <v>装备</v>
          </cell>
        </row>
        <row r="106">
          <cell r="B106">
            <v>6002114010</v>
          </cell>
          <cell r="D106" t="str">
            <v>装备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  <cell r="D899"/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  <cell r="D901"/>
        </row>
        <row r="902">
          <cell r="B902">
            <v>140004</v>
          </cell>
          <cell r="D902"/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  <cell r="D904"/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  <cell r="D909"/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  <cell r="D912"/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  <cell r="D914"/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  <cell r="D916"/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  <cell r="D920"/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  <cell r="D922"/>
        </row>
        <row r="923">
          <cell r="B923">
            <v>141005</v>
          </cell>
          <cell r="D923"/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  <cell r="D925"/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  <cell r="D928"/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  <cell r="D930"/>
        </row>
        <row r="931">
          <cell r="B931">
            <v>141013</v>
          </cell>
          <cell r="D931"/>
        </row>
        <row r="932">
          <cell r="B932">
            <v>141014</v>
          </cell>
          <cell r="D932"/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  <cell r="D934"/>
        </row>
        <row r="935">
          <cell r="B935">
            <v>141017</v>
          </cell>
          <cell r="D935"/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  <cell r="D938"/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  <cell r="D940"/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90100</v>
          </cell>
          <cell r="D993" t="str">
            <v>副本门票</v>
          </cell>
        </row>
        <row r="994">
          <cell r="B994">
            <v>90101</v>
          </cell>
          <cell r="D994" t="str">
            <v>金钞大劫案-门票</v>
          </cell>
        </row>
        <row r="995">
          <cell r="B995">
            <v>90102</v>
          </cell>
          <cell r="D995" t="str">
            <v>升级大行动-门票</v>
          </cell>
        </row>
        <row r="996">
          <cell r="B996">
            <v>90103</v>
          </cell>
          <cell r="D996" t="str">
            <v>柯尔特快车-门票</v>
          </cell>
        </row>
        <row r="997">
          <cell r="B997">
            <v>90104</v>
          </cell>
          <cell r="D997" t="str">
            <v>曼德尔金砖-门票</v>
          </cell>
        </row>
        <row r="998">
          <cell r="B998">
            <v>90105</v>
          </cell>
          <cell r="D998" t="str">
            <v>侠盗猎车手-门票</v>
          </cell>
        </row>
        <row r="999">
          <cell r="B999">
            <v>90106</v>
          </cell>
          <cell r="D999" t="str">
            <v>修车厂试炼-门票</v>
          </cell>
        </row>
        <row r="1000">
          <cell r="B1000">
            <v>100001</v>
          </cell>
          <cell r="D1000"/>
        </row>
        <row r="1001">
          <cell r="B1001">
            <v>100002</v>
          </cell>
          <cell r="D1001" t="str">
            <v>毒蝎女王（火炮）</v>
          </cell>
        </row>
        <row r="1002">
          <cell r="B1002">
            <v>100003</v>
          </cell>
          <cell r="D1002"/>
        </row>
        <row r="1003">
          <cell r="B1003">
            <v>100004</v>
          </cell>
          <cell r="D1003"/>
        </row>
        <row r="1004">
          <cell r="B1004">
            <v>10100001</v>
          </cell>
          <cell r="D1004" t="str">
            <v>男主头像</v>
          </cell>
        </row>
        <row r="1005">
          <cell r="B1005">
            <v>10140101</v>
          </cell>
          <cell r="D1005" t="str">
            <v>钢铁拓荒（噜噜）</v>
          </cell>
        </row>
        <row r="1006">
          <cell r="B1006">
            <v>10140102</v>
          </cell>
          <cell r="D1006"/>
        </row>
        <row r="1007">
          <cell r="B1007">
            <v>10140103</v>
          </cell>
          <cell r="D1007" t="str">
            <v>迅影甲虫</v>
          </cell>
        </row>
        <row r="1008">
          <cell r="B1008">
            <v>10140104</v>
          </cell>
          <cell r="D1008" t="str">
            <v>战争钻机(狮子)</v>
          </cell>
        </row>
        <row r="1009">
          <cell r="B1009">
            <v>10140105</v>
          </cell>
          <cell r="D1009" t="str">
            <v>钞能大亨（罗万）</v>
          </cell>
        </row>
        <row r="1010">
          <cell r="B1010">
            <v>10140106</v>
          </cell>
          <cell r="D1010" t="str">
            <v>爆燃热火(米瑞尔)</v>
          </cell>
        </row>
        <row r="1011">
          <cell r="B1011">
            <v>10140107</v>
          </cell>
          <cell r="D1011"/>
        </row>
        <row r="1012">
          <cell r="B1012">
            <v>10140108</v>
          </cell>
          <cell r="D1012" t="str">
            <v>404终结者（卢修斯）</v>
          </cell>
        </row>
        <row r="1013">
          <cell r="B1013">
            <v>10140109</v>
          </cell>
          <cell r="D1013" t="str">
            <v>光盾守护者(尼汝)</v>
          </cell>
        </row>
        <row r="1014">
          <cell r="B1014">
            <v>10140110</v>
          </cell>
          <cell r="D1014"/>
        </row>
        <row r="1015">
          <cell r="B1015">
            <v>10140111</v>
          </cell>
          <cell r="D1015" t="str">
            <v>故障射线(波尼)</v>
          </cell>
        </row>
        <row r="1016">
          <cell r="B1016">
            <v>10140112</v>
          </cell>
          <cell r="D1016"/>
        </row>
        <row r="1017">
          <cell r="B1017">
            <v>10140113</v>
          </cell>
          <cell r="D1017" t="str">
            <v>赛博猛禽</v>
          </cell>
        </row>
        <row r="1018">
          <cell r="B1018">
            <v>10140114</v>
          </cell>
          <cell r="D1018"/>
        </row>
        <row r="1019">
          <cell r="B1019">
            <v>10140115</v>
          </cell>
          <cell r="D1019" t="str">
            <v>荒漠保镖</v>
          </cell>
        </row>
        <row r="1020">
          <cell r="B1020">
            <v>10140116</v>
          </cell>
          <cell r="D1020" t="str">
            <v>地狱拉面车</v>
          </cell>
        </row>
        <row r="1021">
          <cell r="B1021">
            <v>10141001</v>
          </cell>
          <cell r="D1021" t="str">
            <v>极速救援（阿薰和蒙蒙）</v>
          </cell>
        </row>
        <row r="1022">
          <cell r="B1022">
            <v>10141002</v>
          </cell>
        </row>
        <row r="1023">
          <cell r="B1023">
            <v>10141003</v>
          </cell>
          <cell r="D1023" t="str">
            <v>钢铁拓荒(卡卡)</v>
          </cell>
        </row>
        <row r="1024">
          <cell r="B1024">
            <v>10141004</v>
          </cell>
        </row>
        <row r="1025">
          <cell r="B1025">
            <v>10141005</v>
          </cell>
        </row>
        <row r="1026">
          <cell r="B1026">
            <v>10141006</v>
          </cell>
          <cell r="D1026" t="str">
            <v>摇滚狂飙(雪女)</v>
          </cell>
        </row>
        <row r="1027">
          <cell r="B1027">
            <v>10141007</v>
          </cell>
        </row>
        <row r="1028">
          <cell r="B1028">
            <v>10141008</v>
          </cell>
          <cell r="D1028" t="str">
            <v>炫彩青空-维纶</v>
          </cell>
        </row>
        <row r="1029">
          <cell r="B1029">
            <v>10141009</v>
          </cell>
          <cell r="D1029" t="str">
            <v>野牛征服者（水法）</v>
          </cell>
        </row>
        <row r="1030">
          <cell r="B1030">
            <v>10141010</v>
          </cell>
        </row>
        <row r="1031">
          <cell r="B1031">
            <v>10141011</v>
          </cell>
          <cell r="D1031" t="str">
            <v>执剑堡垒（骨王）</v>
          </cell>
        </row>
        <row r="1032">
          <cell r="B1032">
            <v>10141012</v>
          </cell>
        </row>
        <row r="1033">
          <cell r="B1033">
            <v>10141013</v>
          </cell>
        </row>
        <row r="1034">
          <cell r="B1034">
            <v>10141014</v>
          </cell>
        </row>
        <row r="1035">
          <cell r="B1035">
            <v>10141015</v>
          </cell>
          <cell r="D1035" t="str">
            <v>星际叛军（维珀里安）</v>
          </cell>
        </row>
        <row r="1036">
          <cell r="B1036">
            <v>10141016</v>
          </cell>
        </row>
        <row r="1037">
          <cell r="B1037">
            <v>10141017</v>
          </cell>
        </row>
        <row r="1038">
          <cell r="B1038">
            <v>10141018</v>
          </cell>
          <cell r="D1038" t="str">
            <v>幻影86</v>
          </cell>
        </row>
        <row r="1039">
          <cell r="B1039">
            <v>10141019</v>
          </cell>
          <cell r="D1039" t="str">
            <v>撼地者</v>
          </cell>
        </row>
        <row r="1040">
          <cell r="B1040">
            <v>10141020</v>
          </cell>
        </row>
        <row r="1041">
          <cell r="B1041">
            <v>10143001</v>
          </cell>
          <cell r="D1041" t="str">
            <v>泥路狂徒</v>
          </cell>
        </row>
        <row r="1042">
          <cell r="B1042">
            <v>10143002</v>
          </cell>
        </row>
        <row r="1043">
          <cell r="B1043">
            <v>10143003</v>
          </cell>
          <cell r="D1043" t="str">
            <v>街头恶霸</v>
          </cell>
        </row>
        <row r="1044">
          <cell r="B1044">
            <v>10143004</v>
          </cell>
          <cell r="D1044" t="str">
            <v>铁面疯狗</v>
          </cell>
        </row>
        <row r="1045">
          <cell r="B1045">
            <v>10143005</v>
          </cell>
          <cell r="D1045" t="str">
            <v>救援先锋</v>
          </cell>
        </row>
        <row r="1046">
          <cell r="B1046">
            <v>110001</v>
          </cell>
          <cell r="D1046" t="str">
            <v>默认头像框-男主</v>
          </cell>
        </row>
        <row r="1047">
          <cell r="B1047">
            <v>110002</v>
          </cell>
          <cell r="D1047" t="str">
            <v>头像框T3-竞技场-王者2</v>
          </cell>
        </row>
        <row r="1048">
          <cell r="B1048">
            <v>110003</v>
          </cell>
          <cell r="D1048" t="str">
            <v>头像框T2-竞技场-王者3</v>
          </cell>
        </row>
        <row r="1049">
          <cell r="B1049">
            <v>110004</v>
          </cell>
          <cell r="D1049" t="str">
            <v>头像框T1-竞技场-王者4</v>
          </cell>
        </row>
        <row r="1050">
          <cell r="B1050">
            <v>110005</v>
          </cell>
          <cell r="D1050" t="str">
            <v>头像框T3-冲锋之旅</v>
          </cell>
        </row>
        <row r="1051">
          <cell r="B1051">
            <v>110006</v>
          </cell>
          <cell r="D1051" t="str">
            <v>头像框T2-Boss-前5名</v>
          </cell>
        </row>
        <row r="1052">
          <cell r="B1052">
            <v>110007</v>
          </cell>
          <cell r="D1052" t="str">
            <v>头像框T1-Boss-前3名</v>
          </cell>
        </row>
        <row r="1053">
          <cell r="B1053">
            <v>120001</v>
          </cell>
          <cell r="D1053" t="str">
            <v>默认名片背景-男主</v>
          </cell>
        </row>
        <row r="1054">
          <cell r="B1054">
            <v>120002</v>
          </cell>
          <cell r="D1054" t="str">
            <v>名片背景T3-冲锋之旅</v>
          </cell>
        </row>
        <row r="1055">
          <cell r="B1055">
            <v>120003</v>
          </cell>
          <cell r="D1055" t="str">
            <v>名片背景T1-竞技场-王者4</v>
          </cell>
        </row>
        <row r="1056">
          <cell r="B1056">
            <v>120004</v>
          </cell>
          <cell r="D1056" t="str">
            <v>名片背景T1-Boss-前3名</v>
          </cell>
        </row>
        <row r="1057">
          <cell r="B1057">
            <v>6000000001</v>
          </cell>
          <cell r="D1057" t="str">
            <v>装备展示-稀有</v>
          </cell>
        </row>
        <row r="1058">
          <cell r="B1058">
            <v>6000000002</v>
          </cell>
          <cell r="D1058" t="str">
            <v>装备展示-精英</v>
          </cell>
        </row>
        <row r="1059">
          <cell r="B1059">
            <v>6000000003</v>
          </cell>
          <cell r="D1059" t="str">
            <v>装备展示-史诗</v>
          </cell>
        </row>
        <row r="1060">
          <cell r="B1060">
            <v>6000000004</v>
          </cell>
          <cell r="D1060" t="str">
            <v>装备展示-传说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pane xSplit="3" ySplit="5" topLeftCell="E6" activePane="bottomRight" state="frozen"/>
      <selection pane="topRight"/>
      <selection pane="bottomLeft"/>
      <selection pane="bottomRight" activeCell="H11" sqref="H11"/>
    </sheetView>
  </sheetViews>
  <sheetFormatPr defaultColWidth="9" defaultRowHeight="13.5" x14ac:dyDescent="0.15"/>
  <cols>
    <col min="1" max="1" width="9.125" style="5" customWidth="1"/>
    <col min="2" max="2" width="15.875" style="5" customWidth="1"/>
    <col min="3" max="3" width="19.125" style="5" customWidth="1"/>
    <col min="4" max="4" width="62.625" style="5" customWidth="1"/>
    <col min="5" max="5" width="16.75" style="5" customWidth="1"/>
    <col min="6" max="6" width="19.125" style="5" customWidth="1"/>
    <col min="7" max="7" width="11.75" style="5" customWidth="1"/>
    <col min="8" max="8" width="16.625" style="5" customWidth="1"/>
    <col min="9" max="9" width="15.25" style="5" customWidth="1"/>
    <col min="10" max="10" width="60.5" style="5" bestFit="1" customWidth="1"/>
    <col min="11" max="11" width="26.125" style="5" customWidth="1"/>
    <col min="12" max="16384" width="9" style="1"/>
  </cols>
  <sheetData>
    <row r="1" spans="1:11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 x14ac:dyDescent="0.15">
      <c r="A2" s="4" t="s">
        <v>11</v>
      </c>
      <c r="B2" s="4" t="s">
        <v>11</v>
      </c>
      <c r="C2" s="4" t="s">
        <v>12</v>
      </c>
      <c r="D2" s="4" t="s">
        <v>12</v>
      </c>
      <c r="E2" s="4" t="s">
        <v>11</v>
      </c>
      <c r="F2" s="4" t="s">
        <v>11</v>
      </c>
      <c r="G2" s="4" t="s">
        <v>11</v>
      </c>
      <c r="H2" s="4" t="s">
        <v>11</v>
      </c>
      <c r="I2" s="4" t="s">
        <v>11</v>
      </c>
      <c r="J2" s="4" t="s">
        <v>13</v>
      </c>
      <c r="K2" s="4" t="s">
        <v>13</v>
      </c>
    </row>
    <row r="3" spans="1:11" x14ac:dyDescent="0.15">
      <c r="A3" s="4" t="s">
        <v>14</v>
      </c>
      <c r="B3" s="15" t="s">
        <v>15</v>
      </c>
      <c r="C3" s="15" t="s">
        <v>16</v>
      </c>
      <c r="D3" s="15" t="s">
        <v>17</v>
      </c>
      <c r="E3" s="15" t="s">
        <v>18</v>
      </c>
      <c r="F3" s="15" t="s">
        <v>19</v>
      </c>
      <c r="G3" s="15" t="s">
        <v>20</v>
      </c>
      <c r="H3" s="15" t="s">
        <v>21</v>
      </c>
      <c r="I3" s="4" t="s">
        <v>22</v>
      </c>
      <c r="J3" s="4" t="s">
        <v>23</v>
      </c>
      <c r="K3" s="4" t="s">
        <v>23</v>
      </c>
    </row>
    <row r="4" spans="1:11" s="13" customFormat="1" ht="246" customHeight="1" x14ac:dyDescent="0.15">
      <c r="A4" s="15" t="s">
        <v>24</v>
      </c>
      <c r="B4" s="15" t="s">
        <v>15</v>
      </c>
      <c r="C4" s="15" t="s">
        <v>16</v>
      </c>
      <c r="D4" s="15" t="s">
        <v>25</v>
      </c>
      <c r="E4" s="15" t="s">
        <v>26</v>
      </c>
      <c r="F4" s="15" t="s">
        <v>27</v>
      </c>
      <c r="G4" s="15" t="s">
        <v>28</v>
      </c>
      <c r="H4" s="15" t="s">
        <v>29</v>
      </c>
      <c r="I4" s="15" t="s">
        <v>30</v>
      </c>
      <c r="J4" s="15" t="s">
        <v>31</v>
      </c>
      <c r="K4" s="15" t="s">
        <v>32</v>
      </c>
    </row>
    <row r="5" spans="1:11" s="14" customFormat="1" x14ac:dyDescent="0.15">
      <c r="A5" s="16" t="s">
        <v>43</v>
      </c>
      <c r="B5" s="15"/>
      <c r="C5" s="15"/>
      <c r="D5" s="15"/>
      <c r="E5" s="15"/>
      <c r="F5" s="15"/>
      <c r="G5" s="15"/>
      <c r="H5" s="4"/>
      <c r="I5" s="4"/>
      <c r="J5" s="4"/>
      <c r="K5" s="4"/>
    </row>
    <row r="6" spans="1:11" x14ac:dyDescent="0.15">
      <c r="A6" s="5">
        <f t="shared" ref="A6:A13" si="0">B6</f>
        <v>1100110</v>
      </c>
      <c r="B6" s="5">
        <f t="shared" ref="B6:B13" si="1">1100*1000+F6</f>
        <v>1100110</v>
      </c>
      <c r="C6" s="5" t="s">
        <v>60</v>
      </c>
      <c r="D6" s="17" t="s">
        <v>44</v>
      </c>
      <c r="E6" s="17">
        <v>100</v>
      </c>
      <c r="F6" s="5">
        <v>110</v>
      </c>
      <c r="G6" s="5">
        <v>2500</v>
      </c>
      <c r="H6" s="5">
        <f>60*60*24*3</f>
        <v>259200</v>
      </c>
      <c r="I6" s="5">
        <v>1101</v>
      </c>
      <c r="J6" s="5" t="str">
        <f>中转!I23</f>
        <v>[{"ItemId":140103,"Num":1},{"ItemId":10002,"Num":20}]</v>
      </c>
      <c r="K6" s="18" t="str">
        <f>中转!J23</f>
        <v>[{"ItemId":50002,"Num":500},{"ItemId":50004,"Num":500000},{"ItemId":50005,"Num":1000}]</v>
      </c>
    </row>
    <row r="7" spans="1:11" x14ac:dyDescent="0.15">
      <c r="A7" s="5">
        <f t="shared" si="0"/>
        <v>1100120</v>
      </c>
      <c r="B7" s="5">
        <f t="shared" si="1"/>
        <v>1100120</v>
      </c>
      <c r="C7" s="5" t="s">
        <v>64</v>
      </c>
      <c r="D7" s="17" t="s">
        <v>67</v>
      </c>
      <c r="E7" s="17">
        <v>100</v>
      </c>
      <c r="F7" s="5">
        <v>120</v>
      </c>
      <c r="G7" s="5">
        <f>G6</f>
        <v>2500</v>
      </c>
      <c r="H7" s="5">
        <f t="shared" ref="H7:H13" si="2">60*60*24*3</f>
        <v>259200</v>
      </c>
      <c r="I7" s="5">
        <v>1102</v>
      </c>
      <c r="J7" s="5" t="str">
        <f>中转!Q23</f>
        <v>[{"ItemId":140103,"Num":2},{"ItemId":10002,"Num":45}]</v>
      </c>
      <c r="K7" s="18" t="str">
        <f>中转!R23</f>
        <v>[{"ItemId":50002,"Num":1000},{"ItemId":50004,"Num":1200000},{"ItemId":50005,"Num":2000}]</v>
      </c>
    </row>
    <row r="8" spans="1:11" x14ac:dyDescent="0.15">
      <c r="A8" s="5">
        <f t="shared" si="0"/>
        <v>1100130</v>
      </c>
      <c r="B8" s="5">
        <f t="shared" si="1"/>
        <v>1100130</v>
      </c>
      <c r="C8" s="5" t="s">
        <v>65</v>
      </c>
      <c r="D8" s="17" t="s">
        <v>67</v>
      </c>
      <c r="E8" s="17">
        <v>100</v>
      </c>
      <c r="F8" s="5">
        <v>130</v>
      </c>
      <c r="G8" s="5">
        <f t="shared" ref="G8:G9" si="3">G7</f>
        <v>2500</v>
      </c>
      <c r="H8" s="5">
        <f t="shared" si="2"/>
        <v>259200</v>
      </c>
      <c r="I8" s="5">
        <v>1103</v>
      </c>
      <c r="J8" s="5" t="str">
        <f>中转!Y23</f>
        <v>[{"ItemId":140103,"Num":2},{"ItemId":10002,"Num":100}]</v>
      </c>
      <c r="K8" s="18" t="str">
        <f>中转!Z23</f>
        <v>[{"ItemId":50002,"Num":2000},{"ItemId":50004,"Num":2500000},{"ItemId":50005,"Num":4000}]</v>
      </c>
    </row>
    <row r="9" spans="1:11" x14ac:dyDescent="0.15">
      <c r="A9" s="5">
        <f t="shared" si="0"/>
        <v>1100140</v>
      </c>
      <c r="B9" s="5">
        <f t="shared" si="1"/>
        <v>1100140</v>
      </c>
      <c r="C9" s="5" t="s">
        <v>66</v>
      </c>
      <c r="D9" s="17" t="s">
        <v>67</v>
      </c>
      <c r="E9" s="17">
        <v>100</v>
      </c>
      <c r="F9" s="5">
        <v>140</v>
      </c>
      <c r="G9" s="5">
        <f t="shared" si="3"/>
        <v>2500</v>
      </c>
      <c r="H9" s="5">
        <f t="shared" si="2"/>
        <v>259200</v>
      </c>
      <c r="I9" s="5">
        <v>1104</v>
      </c>
      <c r="J9" s="5" t="str">
        <f>中转!AG23</f>
        <v>[{"ItemId":140103,"Num":2},{"ItemId":10002,"Num":140}]</v>
      </c>
      <c r="K9" s="18" t="str">
        <f>中转!AH23</f>
        <v>[{"ItemId":60607,"Num":4},{"ItemId":50002,"Num":3000},{"ItemId":50004,"Num":4000000}]</v>
      </c>
    </row>
    <row r="10" spans="1:11" x14ac:dyDescent="0.15">
      <c r="A10" s="5">
        <f t="shared" si="0"/>
        <v>1100150</v>
      </c>
      <c r="B10" s="5">
        <f t="shared" si="1"/>
        <v>1100150</v>
      </c>
      <c r="C10" s="5" t="s">
        <v>69</v>
      </c>
      <c r="D10" s="17" t="s">
        <v>67</v>
      </c>
      <c r="E10" s="17">
        <v>100</v>
      </c>
      <c r="F10" s="5">
        <v>150</v>
      </c>
      <c r="G10" s="5">
        <v>3500</v>
      </c>
      <c r="H10" s="5">
        <f t="shared" si="2"/>
        <v>259200</v>
      </c>
      <c r="I10" s="5">
        <v>1105</v>
      </c>
      <c r="J10" s="5" t="str">
        <f>中转!I45</f>
        <v>[{"ItemId":140002,"Num":1},{"ItemId":10004,"Num":10}]</v>
      </c>
      <c r="K10" s="18" t="str">
        <f>中转!J45</f>
        <v>[{"ItemId":60609,"Num":1},{"ItemId":50002,"Num":1000},{"ItemId":50004,"Num":4000000}]</v>
      </c>
    </row>
    <row r="11" spans="1:11" x14ac:dyDescent="0.15">
      <c r="A11" s="5">
        <f t="shared" si="0"/>
        <v>1100160</v>
      </c>
      <c r="B11" s="5">
        <f t="shared" si="1"/>
        <v>1100160</v>
      </c>
      <c r="C11" s="5" t="s">
        <v>73</v>
      </c>
      <c r="D11" s="17" t="s">
        <v>67</v>
      </c>
      <c r="E11" s="17">
        <v>100</v>
      </c>
      <c r="F11" s="5">
        <v>160</v>
      </c>
      <c r="G11" s="5">
        <f>G10</f>
        <v>3500</v>
      </c>
      <c r="H11" s="5">
        <f t="shared" si="2"/>
        <v>259200</v>
      </c>
      <c r="I11" s="5">
        <v>1106</v>
      </c>
      <c r="J11" s="5" t="str">
        <f>中转!Q45</f>
        <v>[{"ItemId":140002,"Num":2},{"ItemId":10004,"Num":40}]</v>
      </c>
      <c r="K11" s="18" t="str">
        <f>中转!Y45</f>
        <v>[{"ItemId":140002,"Num":2},{"ItemId":10004,"Num":40}]</v>
      </c>
    </row>
    <row r="12" spans="1:11" x14ac:dyDescent="0.15">
      <c r="A12" s="5">
        <f t="shared" si="0"/>
        <v>1100170</v>
      </c>
      <c r="B12" s="5">
        <f t="shared" si="1"/>
        <v>1100170</v>
      </c>
      <c r="C12" s="5" t="s">
        <v>74</v>
      </c>
      <c r="D12" s="17" t="s">
        <v>67</v>
      </c>
      <c r="E12" s="17">
        <v>100</v>
      </c>
      <c r="F12" s="5">
        <v>170</v>
      </c>
      <c r="G12" s="5">
        <f t="shared" ref="G12:G13" si="4">G11</f>
        <v>3500</v>
      </c>
      <c r="H12" s="5">
        <f t="shared" si="2"/>
        <v>259200</v>
      </c>
      <c r="I12" s="5">
        <v>1107</v>
      </c>
      <c r="J12" s="5" t="str">
        <f>中转!Y45</f>
        <v>[{"ItemId":140002,"Num":2},{"ItemId":10004,"Num":40}]</v>
      </c>
      <c r="K12" s="18" t="str">
        <f>中转!Z45</f>
        <v>[{"ItemId":60609,"Num":4},{"ItemId":50002,"Num":3000},{"ItemId":50004,"Num":2000000}]</v>
      </c>
    </row>
    <row r="13" spans="1:11" x14ac:dyDescent="0.15">
      <c r="A13" s="5">
        <f t="shared" si="0"/>
        <v>1100180</v>
      </c>
      <c r="B13" s="5">
        <f t="shared" si="1"/>
        <v>1100180</v>
      </c>
      <c r="C13" s="5" t="s">
        <v>75</v>
      </c>
      <c r="D13" s="17" t="s">
        <v>67</v>
      </c>
      <c r="E13" s="17">
        <v>100</v>
      </c>
      <c r="F13" s="5">
        <v>180</v>
      </c>
      <c r="G13" s="5">
        <f t="shared" si="4"/>
        <v>3500</v>
      </c>
      <c r="H13" s="5">
        <f t="shared" si="2"/>
        <v>259200</v>
      </c>
      <c r="I13" s="5">
        <v>1108</v>
      </c>
      <c r="J13" s="5" t="str">
        <f>中转!AG45</f>
        <v>[{"ItemId":140002,"Num":2},{"ItemId":10004,"Num":40}]</v>
      </c>
      <c r="K13" s="18" t="str">
        <f>中转!AH45</f>
        <v>[{"ItemId":60609,"Num":4},{"ItemId":50002,"Num":3000},{"ItemId":50004,"Num":2000000}]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0"/>
  <sheetViews>
    <sheetView workbookViewId="0">
      <pane xSplit="3" ySplit="4" topLeftCell="D20" activePane="bottomRight" state="frozen"/>
      <selection pane="topRight"/>
      <selection pane="bottomLeft"/>
      <selection pane="bottomRight" activeCell="H40" sqref="H40"/>
    </sheetView>
  </sheetViews>
  <sheetFormatPr defaultColWidth="9" defaultRowHeight="13.5" x14ac:dyDescent="0.15"/>
  <cols>
    <col min="1" max="4" width="9" style="1"/>
    <col min="5" max="5" width="15.125" style="1" customWidth="1"/>
    <col min="6" max="6" width="19" style="1" customWidth="1"/>
    <col min="7" max="8" width="9" style="1"/>
    <col min="9" max="9" width="16" style="1" customWidth="1"/>
    <col min="10" max="10" width="12.625" style="1" customWidth="1"/>
    <col min="11" max="11" width="31.5" style="1" customWidth="1"/>
    <col min="12" max="12" width="9" style="1"/>
    <col min="13" max="13" width="10.625" style="1" customWidth="1"/>
    <col min="14" max="14" width="19" style="1" customWidth="1"/>
    <col min="15" max="20" width="9" style="1"/>
    <col min="21" max="21" width="10.625" style="1" customWidth="1"/>
    <col min="22" max="22" width="19" style="1" customWidth="1"/>
    <col min="23" max="23" width="10.5" style="1" bestFit="1" customWidth="1"/>
    <col min="24" max="24" width="8.375" style="1" customWidth="1"/>
    <col min="25" max="28" width="9" style="1"/>
    <col min="29" max="29" width="10.625" style="1" customWidth="1"/>
    <col min="30" max="30" width="19" style="1" customWidth="1"/>
    <col min="31" max="31" width="10.375" style="1" customWidth="1"/>
    <col min="32" max="32" width="8.375" style="1" customWidth="1"/>
    <col min="33" max="16384" width="9" style="1"/>
  </cols>
  <sheetData>
    <row r="1" spans="1:32" ht="13.5" customHeight="1" x14ac:dyDescent="0.15">
      <c r="A1" s="1" t="s">
        <v>33</v>
      </c>
      <c r="B1" s="1" t="s">
        <v>34</v>
      </c>
      <c r="C1" s="1" t="s">
        <v>35</v>
      </c>
      <c r="E1" s="1" t="s">
        <v>36</v>
      </c>
      <c r="F1" s="1" t="s">
        <v>37</v>
      </c>
    </row>
    <row r="2" spans="1:32" ht="13.5" customHeight="1" x14ac:dyDescent="0.15">
      <c r="A2" s="1" t="s">
        <v>38</v>
      </c>
      <c r="B2" s="1" t="s">
        <v>39</v>
      </c>
    </row>
    <row r="3" spans="1:32" x14ac:dyDescent="0.15">
      <c r="A3" s="1" t="s">
        <v>40</v>
      </c>
    </row>
    <row r="4" spans="1:32" x14ac:dyDescent="0.15">
      <c r="A4" s="1" t="s">
        <v>41</v>
      </c>
    </row>
    <row r="7" spans="1:32" ht="15" x14ac:dyDescent="0.15">
      <c r="E7" s="2" t="s">
        <v>42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x14ac:dyDescent="0.1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x14ac:dyDescent="0.15">
      <c r="C9" s="20" t="s">
        <v>59</v>
      </c>
      <c r="E9" s="4" t="s">
        <v>45</v>
      </c>
      <c r="F9" s="5" t="s">
        <v>60</v>
      </c>
      <c r="G9" s="3"/>
      <c r="H9" s="3"/>
      <c r="I9" s="3"/>
      <c r="J9" s="3"/>
      <c r="K9" s="3"/>
      <c r="L9" s="3"/>
      <c r="M9" s="4" t="s">
        <v>45</v>
      </c>
      <c r="N9" s="5" t="s">
        <v>64</v>
      </c>
      <c r="O9" s="3"/>
      <c r="P9" s="3"/>
      <c r="Q9" s="3"/>
      <c r="R9" s="3"/>
      <c r="S9" s="3"/>
      <c r="T9" s="3"/>
      <c r="U9" s="4" t="s">
        <v>45</v>
      </c>
      <c r="V9" s="5" t="s">
        <v>65</v>
      </c>
      <c r="W9" s="3"/>
      <c r="X9" s="3"/>
      <c r="Y9" s="3"/>
      <c r="Z9" s="3"/>
      <c r="AA9" s="3"/>
      <c r="AB9" s="3"/>
      <c r="AC9" s="4" t="s">
        <v>45</v>
      </c>
      <c r="AD9" s="5" t="s">
        <v>66</v>
      </c>
      <c r="AE9" s="3"/>
      <c r="AF9" s="3"/>
    </row>
    <row r="10" spans="1:32" x14ac:dyDescent="0.15">
      <c r="E10" s="4" t="s">
        <v>46</v>
      </c>
      <c r="F10" s="6" t="s">
        <v>61</v>
      </c>
      <c r="G10" s="3"/>
      <c r="H10" s="3"/>
      <c r="I10" s="3"/>
      <c r="J10" s="3"/>
      <c r="K10" s="3"/>
      <c r="L10" s="3"/>
      <c r="M10" s="4" t="s">
        <v>46</v>
      </c>
      <c r="N10" s="6" t="s">
        <v>61</v>
      </c>
      <c r="O10" s="3"/>
      <c r="P10" s="3"/>
      <c r="Q10" s="3"/>
      <c r="R10" s="3"/>
      <c r="S10" s="3"/>
      <c r="T10" s="3"/>
      <c r="U10" s="4" t="s">
        <v>46</v>
      </c>
      <c r="V10" s="6" t="s">
        <v>61</v>
      </c>
      <c r="W10" s="3"/>
      <c r="X10" s="3"/>
      <c r="Y10" s="3"/>
      <c r="Z10" s="3"/>
      <c r="AA10" s="3"/>
      <c r="AB10" s="3"/>
      <c r="AC10" s="4" t="s">
        <v>46</v>
      </c>
      <c r="AD10" s="6" t="s">
        <v>61</v>
      </c>
      <c r="AE10" s="3"/>
      <c r="AF10" s="3"/>
    </row>
    <row r="11" spans="1:32" x14ac:dyDescent="0.15">
      <c r="E11" s="4" t="s">
        <v>47</v>
      </c>
      <c r="F11" s="5">
        <v>24</v>
      </c>
      <c r="G11" s="3" t="s">
        <v>48</v>
      </c>
      <c r="H11" s="3"/>
      <c r="I11" s="3"/>
      <c r="J11" s="3"/>
      <c r="K11" s="3"/>
      <c r="L11" s="3"/>
      <c r="M11" s="4" t="s">
        <v>47</v>
      </c>
      <c r="N11" s="5">
        <v>24</v>
      </c>
      <c r="O11" s="3" t="s">
        <v>48</v>
      </c>
      <c r="P11" s="3"/>
      <c r="Q11" s="3"/>
      <c r="R11" s="3"/>
      <c r="S11" s="3"/>
      <c r="T11" s="3"/>
      <c r="U11" s="4" t="s">
        <v>47</v>
      </c>
      <c r="V11" s="5">
        <v>24</v>
      </c>
      <c r="W11" s="3" t="s">
        <v>48</v>
      </c>
      <c r="X11" s="3"/>
      <c r="Y11" s="3"/>
      <c r="Z11" s="3"/>
      <c r="AA11" s="3"/>
      <c r="AB11" s="3"/>
      <c r="AC11" s="4" t="s">
        <v>47</v>
      </c>
      <c r="AD11" s="5">
        <v>24</v>
      </c>
      <c r="AE11" s="3" t="s">
        <v>48</v>
      </c>
      <c r="AF11" s="3"/>
    </row>
    <row r="12" spans="1:32" x14ac:dyDescent="0.15">
      <c r="E12" s="4" t="s">
        <v>49</v>
      </c>
      <c r="F12" s="6">
        <v>4.99</v>
      </c>
      <c r="G12" s="3" t="s">
        <v>50</v>
      </c>
      <c r="H12" s="3"/>
      <c r="I12" s="3"/>
      <c r="J12" s="3"/>
      <c r="K12" s="3"/>
      <c r="L12" s="3"/>
      <c r="M12" s="4" t="s">
        <v>49</v>
      </c>
      <c r="N12" s="6">
        <v>9.99</v>
      </c>
      <c r="O12" s="3" t="s">
        <v>50</v>
      </c>
      <c r="P12" s="3"/>
      <c r="Q12" s="3"/>
      <c r="R12" s="3"/>
      <c r="S12" s="3"/>
      <c r="T12" s="3"/>
      <c r="U12" s="4" t="s">
        <v>49</v>
      </c>
      <c r="V12" s="6">
        <v>19.989999999999998</v>
      </c>
      <c r="W12" s="3" t="s">
        <v>50</v>
      </c>
      <c r="X12" s="3"/>
      <c r="Y12" s="3"/>
      <c r="Z12" s="3"/>
      <c r="AA12" s="3"/>
      <c r="AB12" s="3"/>
      <c r="AC12" s="4" t="s">
        <v>49</v>
      </c>
      <c r="AD12" s="6">
        <v>29.99</v>
      </c>
      <c r="AE12" s="3" t="s">
        <v>50</v>
      </c>
      <c r="AF12" s="3"/>
    </row>
    <row r="13" spans="1:32" x14ac:dyDescent="0.15">
      <c r="E13" s="4" t="s">
        <v>20</v>
      </c>
      <c r="F13" s="7">
        <v>24.996421414257085</v>
      </c>
      <c r="G13" s="3"/>
      <c r="H13" s="3"/>
      <c r="I13" s="3"/>
      <c r="J13" s="3"/>
      <c r="K13" s="3"/>
      <c r="L13" s="3"/>
      <c r="M13" s="4" t="s">
        <v>20</v>
      </c>
      <c r="N13" s="7">
        <v>26.982339482339484</v>
      </c>
      <c r="O13" s="3"/>
      <c r="P13" s="3"/>
      <c r="Q13" s="3"/>
      <c r="R13" s="3"/>
      <c r="S13" s="3"/>
      <c r="T13" s="3"/>
      <c r="U13" s="4" t="s">
        <v>20</v>
      </c>
      <c r="V13" s="7">
        <v>25.226899163867653</v>
      </c>
      <c r="W13" s="3"/>
      <c r="X13" s="3"/>
      <c r="Y13" s="3"/>
      <c r="Z13" s="3"/>
      <c r="AA13" s="3"/>
      <c r="AB13" s="3"/>
      <c r="AC13" s="4" t="s">
        <v>20</v>
      </c>
      <c r="AD13" s="7">
        <v>27.842614204734915</v>
      </c>
      <c r="AE13" s="3"/>
      <c r="AF13" s="3"/>
    </row>
    <row r="14" spans="1:32" x14ac:dyDescent="0.15"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x14ac:dyDescent="0.15">
      <c r="E15" s="4" t="s">
        <v>51</v>
      </c>
      <c r="F15" s="4" t="s">
        <v>52</v>
      </c>
      <c r="G15" s="4" t="s">
        <v>53</v>
      </c>
      <c r="H15" s="3"/>
      <c r="I15" s="3"/>
      <c r="J15" s="3"/>
      <c r="K15" s="3"/>
      <c r="L15" s="3"/>
      <c r="M15" s="4" t="s">
        <v>51</v>
      </c>
      <c r="N15" s="4" t="s">
        <v>52</v>
      </c>
      <c r="O15" s="4" t="s">
        <v>53</v>
      </c>
      <c r="P15" s="3"/>
      <c r="Q15" s="3"/>
      <c r="R15" s="3"/>
      <c r="S15" s="3"/>
      <c r="T15" s="3"/>
      <c r="U15" s="4" t="s">
        <v>51</v>
      </c>
      <c r="V15" s="4" t="s">
        <v>52</v>
      </c>
      <c r="W15" s="4" t="s">
        <v>53</v>
      </c>
      <c r="X15" s="3"/>
      <c r="Y15" s="3"/>
      <c r="Z15" s="3"/>
      <c r="AA15" s="3"/>
      <c r="AB15" s="3"/>
      <c r="AC15" s="4" t="s">
        <v>51</v>
      </c>
      <c r="AD15" s="4" t="s">
        <v>52</v>
      </c>
      <c r="AE15" s="4" t="s">
        <v>53</v>
      </c>
      <c r="AF15" s="3"/>
    </row>
    <row r="16" spans="1:32" x14ac:dyDescent="0.15">
      <c r="E16" s="8" t="s">
        <v>54</v>
      </c>
      <c r="F16" s="5">
        <v>500</v>
      </c>
      <c r="G16" s="9">
        <v>6.25</v>
      </c>
      <c r="H16" s="3"/>
      <c r="I16" s="3"/>
      <c r="J16" s="3"/>
      <c r="K16" s="3"/>
      <c r="L16" s="3"/>
      <c r="M16" s="8" t="s">
        <v>54</v>
      </c>
      <c r="N16" s="5">
        <v>1000</v>
      </c>
      <c r="O16" s="9">
        <v>12.5</v>
      </c>
      <c r="P16" s="3"/>
      <c r="Q16" s="3"/>
      <c r="R16" s="3"/>
      <c r="S16" s="3"/>
      <c r="T16" s="3"/>
      <c r="U16" s="8" t="s">
        <v>54</v>
      </c>
      <c r="V16" s="5">
        <v>2000</v>
      </c>
      <c r="W16" s="9">
        <v>25</v>
      </c>
      <c r="X16" s="3"/>
      <c r="Y16" s="3"/>
      <c r="Z16" s="3"/>
      <c r="AA16" s="3"/>
      <c r="AB16" s="3"/>
      <c r="AC16" s="8" t="s">
        <v>54</v>
      </c>
      <c r="AD16" s="5">
        <v>3000</v>
      </c>
      <c r="AE16" s="9">
        <v>37.5</v>
      </c>
      <c r="AF16" s="3"/>
    </row>
    <row r="17" spans="3:35" x14ac:dyDescent="0.15">
      <c r="E17" s="19" t="s">
        <v>62</v>
      </c>
      <c r="F17" s="5">
        <v>20</v>
      </c>
      <c r="G17" s="9">
        <v>80.357142857142861</v>
      </c>
      <c r="H17" s="3"/>
      <c r="I17" s="3"/>
      <c r="J17" s="3"/>
      <c r="K17" s="3"/>
      <c r="L17" s="3"/>
      <c r="M17" s="19" t="s">
        <v>62</v>
      </c>
      <c r="N17" s="5">
        <v>45</v>
      </c>
      <c r="O17" s="9">
        <v>180.80357142857144</v>
      </c>
      <c r="P17" s="3"/>
      <c r="Q17" s="3"/>
      <c r="R17" s="3"/>
      <c r="S17" s="3"/>
      <c r="T17" s="3"/>
      <c r="U17" s="19" t="s">
        <v>62</v>
      </c>
      <c r="V17" s="5">
        <v>100</v>
      </c>
      <c r="W17" s="9">
        <v>401.78571428571433</v>
      </c>
      <c r="X17" s="3"/>
      <c r="Y17" s="3"/>
      <c r="Z17" s="3"/>
      <c r="AA17" s="3"/>
      <c r="AB17" s="3"/>
      <c r="AC17" s="19" t="s">
        <v>62</v>
      </c>
      <c r="AD17" s="5">
        <v>140</v>
      </c>
      <c r="AE17" s="9">
        <v>562.5</v>
      </c>
      <c r="AF17" s="3"/>
    </row>
    <row r="18" spans="3:35" x14ac:dyDescent="0.15">
      <c r="E18" s="8" t="s">
        <v>63</v>
      </c>
      <c r="F18" s="5">
        <v>1</v>
      </c>
      <c r="G18" s="9">
        <v>37.5</v>
      </c>
      <c r="H18" s="3"/>
      <c r="I18" s="3"/>
      <c r="J18" s="3"/>
      <c r="K18" s="3"/>
      <c r="L18" s="3"/>
      <c r="M18" s="8" t="s">
        <v>63</v>
      </c>
      <c r="N18" s="5">
        <v>2</v>
      </c>
      <c r="O18" s="9">
        <v>75</v>
      </c>
      <c r="P18" s="3"/>
      <c r="Q18" s="3"/>
      <c r="R18" s="3"/>
      <c r="S18" s="3"/>
      <c r="T18" s="3"/>
      <c r="U18" s="8" t="s">
        <v>63</v>
      </c>
      <c r="V18" s="5">
        <v>2</v>
      </c>
      <c r="W18" s="9">
        <v>75</v>
      </c>
      <c r="X18" s="3"/>
      <c r="Y18" s="3"/>
      <c r="Z18" s="3"/>
      <c r="AA18" s="3"/>
      <c r="AB18" s="3"/>
      <c r="AC18" s="19" t="s">
        <v>68</v>
      </c>
      <c r="AD18" s="5">
        <v>4</v>
      </c>
      <c r="AE18" s="9">
        <v>160</v>
      </c>
      <c r="AF18" s="3"/>
    </row>
    <row r="19" spans="3:35" x14ac:dyDescent="0.15">
      <c r="E19" s="10" t="s">
        <v>58</v>
      </c>
      <c r="F19" s="5">
        <v>500000</v>
      </c>
      <c r="G19" s="9">
        <v>0</v>
      </c>
      <c r="H19" s="3"/>
      <c r="I19" s="3"/>
      <c r="J19" s="3"/>
      <c r="K19" s="3"/>
      <c r="L19" s="3"/>
      <c r="M19" s="10" t="s">
        <v>58</v>
      </c>
      <c r="N19" s="5">
        <v>1200000</v>
      </c>
      <c r="O19" s="9">
        <v>0</v>
      </c>
      <c r="P19" s="3"/>
      <c r="Q19" s="3"/>
      <c r="R19" s="3"/>
      <c r="S19" s="3"/>
      <c r="T19" s="3"/>
      <c r="U19" s="10" t="s">
        <v>58</v>
      </c>
      <c r="V19" s="5">
        <v>2500000</v>
      </c>
      <c r="W19" s="9">
        <v>0</v>
      </c>
      <c r="X19" s="3"/>
      <c r="Y19" s="3"/>
      <c r="Z19" s="3"/>
      <c r="AA19" s="3"/>
      <c r="AB19" s="3"/>
      <c r="AC19" s="8" t="s">
        <v>63</v>
      </c>
      <c r="AD19" s="5">
        <v>2</v>
      </c>
      <c r="AE19" s="9">
        <v>75</v>
      </c>
      <c r="AF19" s="3"/>
    </row>
    <row r="20" spans="3:35" x14ac:dyDescent="0.15">
      <c r="E20" s="10" t="s">
        <v>56</v>
      </c>
      <c r="F20" s="5">
        <v>1000</v>
      </c>
      <c r="G20" s="9">
        <v>0.625</v>
      </c>
      <c r="H20" s="3"/>
      <c r="I20" s="3"/>
      <c r="J20" s="3"/>
      <c r="K20" s="3"/>
      <c r="L20" s="3"/>
      <c r="M20" s="10" t="s">
        <v>56</v>
      </c>
      <c r="N20" s="5">
        <v>2000</v>
      </c>
      <c r="O20" s="9">
        <v>1.25</v>
      </c>
      <c r="P20" s="3"/>
      <c r="Q20" s="3"/>
      <c r="R20" s="3"/>
      <c r="S20" s="3"/>
      <c r="T20" s="3"/>
      <c r="U20" s="10" t="s">
        <v>56</v>
      </c>
      <c r="V20" s="5">
        <v>4000</v>
      </c>
      <c r="W20" s="9">
        <v>2.5</v>
      </c>
      <c r="X20" s="3"/>
      <c r="Y20" s="3"/>
      <c r="Z20" s="3"/>
      <c r="AA20" s="3"/>
      <c r="AB20" s="3"/>
      <c r="AC20" s="10" t="s">
        <v>58</v>
      </c>
      <c r="AD20" s="5">
        <v>4000000</v>
      </c>
      <c r="AE20" s="9">
        <v>0</v>
      </c>
      <c r="AF20" s="3"/>
    </row>
    <row r="21" spans="3:35" x14ac:dyDescent="0.15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3:35" x14ac:dyDescent="0.15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3:35" x14ac:dyDescent="0.15">
      <c r="E23" s="4" t="s">
        <v>57</v>
      </c>
      <c r="F23" s="4" t="s">
        <v>51</v>
      </c>
      <c r="G23" s="4" t="s">
        <v>52</v>
      </c>
      <c r="H23" s="4" t="s">
        <v>53</v>
      </c>
      <c r="I23" s="12" t="str">
        <f>$A$1&amp;_xlfn.TEXTJOIN($C$1,1,K24,K25)&amp;$A$2</f>
        <v>[{"ItemId":140103,"Num":1},{"ItemId":10002,"Num":20}]</v>
      </c>
      <c r="J23" s="12" t="str">
        <f>$A$1&amp;_xlfn.TEXTJOIN($C$1,1,K26:K27,K28)&amp;$A$2</f>
        <v>[{"ItemId":50002,"Num":500},{"ItemId":50004,"Num":500000},{"ItemId":50005,"Num":1000}]</v>
      </c>
      <c r="K23" s="3"/>
      <c r="L23" s="3"/>
      <c r="M23" s="4" t="s">
        <v>57</v>
      </c>
      <c r="N23" s="4" t="s">
        <v>51</v>
      </c>
      <c r="O23" s="4" t="s">
        <v>52</v>
      </c>
      <c r="P23" s="4" t="s">
        <v>53</v>
      </c>
      <c r="Q23" s="12" t="str">
        <f>$A$1&amp;_xlfn.TEXTJOIN($C$1,1,S24,S25)&amp;$A$2</f>
        <v>[{"ItemId":140103,"Num":2},{"ItemId":10002,"Num":45}]</v>
      </c>
      <c r="R23" s="12" t="str">
        <f>$A$1&amp;_xlfn.TEXTJOIN($C$1,1,S26:S27,S28)&amp;$A$2</f>
        <v>[{"ItemId":50002,"Num":1000},{"ItemId":50004,"Num":1200000},{"ItemId":50005,"Num":2000}]</v>
      </c>
      <c r="S23" s="3"/>
      <c r="T23" s="3"/>
      <c r="U23" s="4" t="s">
        <v>57</v>
      </c>
      <c r="V23" s="4" t="s">
        <v>51</v>
      </c>
      <c r="W23" s="4" t="s">
        <v>52</v>
      </c>
      <c r="X23" s="4" t="s">
        <v>53</v>
      </c>
      <c r="Y23" s="12" t="str">
        <f>$A$1&amp;_xlfn.TEXTJOIN($C$1,1,AA24,AA25)&amp;$A$2</f>
        <v>[{"ItemId":140103,"Num":2},{"ItemId":10002,"Num":100}]</v>
      </c>
      <c r="Z23" s="12" t="str">
        <f>$A$1&amp;_xlfn.TEXTJOIN($C$1,1,AA26:AA27,AA28)&amp;$A$2</f>
        <v>[{"ItemId":50002,"Num":2000},{"ItemId":50004,"Num":2500000},{"ItemId":50005,"Num":4000}]</v>
      </c>
      <c r="AA23" s="3"/>
      <c r="AB23" s="3"/>
      <c r="AC23" s="4" t="s">
        <v>57</v>
      </c>
      <c r="AD23" s="4" t="s">
        <v>51</v>
      </c>
      <c r="AE23" s="4" t="s">
        <v>52</v>
      </c>
      <c r="AF23" s="4" t="s">
        <v>53</v>
      </c>
      <c r="AG23" s="12" t="str">
        <f>$A$1&amp;_xlfn.TEXTJOIN($C$1,1,AI24,AI25)&amp;$A$2</f>
        <v>[{"ItemId":140103,"Num":2},{"ItemId":10002,"Num":140}]</v>
      </c>
      <c r="AH23" s="12" t="str">
        <f>$A$1&amp;_xlfn.TEXTJOIN($C$1,1,AI26:AI27,AI28)&amp;$A$2</f>
        <v>[{"ItemId":60607,"Num":4},{"ItemId":50002,"Num":3000},{"ItemId":50004,"Num":4000000}]</v>
      </c>
      <c r="AI23" s="3"/>
    </row>
    <row r="24" spans="3:35" x14ac:dyDescent="0.15">
      <c r="D24" s="1">
        <f>_xlfn.XLOOKUP(F24,[1]配置!$D$5:$D$10000,[1]配置!$B$5:$B$10000)</f>
        <v>140103</v>
      </c>
      <c r="E24" s="5">
        <v>1</v>
      </c>
      <c r="F24" s="20" t="s">
        <v>59</v>
      </c>
      <c r="G24" s="5">
        <v>1</v>
      </c>
      <c r="H24" s="6">
        <v>37.5</v>
      </c>
      <c r="I24" s="3" t="str">
        <f>$B$2&amp;$E$1&amp;$B$2&amp;$B$1&amp;D24</f>
        <v>"ItemId":140103</v>
      </c>
      <c r="J24" s="3" t="str">
        <f>$B$2&amp;$F$1&amp;$B$2&amp;$B$1&amp;G24</f>
        <v>"Num":1</v>
      </c>
      <c r="K24" s="3" t="str">
        <f>$A$3&amp;_xlfn.TEXTJOIN($C$1,1,I24:J24)&amp;$A$4</f>
        <v>{"ItemId":140103,"Num":1}</v>
      </c>
      <c r="L24" s="1">
        <f>_xlfn.XLOOKUP(N24,[1]配置!$D$5:$D$10000,[1]配置!$B$5:$B$10000)</f>
        <v>140103</v>
      </c>
      <c r="M24" s="5">
        <v>1</v>
      </c>
      <c r="N24" s="20" t="s">
        <v>59</v>
      </c>
      <c r="O24" s="5">
        <v>2</v>
      </c>
      <c r="P24" s="6">
        <v>75</v>
      </c>
      <c r="Q24" s="3" t="str">
        <f>$B$2&amp;$E$1&amp;$B$2&amp;$B$1&amp;L24</f>
        <v>"ItemId":140103</v>
      </c>
      <c r="R24" s="3" t="str">
        <f>$B$2&amp;$F$1&amp;$B$2&amp;$B$1&amp;O24</f>
        <v>"Num":2</v>
      </c>
      <c r="S24" s="3" t="str">
        <f>$A$3&amp;_xlfn.TEXTJOIN($C$1,1,Q24:R24)&amp;$A$4</f>
        <v>{"ItemId":140103,"Num":2}</v>
      </c>
      <c r="T24" s="1">
        <f>_xlfn.XLOOKUP(V24,[1]配置!$D$5:$D$10000,[1]配置!$B$5:$B$10000)</f>
        <v>140103</v>
      </c>
      <c r="U24" s="5">
        <v>1</v>
      </c>
      <c r="V24" s="20" t="s">
        <v>59</v>
      </c>
      <c r="W24" s="5">
        <v>2</v>
      </c>
      <c r="X24" s="6">
        <v>75</v>
      </c>
      <c r="Y24" s="3" t="str">
        <f t="shared" ref="Y24:Y28" si="0">$B$2&amp;$E$1&amp;$B$2&amp;$B$1&amp;T24</f>
        <v>"ItemId":140103</v>
      </c>
      <c r="Z24" s="3" t="str">
        <f t="shared" ref="Z24:Z28" si="1">$B$2&amp;$F$1&amp;$B$2&amp;$B$1&amp;W24</f>
        <v>"Num":2</v>
      </c>
      <c r="AA24" s="3" t="str">
        <f t="shared" ref="AA24:AA28" si="2">$A$3&amp;_xlfn.TEXTJOIN($C$1,1,Y24:Z24)&amp;$A$4</f>
        <v>{"ItemId":140103,"Num":2}</v>
      </c>
      <c r="AB24" s="1">
        <f>_xlfn.XLOOKUP(AD24,[1]配置!$D$5:$D$10000,[1]配置!$B$5:$B$10000)</f>
        <v>140103</v>
      </c>
      <c r="AC24" s="5">
        <v>1</v>
      </c>
      <c r="AD24" s="20" t="s">
        <v>59</v>
      </c>
      <c r="AE24" s="5">
        <v>2</v>
      </c>
      <c r="AF24" s="6">
        <v>75</v>
      </c>
      <c r="AG24" s="3" t="str">
        <f t="shared" ref="AG24:AG28" si="3">$B$2&amp;$E$1&amp;$B$2&amp;$B$1&amp;AB24</f>
        <v>"ItemId":140103</v>
      </c>
      <c r="AH24" s="3" t="str">
        <f t="shared" ref="AH24:AH28" si="4">$B$2&amp;$F$1&amp;$B$2&amp;$B$1&amp;AE24</f>
        <v>"Num":2</v>
      </c>
      <c r="AI24" s="3" t="str">
        <f t="shared" ref="AI24:AI28" si="5">$A$3&amp;_xlfn.TEXTJOIN($C$1,1,AG24:AH24)&amp;$A$4</f>
        <v>{"ItemId":140103,"Num":2}</v>
      </c>
    </row>
    <row r="25" spans="3:35" x14ac:dyDescent="0.15">
      <c r="D25" s="1">
        <f>_xlfn.XLOOKUP(F25,[1]配置!$D$5:$D$10000,[1]配置!$B$5:$B$10000)</f>
        <v>10002</v>
      </c>
      <c r="E25" s="5">
        <v>2</v>
      </c>
      <c r="F25" s="19" t="s">
        <v>62</v>
      </c>
      <c r="G25" s="5">
        <v>20</v>
      </c>
      <c r="H25" s="6">
        <v>80.357142857142861</v>
      </c>
      <c r="I25" s="3" t="str">
        <f>$B$2&amp;$E$1&amp;$B$2&amp;$B$1&amp;D25</f>
        <v>"ItemId":10002</v>
      </c>
      <c r="J25" s="3" t="str">
        <f>$B$2&amp;$F$1&amp;$B$2&amp;$B$1&amp;G25</f>
        <v>"Num":20</v>
      </c>
      <c r="K25" s="3" t="str">
        <f>$A$3&amp;_xlfn.TEXTJOIN($C$1,1,I25:J25)&amp;$A$4</f>
        <v>{"ItemId":10002,"Num":20}</v>
      </c>
      <c r="L25" s="1">
        <f>_xlfn.XLOOKUP(N25,[1]配置!$D$5:$D$10000,[1]配置!$B$5:$B$10000)</f>
        <v>10002</v>
      </c>
      <c r="M25" s="5">
        <v>2</v>
      </c>
      <c r="N25" s="19" t="s">
        <v>62</v>
      </c>
      <c r="O25" s="5">
        <v>45</v>
      </c>
      <c r="P25" s="6">
        <v>180.80357142857144</v>
      </c>
      <c r="Q25" s="3" t="str">
        <f>$B$2&amp;$E$1&amp;$B$2&amp;$B$1&amp;L25</f>
        <v>"ItemId":10002</v>
      </c>
      <c r="R25" s="3" t="str">
        <f>$B$2&amp;$F$1&amp;$B$2&amp;$B$1&amp;O25</f>
        <v>"Num":45</v>
      </c>
      <c r="S25" s="3" t="str">
        <f>$A$3&amp;_xlfn.TEXTJOIN($C$1,1,Q25:R25)&amp;$A$4</f>
        <v>{"ItemId":10002,"Num":45}</v>
      </c>
      <c r="T25" s="1">
        <f>_xlfn.XLOOKUP(V25,[1]配置!$D$5:$D$10000,[1]配置!$B$5:$B$10000)</f>
        <v>10002</v>
      </c>
      <c r="U25" s="5">
        <v>2</v>
      </c>
      <c r="V25" s="19" t="s">
        <v>62</v>
      </c>
      <c r="W25" s="5">
        <v>100</v>
      </c>
      <c r="X25" s="6">
        <v>401.78571428571433</v>
      </c>
      <c r="Y25" s="3" t="str">
        <f t="shared" si="0"/>
        <v>"ItemId":10002</v>
      </c>
      <c r="Z25" s="3" t="str">
        <f t="shared" si="1"/>
        <v>"Num":100</v>
      </c>
      <c r="AA25" s="3" t="str">
        <f t="shared" si="2"/>
        <v>{"ItemId":10002,"Num":100}</v>
      </c>
      <c r="AB25" s="1">
        <f>_xlfn.XLOOKUP(AD25,[1]配置!$D$5:$D$10000,[1]配置!$B$5:$B$10000)</f>
        <v>10002</v>
      </c>
      <c r="AC25" s="5">
        <v>2</v>
      </c>
      <c r="AD25" s="19" t="s">
        <v>62</v>
      </c>
      <c r="AE25" s="5">
        <v>140</v>
      </c>
      <c r="AF25" s="6">
        <v>562.5</v>
      </c>
      <c r="AG25" s="3" t="str">
        <f t="shared" si="3"/>
        <v>"ItemId":10002</v>
      </c>
      <c r="AH25" s="3" t="str">
        <f t="shared" si="4"/>
        <v>"Num":140</v>
      </c>
      <c r="AI25" s="3" t="str">
        <f t="shared" si="5"/>
        <v>{"ItemId":10002,"Num":140}</v>
      </c>
    </row>
    <row r="26" spans="3:35" x14ac:dyDescent="0.15">
      <c r="D26" s="1">
        <f>_xlfn.XLOOKUP(F26,[1]配置!$D$5:$D$10000,[1]配置!$B$5:$B$10000)</f>
        <v>50002</v>
      </c>
      <c r="E26" s="5">
        <v>3</v>
      </c>
      <c r="F26" s="8" t="s">
        <v>54</v>
      </c>
      <c r="G26" s="11">
        <v>500</v>
      </c>
      <c r="H26" s="6">
        <v>6.25</v>
      </c>
      <c r="I26" s="3" t="str">
        <f>$B$2&amp;$E$1&amp;$B$2&amp;$B$1&amp;D26</f>
        <v>"ItemId":50002</v>
      </c>
      <c r="J26" s="3" t="str">
        <f>$B$2&amp;$F$1&amp;$B$2&amp;$B$1&amp;G26</f>
        <v>"Num":500</v>
      </c>
      <c r="K26" s="3" t="str">
        <f>$A$3&amp;_xlfn.TEXTJOIN($C$1,1,I26:J26)&amp;$A$4</f>
        <v>{"ItemId":50002,"Num":500}</v>
      </c>
      <c r="L26" s="1">
        <f>_xlfn.XLOOKUP(N26,[1]配置!$D$5:$D$10000,[1]配置!$B$5:$B$10000)</f>
        <v>50002</v>
      </c>
      <c r="M26" s="5">
        <v>3</v>
      </c>
      <c r="N26" s="8" t="s">
        <v>54</v>
      </c>
      <c r="O26" s="11">
        <v>1000</v>
      </c>
      <c r="P26" s="6">
        <v>12.5</v>
      </c>
      <c r="Q26" s="3" t="str">
        <f>$B$2&amp;$E$1&amp;$B$2&amp;$B$1&amp;L26</f>
        <v>"ItemId":50002</v>
      </c>
      <c r="R26" s="3" t="str">
        <f>$B$2&amp;$F$1&amp;$B$2&amp;$B$1&amp;O26</f>
        <v>"Num":1000</v>
      </c>
      <c r="S26" s="3" t="str">
        <f>$A$3&amp;_xlfn.TEXTJOIN($C$1,1,Q26:R26)&amp;$A$4</f>
        <v>{"ItemId":50002,"Num":1000}</v>
      </c>
      <c r="T26" s="1">
        <f>_xlfn.XLOOKUP(V26,[1]配置!$D$5:$D$10000,[1]配置!$B$5:$B$10000)</f>
        <v>50002</v>
      </c>
      <c r="U26" s="5">
        <v>3</v>
      </c>
      <c r="V26" s="8" t="s">
        <v>54</v>
      </c>
      <c r="W26" s="5">
        <v>2000</v>
      </c>
      <c r="X26" s="6">
        <v>25</v>
      </c>
      <c r="Y26" s="3" t="str">
        <f t="shared" si="0"/>
        <v>"ItemId":50002</v>
      </c>
      <c r="Z26" s="3" t="str">
        <f t="shared" si="1"/>
        <v>"Num":2000</v>
      </c>
      <c r="AA26" s="3" t="str">
        <f t="shared" si="2"/>
        <v>{"ItemId":50002,"Num":2000}</v>
      </c>
      <c r="AB26" s="1">
        <f>_xlfn.XLOOKUP(AD26,[1]配置!$D$5:$D$10000,[1]配置!$B$5:$B$10000)</f>
        <v>60607</v>
      </c>
      <c r="AC26" s="5">
        <v>3</v>
      </c>
      <c r="AD26" s="19" t="s">
        <v>68</v>
      </c>
      <c r="AE26" s="5">
        <v>4</v>
      </c>
      <c r="AF26" s="6">
        <v>160</v>
      </c>
      <c r="AG26" s="3" t="str">
        <f t="shared" si="3"/>
        <v>"ItemId":60607</v>
      </c>
      <c r="AH26" s="3" t="str">
        <f t="shared" si="4"/>
        <v>"Num":4</v>
      </c>
      <c r="AI26" s="3" t="str">
        <f t="shared" si="5"/>
        <v>{"ItemId":60607,"Num":4}</v>
      </c>
    </row>
    <row r="27" spans="3:35" x14ac:dyDescent="0.15">
      <c r="D27" s="1">
        <f>_xlfn.XLOOKUP(F27,[1]配置!$D$5:$D$10000,[1]配置!$B$5:$B$10000)</f>
        <v>50004</v>
      </c>
      <c r="E27" s="5">
        <v>4</v>
      </c>
      <c r="F27" s="10" t="s">
        <v>58</v>
      </c>
      <c r="G27" s="11">
        <v>500000</v>
      </c>
      <c r="H27" s="6">
        <v>0</v>
      </c>
      <c r="I27" s="3" t="str">
        <f>$B$2&amp;$E$1&amp;$B$2&amp;$B$1&amp;D27</f>
        <v>"ItemId":50004</v>
      </c>
      <c r="J27" s="3" t="str">
        <f>$B$2&amp;$F$1&amp;$B$2&amp;$B$1&amp;G27</f>
        <v>"Num":500000</v>
      </c>
      <c r="K27" s="3" t="str">
        <f>$A$3&amp;_xlfn.TEXTJOIN($C$1,1,I27:J27)&amp;$A$4</f>
        <v>{"ItemId":50004,"Num":500000}</v>
      </c>
      <c r="L27" s="1">
        <f>_xlfn.XLOOKUP(N27,[1]配置!$D$5:$D$10000,[1]配置!$B$5:$B$10000)</f>
        <v>50004</v>
      </c>
      <c r="M27" s="5">
        <v>4</v>
      </c>
      <c r="N27" s="10" t="s">
        <v>58</v>
      </c>
      <c r="O27" s="11">
        <v>1200000</v>
      </c>
      <c r="P27" s="6">
        <v>0</v>
      </c>
      <c r="Q27" s="3" t="str">
        <f>$B$2&amp;$E$1&amp;$B$2&amp;$B$1&amp;L27</f>
        <v>"ItemId":50004</v>
      </c>
      <c r="R27" s="3" t="str">
        <f>$B$2&amp;$F$1&amp;$B$2&amp;$B$1&amp;O27</f>
        <v>"Num":1200000</v>
      </c>
      <c r="S27" s="3" t="str">
        <f>$A$3&amp;_xlfn.TEXTJOIN($C$1,1,Q27:R27)&amp;$A$4</f>
        <v>{"ItemId":50004,"Num":1200000}</v>
      </c>
      <c r="T27" s="1">
        <f>_xlfn.XLOOKUP(V27,[1]配置!$D$5:$D$10000,[1]配置!$B$5:$B$10000)</f>
        <v>50004</v>
      </c>
      <c r="U27" s="5">
        <v>4</v>
      </c>
      <c r="V27" s="10" t="s">
        <v>58</v>
      </c>
      <c r="W27" s="11">
        <v>2500000</v>
      </c>
      <c r="X27" s="6">
        <v>0</v>
      </c>
      <c r="Y27" s="3" t="str">
        <f t="shared" si="0"/>
        <v>"ItemId":50004</v>
      </c>
      <c r="Z27" s="3" t="str">
        <f t="shared" si="1"/>
        <v>"Num":2500000</v>
      </c>
      <c r="AA27" s="3" t="str">
        <f t="shared" si="2"/>
        <v>{"ItemId":50004,"Num":2500000}</v>
      </c>
      <c r="AB27" s="1">
        <f>_xlfn.XLOOKUP(AD27,[1]配置!$D$5:$D$10000,[1]配置!$B$5:$B$10000)</f>
        <v>50002</v>
      </c>
      <c r="AC27" s="5">
        <v>4</v>
      </c>
      <c r="AD27" s="8" t="s">
        <v>54</v>
      </c>
      <c r="AE27" s="5">
        <v>3000</v>
      </c>
      <c r="AF27" s="6">
        <v>37.5</v>
      </c>
      <c r="AG27" s="3" t="str">
        <f t="shared" si="3"/>
        <v>"ItemId":50002</v>
      </c>
      <c r="AH27" s="3" t="str">
        <f t="shared" si="4"/>
        <v>"Num":3000</v>
      </c>
      <c r="AI27" s="3" t="str">
        <f t="shared" si="5"/>
        <v>{"ItemId":50002,"Num":3000}</v>
      </c>
    </row>
    <row r="28" spans="3:35" x14ac:dyDescent="0.15">
      <c r="D28" s="1">
        <f>_xlfn.XLOOKUP(F28,[1]配置!$D$5:$D$10000,[1]配置!$B$5:$B$10000)</f>
        <v>50005</v>
      </c>
      <c r="E28" s="5">
        <v>5</v>
      </c>
      <c r="F28" s="10" t="s">
        <v>56</v>
      </c>
      <c r="G28" s="11">
        <v>1000</v>
      </c>
      <c r="H28" s="6">
        <v>0.625</v>
      </c>
      <c r="I28" s="3" t="str">
        <f>$B$2&amp;$E$1&amp;$B$2&amp;$B$1&amp;D28</f>
        <v>"ItemId":50005</v>
      </c>
      <c r="J28" s="3" t="str">
        <f>$B$2&amp;$F$1&amp;$B$2&amp;$B$1&amp;G28</f>
        <v>"Num":1000</v>
      </c>
      <c r="K28" s="3" t="str">
        <f>$A$3&amp;_xlfn.TEXTJOIN($C$1,1,I28:J28)&amp;$A$4</f>
        <v>{"ItemId":50005,"Num":1000}</v>
      </c>
      <c r="L28" s="1">
        <f>_xlfn.XLOOKUP(N28,[1]配置!$D$5:$D$10000,[1]配置!$B$5:$B$10000)</f>
        <v>50005</v>
      </c>
      <c r="M28" s="5">
        <v>5</v>
      </c>
      <c r="N28" s="10" t="s">
        <v>56</v>
      </c>
      <c r="O28" s="11">
        <v>2000</v>
      </c>
      <c r="P28" s="6">
        <v>1.25</v>
      </c>
      <c r="Q28" s="3" t="str">
        <f>$B$2&amp;$E$1&amp;$B$2&amp;$B$1&amp;L28</f>
        <v>"ItemId":50005</v>
      </c>
      <c r="R28" s="3" t="str">
        <f>$B$2&amp;$F$1&amp;$B$2&amp;$B$1&amp;O28</f>
        <v>"Num":2000</v>
      </c>
      <c r="S28" s="3" t="str">
        <f>$A$3&amp;_xlfn.TEXTJOIN($C$1,1,Q28:R28)&amp;$A$4</f>
        <v>{"ItemId":50005,"Num":2000}</v>
      </c>
      <c r="T28" s="1">
        <f>_xlfn.XLOOKUP(V28,[1]配置!$D$5:$D$10000,[1]配置!$B$5:$B$10000)</f>
        <v>50005</v>
      </c>
      <c r="U28" s="5">
        <v>5</v>
      </c>
      <c r="V28" s="10" t="s">
        <v>56</v>
      </c>
      <c r="W28" s="11">
        <v>4000</v>
      </c>
      <c r="X28" s="6">
        <v>2.5</v>
      </c>
      <c r="Y28" s="3" t="str">
        <f t="shared" si="0"/>
        <v>"ItemId":50005</v>
      </c>
      <c r="Z28" s="3" t="str">
        <f t="shared" si="1"/>
        <v>"Num":4000</v>
      </c>
      <c r="AA28" s="3" t="str">
        <f t="shared" si="2"/>
        <v>{"ItemId":50005,"Num":4000}</v>
      </c>
      <c r="AB28" s="1">
        <f>_xlfn.XLOOKUP(AD28,[1]配置!$D$5:$D$10000,[1]配置!$B$5:$B$10000)</f>
        <v>50004</v>
      </c>
      <c r="AC28" s="5">
        <v>5</v>
      </c>
      <c r="AD28" s="10" t="s">
        <v>58</v>
      </c>
      <c r="AE28" s="11">
        <v>4000000</v>
      </c>
      <c r="AF28" s="6">
        <v>0</v>
      </c>
      <c r="AG28" s="3" t="str">
        <f t="shared" si="3"/>
        <v>"ItemId":50004</v>
      </c>
      <c r="AH28" s="3" t="str">
        <f t="shared" si="4"/>
        <v>"Num":4000000</v>
      </c>
      <c r="AI28" s="3" t="str">
        <f t="shared" si="5"/>
        <v>{"ItemId":50004,"Num":4000000}</v>
      </c>
    </row>
    <row r="29" spans="3:35" x14ac:dyDescent="0.15">
      <c r="E29" s="22"/>
      <c r="F29" s="23"/>
      <c r="G29" s="24"/>
      <c r="H29" s="25"/>
      <c r="I29" s="3"/>
      <c r="J29" s="3"/>
      <c r="K29" s="3"/>
      <c r="M29" s="22"/>
      <c r="N29" s="23"/>
      <c r="O29" s="24"/>
      <c r="P29" s="25"/>
      <c r="Q29" s="3"/>
      <c r="R29" s="3"/>
      <c r="S29" s="3"/>
      <c r="U29" s="5"/>
      <c r="V29" s="10"/>
      <c r="W29" s="11"/>
      <c r="X29" s="6"/>
      <c r="Y29" s="3"/>
      <c r="Z29" s="3"/>
      <c r="AA29" s="3"/>
      <c r="AC29" s="5"/>
      <c r="AD29" s="10"/>
      <c r="AE29" s="11"/>
      <c r="AF29" s="6"/>
      <c r="AG29" s="3"/>
      <c r="AH29" s="3"/>
      <c r="AI29" s="3"/>
    </row>
    <row r="30" spans="3:35" x14ac:dyDescent="0.15"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U30" s="5"/>
      <c r="V30" s="10"/>
      <c r="W30" s="11"/>
      <c r="X30" s="6"/>
      <c r="Y30" s="3"/>
      <c r="Z30" s="3"/>
      <c r="AA30" s="3"/>
      <c r="AC30" s="5"/>
      <c r="AD30" s="10"/>
      <c r="AE30" s="11"/>
      <c r="AF30" s="6"/>
      <c r="AG30" s="3"/>
      <c r="AH30" s="3"/>
      <c r="AI30" s="3"/>
    </row>
    <row r="31" spans="3:35" x14ac:dyDescent="0.15">
      <c r="C31" s="20" t="s">
        <v>76</v>
      </c>
      <c r="E31" s="4" t="s">
        <v>45</v>
      </c>
      <c r="F31" s="5" t="s">
        <v>72</v>
      </c>
      <c r="G31" s="3"/>
      <c r="H31" s="3"/>
      <c r="I31" s="3"/>
      <c r="J31" s="3"/>
      <c r="K31" s="3"/>
      <c r="L31" s="3"/>
      <c r="M31" s="4" t="s">
        <v>45</v>
      </c>
      <c r="N31" s="5" t="s">
        <v>73</v>
      </c>
      <c r="O31" s="3"/>
      <c r="P31" s="3"/>
      <c r="Q31" s="3"/>
      <c r="R31" s="3"/>
      <c r="S31" s="3"/>
      <c r="T31" s="3"/>
      <c r="U31" s="4" t="s">
        <v>45</v>
      </c>
      <c r="V31" s="5" t="s">
        <v>74</v>
      </c>
      <c r="W31" s="3"/>
      <c r="X31" s="3"/>
      <c r="Y31" s="3"/>
      <c r="Z31" s="3"/>
      <c r="AA31" s="3"/>
      <c r="AB31" s="3"/>
      <c r="AC31" s="4" t="s">
        <v>45</v>
      </c>
      <c r="AD31" s="5" t="s">
        <v>75</v>
      </c>
      <c r="AE31" s="3"/>
      <c r="AF31" s="3"/>
      <c r="AG31" s="3"/>
      <c r="AH31" s="3"/>
    </row>
    <row r="32" spans="3:35" x14ac:dyDescent="0.15">
      <c r="E32" s="4" t="s">
        <v>46</v>
      </c>
      <c r="F32" s="6" t="s">
        <v>61</v>
      </c>
      <c r="G32" s="3"/>
      <c r="H32" s="3"/>
      <c r="I32" s="3"/>
      <c r="J32" s="3"/>
      <c r="K32" s="3"/>
      <c r="L32" s="3"/>
      <c r="M32" s="4" t="s">
        <v>46</v>
      </c>
      <c r="N32" s="6" t="s">
        <v>61</v>
      </c>
      <c r="O32" s="3"/>
      <c r="P32" s="3"/>
      <c r="Q32" s="3"/>
      <c r="R32" s="3"/>
      <c r="S32" s="3"/>
      <c r="T32" s="3"/>
      <c r="U32" s="4" t="s">
        <v>46</v>
      </c>
      <c r="V32" s="6" t="s">
        <v>61</v>
      </c>
      <c r="W32" s="3"/>
      <c r="X32" s="3"/>
      <c r="Y32" s="3"/>
      <c r="Z32" s="3"/>
      <c r="AA32" s="3"/>
      <c r="AB32" s="3"/>
      <c r="AC32" s="4" t="s">
        <v>46</v>
      </c>
      <c r="AD32" s="6" t="s">
        <v>61</v>
      </c>
      <c r="AE32" s="3"/>
      <c r="AF32" s="3"/>
      <c r="AG32" s="3"/>
      <c r="AH32" s="3"/>
    </row>
    <row r="33" spans="4:35" x14ac:dyDescent="0.15">
      <c r="E33" s="4" t="s">
        <v>47</v>
      </c>
      <c r="F33" s="5">
        <v>24</v>
      </c>
      <c r="G33" s="3" t="s">
        <v>48</v>
      </c>
      <c r="H33" s="3"/>
      <c r="I33" s="3"/>
      <c r="J33" s="3"/>
      <c r="K33" s="3"/>
      <c r="L33" s="3"/>
      <c r="M33" s="4" t="s">
        <v>47</v>
      </c>
      <c r="N33" s="5">
        <v>24</v>
      </c>
      <c r="O33" s="3" t="s">
        <v>48</v>
      </c>
      <c r="P33" s="3"/>
      <c r="Q33" s="3"/>
      <c r="R33" s="3"/>
      <c r="S33" s="3"/>
      <c r="T33" s="3"/>
      <c r="U33" s="4" t="s">
        <v>47</v>
      </c>
      <c r="V33" s="5">
        <v>24</v>
      </c>
      <c r="W33" s="3" t="s">
        <v>48</v>
      </c>
      <c r="X33" s="3"/>
      <c r="Y33" s="3"/>
      <c r="Z33" s="3"/>
      <c r="AA33" s="3"/>
      <c r="AB33" s="3"/>
      <c r="AC33" s="4" t="s">
        <v>47</v>
      </c>
      <c r="AD33" s="5">
        <v>24</v>
      </c>
      <c r="AE33" s="3" t="s">
        <v>48</v>
      </c>
      <c r="AF33" s="3"/>
      <c r="AG33" s="3"/>
      <c r="AH33" s="3"/>
    </row>
    <row r="34" spans="4:35" x14ac:dyDescent="0.15">
      <c r="E34" s="4" t="s">
        <v>49</v>
      </c>
      <c r="F34" s="6">
        <v>9.99</v>
      </c>
      <c r="G34" s="3" t="s">
        <v>50</v>
      </c>
      <c r="H34" s="3"/>
      <c r="I34" s="3"/>
      <c r="J34" s="3"/>
      <c r="K34" s="3"/>
      <c r="L34" s="3"/>
      <c r="M34" s="4" t="s">
        <v>49</v>
      </c>
      <c r="N34" s="6">
        <v>29.99</v>
      </c>
      <c r="O34" s="3" t="s">
        <v>50</v>
      </c>
      <c r="P34" s="3"/>
      <c r="Q34" s="3"/>
      <c r="R34" s="3"/>
      <c r="S34" s="3"/>
      <c r="T34" s="3"/>
      <c r="U34" s="4" t="s">
        <v>49</v>
      </c>
      <c r="V34" s="6">
        <v>29.99</v>
      </c>
      <c r="W34" s="3" t="s">
        <v>50</v>
      </c>
      <c r="X34" s="3"/>
      <c r="Y34" s="3"/>
      <c r="Z34" s="3"/>
      <c r="AA34" s="3"/>
      <c r="AB34" s="3"/>
      <c r="AC34" s="4" t="s">
        <v>49</v>
      </c>
      <c r="AD34" s="6">
        <v>29.99</v>
      </c>
      <c r="AE34" s="3" t="s">
        <v>50</v>
      </c>
      <c r="AF34" s="3"/>
      <c r="AG34" s="3"/>
      <c r="AH34" s="3"/>
    </row>
    <row r="35" spans="4:35" x14ac:dyDescent="0.15">
      <c r="E35" s="4" t="s">
        <v>20</v>
      </c>
      <c r="F35" s="7">
        <v>31.674531674531675</v>
      </c>
      <c r="G35" s="3"/>
      <c r="H35" s="3"/>
      <c r="I35" s="3"/>
      <c r="J35" s="3"/>
      <c r="K35" s="3"/>
      <c r="L35" s="3"/>
      <c r="M35" s="4" t="s">
        <v>20</v>
      </c>
      <c r="N35" s="7">
        <v>33.451626732720435</v>
      </c>
      <c r="O35" s="3"/>
      <c r="P35" s="3"/>
      <c r="Q35" s="3"/>
      <c r="R35" s="3"/>
      <c r="S35" s="3"/>
      <c r="T35" s="3"/>
      <c r="U35" s="4" t="s">
        <v>20</v>
      </c>
      <c r="V35" s="7">
        <v>33.451626732720435</v>
      </c>
      <c r="W35" s="3"/>
      <c r="X35" s="3"/>
      <c r="Y35" s="3"/>
      <c r="Z35" s="3"/>
      <c r="AA35" s="3"/>
      <c r="AB35" s="3"/>
      <c r="AC35" s="4" t="s">
        <v>20</v>
      </c>
      <c r="AD35" s="7">
        <v>33.451626732720435</v>
      </c>
      <c r="AE35" s="3"/>
      <c r="AF35" s="3"/>
      <c r="AG35" s="3"/>
      <c r="AH35" s="3"/>
    </row>
    <row r="36" spans="4:35" x14ac:dyDescent="0.15"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4:35" x14ac:dyDescent="0.15">
      <c r="E37" s="4" t="s">
        <v>51</v>
      </c>
      <c r="F37" s="4" t="s">
        <v>52</v>
      </c>
      <c r="G37" s="4" t="s">
        <v>53</v>
      </c>
      <c r="H37" s="3"/>
      <c r="I37" s="3"/>
      <c r="J37" s="3"/>
      <c r="K37" s="3"/>
      <c r="L37" s="3"/>
      <c r="M37" s="4" t="s">
        <v>51</v>
      </c>
      <c r="N37" s="4" t="s">
        <v>52</v>
      </c>
      <c r="O37" s="4" t="s">
        <v>53</v>
      </c>
      <c r="P37" s="3"/>
      <c r="Q37" s="3"/>
      <c r="R37" s="3"/>
      <c r="S37" s="3"/>
      <c r="T37" s="3"/>
      <c r="U37" s="4" t="s">
        <v>51</v>
      </c>
      <c r="V37" s="4" t="s">
        <v>52</v>
      </c>
      <c r="W37" s="4" t="s">
        <v>53</v>
      </c>
      <c r="X37" s="3"/>
      <c r="Y37" s="3"/>
      <c r="Z37" s="3"/>
      <c r="AA37" s="3"/>
      <c r="AB37" s="3"/>
      <c r="AC37" s="4" t="s">
        <v>51</v>
      </c>
      <c r="AD37" s="4" t="s">
        <v>52</v>
      </c>
      <c r="AE37" s="4" t="s">
        <v>53</v>
      </c>
      <c r="AF37" s="3"/>
      <c r="AG37" s="3"/>
      <c r="AH37" s="3"/>
    </row>
    <row r="38" spans="4:35" x14ac:dyDescent="0.15">
      <c r="E38" s="8" t="s">
        <v>54</v>
      </c>
      <c r="F38" s="5">
        <v>1000</v>
      </c>
      <c r="G38" s="9">
        <v>12.5</v>
      </c>
      <c r="H38" s="3"/>
      <c r="I38" s="3"/>
      <c r="J38" s="3"/>
      <c r="K38" s="3"/>
      <c r="L38" s="3"/>
      <c r="M38" s="8" t="s">
        <v>54</v>
      </c>
      <c r="N38" s="5">
        <v>3000</v>
      </c>
      <c r="O38" s="9">
        <v>37.5</v>
      </c>
      <c r="P38" s="3"/>
      <c r="Q38" s="3"/>
      <c r="R38" s="3"/>
      <c r="S38" s="3"/>
      <c r="T38" s="3"/>
      <c r="U38" s="8" t="s">
        <v>54</v>
      </c>
      <c r="V38" s="5">
        <v>3000</v>
      </c>
      <c r="W38" s="9">
        <v>37.5</v>
      </c>
      <c r="X38" s="3"/>
      <c r="Y38" s="3"/>
      <c r="Z38" s="3"/>
      <c r="AA38" s="3"/>
      <c r="AB38" s="3"/>
      <c r="AC38" s="8" t="s">
        <v>54</v>
      </c>
      <c r="AD38" s="5">
        <v>3000</v>
      </c>
      <c r="AE38" s="9">
        <v>37.5</v>
      </c>
      <c r="AF38" s="3"/>
      <c r="AG38" s="3"/>
      <c r="AH38" s="3"/>
    </row>
    <row r="39" spans="4:35" x14ac:dyDescent="0.15">
      <c r="E39" s="19" t="s">
        <v>55</v>
      </c>
      <c r="F39" s="5">
        <v>10</v>
      </c>
      <c r="G39" s="9">
        <v>58.928571428571431</v>
      </c>
      <c r="H39" s="3"/>
      <c r="I39" s="3"/>
      <c r="J39" s="3"/>
      <c r="K39" s="3"/>
      <c r="L39" s="3"/>
      <c r="M39" s="19" t="s">
        <v>55</v>
      </c>
      <c r="N39" s="5">
        <v>40</v>
      </c>
      <c r="O39" s="9">
        <v>235.71428571428572</v>
      </c>
      <c r="P39" s="3"/>
      <c r="Q39" s="3"/>
      <c r="R39" s="3"/>
      <c r="S39" s="3"/>
      <c r="T39" s="3"/>
      <c r="U39" s="19" t="s">
        <v>55</v>
      </c>
      <c r="V39" s="5">
        <v>40</v>
      </c>
      <c r="W39" s="9">
        <v>235.71428571428572</v>
      </c>
      <c r="X39" s="3"/>
      <c r="Y39" s="3"/>
      <c r="Z39" s="3"/>
      <c r="AA39" s="3"/>
      <c r="AB39" s="3"/>
      <c r="AC39" s="19" t="s">
        <v>55</v>
      </c>
      <c r="AD39" s="5">
        <v>40</v>
      </c>
      <c r="AE39" s="9">
        <v>235.71428571428572</v>
      </c>
      <c r="AF39" s="3"/>
      <c r="AG39" s="3"/>
      <c r="AH39" s="3"/>
    </row>
    <row r="40" spans="4:35" x14ac:dyDescent="0.15">
      <c r="E40" s="21" t="s">
        <v>70</v>
      </c>
      <c r="F40" s="5">
        <v>1</v>
      </c>
      <c r="G40" s="9">
        <v>120</v>
      </c>
      <c r="H40" s="3"/>
      <c r="I40" s="3"/>
      <c r="J40" s="3"/>
      <c r="K40" s="3"/>
      <c r="L40" s="3"/>
      <c r="M40" s="21" t="s">
        <v>70</v>
      </c>
      <c r="N40" s="5">
        <v>4</v>
      </c>
      <c r="O40" s="9">
        <v>480</v>
      </c>
      <c r="P40" s="3"/>
      <c r="Q40" s="3"/>
      <c r="R40" s="3"/>
      <c r="S40" s="3"/>
      <c r="T40" s="3"/>
      <c r="U40" s="21" t="s">
        <v>70</v>
      </c>
      <c r="V40" s="5">
        <v>4</v>
      </c>
      <c r="W40" s="9">
        <v>480</v>
      </c>
      <c r="X40" s="3"/>
      <c r="Y40" s="3"/>
      <c r="Z40" s="3"/>
      <c r="AA40" s="3"/>
      <c r="AB40" s="3"/>
      <c r="AC40" s="21" t="s">
        <v>70</v>
      </c>
      <c r="AD40" s="5">
        <v>4</v>
      </c>
      <c r="AE40" s="9">
        <v>480</v>
      </c>
      <c r="AF40" s="3"/>
      <c r="AG40" s="3"/>
      <c r="AH40" s="3"/>
    </row>
    <row r="41" spans="4:35" x14ac:dyDescent="0.15">
      <c r="E41" s="8" t="s">
        <v>71</v>
      </c>
      <c r="F41" s="5">
        <v>1</v>
      </c>
      <c r="G41" s="9">
        <v>125</v>
      </c>
      <c r="H41" s="3"/>
      <c r="I41" s="3"/>
      <c r="J41" s="3"/>
      <c r="K41" s="3"/>
      <c r="L41" s="3"/>
      <c r="M41" s="8" t="s">
        <v>71</v>
      </c>
      <c r="N41" s="5">
        <v>2</v>
      </c>
      <c r="O41" s="9">
        <v>250</v>
      </c>
      <c r="P41" s="3"/>
      <c r="Q41" s="3"/>
      <c r="R41" s="3"/>
      <c r="S41" s="3"/>
      <c r="T41" s="3"/>
      <c r="U41" s="8" t="s">
        <v>71</v>
      </c>
      <c r="V41" s="5">
        <v>2</v>
      </c>
      <c r="W41" s="9">
        <v>250</v>
      </c>
      <c r="X41" s="3"/>
      <c r="Y41" s="3"/>
      <c r="Z41" s="3"/>
      <c r="AA41" s="3"/>
      <c r="AB41" s="3"/>
      <c r="AC41" s="8" t="s">
        <v>71</v>
      </c>
      <c r="AD41" s="5">
        <v>2</v>
      </c>
      <c r="AE41" s="9">
        <v>250</v>
      </c>
      <c r="AF41" s="3"/>
      <c r="AG41" s="3"/>
      <c r="AH41" s="3"/>
    </row>
    <row r="42" spans="4:35" x14ac:dyDescent="0.15">
      <c r="E42" s="10" t="s">
        <v>58</v>
      </c>
      <c r="F42" s="11">
        <v>4000000</v>
      </c>
      <c r="G42" s="9">
        <v>0</v>
      </c>
      <c r="H42" s="3"/>
      <c r="I42" s="3"/>
      <c r="J42" s="3"/>
      <c r="K42" s="3"/>
      <c r="L42" s="3"/>
      <c r="M42" s="10" t="s">
        <v>58</v>
      </c>
      <c r="N42" s="11">
        <v>4000000</v>
      </c>
      <c r="O42" s="9">
        <v>0</v>
      </c>
      <c r="P42" s="3"/>
      <c r="Q42" s="3"/>
      <c r="R42" s="3"/>
      <c r="S42" s="3"/>
      <c r="T42" s="3"/>
      <c r="U42" s="10" t="s">
        <v>58</v>
      </c>
      <c r="V42" s="11">
        <v>4000000</v>
      </c>
      <c r="W42" s="9">
        <v>0</v>
      </c>
      <c r="X42" s="3"/>
      <c r="Y42" s="3"/>
      <c r="Z42" s="3"/>
      <c r="AA42" s="3"/>
      <c r="AB42" s="3"/>
      <c r="AC42" s="10" t="s">
        <v>58</v>
      </c>
      <c r="AD42" s="11">
        <v>4000000</v>
      </c>
      <c r="AE42" s="9">
        <v>0</v>
      </c>
      <c r="AF42" s="3"/>
      <c r="AG42" s="3"/>
      <c r="AH42" s="3"/>
    </row>
    <row r="43" spans="4:35" x14ac:dyDescent="0.15"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4:35" x14ac:dyDescent="0.15"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4:35" x14ac:dyDescent="0.15">
      <c r="E45" s="4" t="s">
        <v>57</v>
      </c>
      <c r="F45" s="4" t="s">
        <v>51</v>
      </c>
      <c r="G45" s="4" t="s">
        <v>52</v>
      </c>
      <c r="H45" s="4" t="s">
        <v>53</v>
      </c>
      <c r="I45" s="12" t="str">
        <f>$A$1&amp;_xlfn.TEXTJOIN($C$1,1,K46,K47)&amp;$A$2</f>
        <v>[{"ItemId":140002,"Num":1},{"ItemId":10004,"Num":10}]</v>
      </c>
      <c r="J45" s="12" t="str">
        <f>$A$1&amp;_xlfn.TEXTJOIN($C$1,1,K48:K49,K50)&amp;$A$2</f>
        <v>[{"ItemId":60609,"Num":1},{"ItemId":50002,"Num":1000},{"ItemId":50004,"Num":4000000}]</v>
      </c>
      <c r="K45" s="3"/>
      <c r="L45" s="3"/>
      <c r="M45" s="4" t="s">
        <v>57</v>
      </c>
      <c r="N45" s="4" t="s">
        <v>51</v>
      </c>
      <c r="O45" s="4" t="s">
        <v>52</v>
      </c>
      <c r="P45" s="4" t="s">
        <v>53</v>
      </c>
      <c r="Q45" s="12" t="str">
        <f>$A$1&amp;_xlfn.TEXTJOIN($C$1,1,S46,S47)&amp;$A$2</f>
        <v>[{"ItemId":140002,"Num":2},{"ItemId":10004,"Num":40}]</v>
      </c>
      <c r="R45" s="12" t="str">
        <f>$A$1&amp;_xlfn.TEXTJOIN($C$1,1,S48:S49,S50)&amp;$A$2</f>
        <v>[{"ItemId":60609,"Num":4},{"ItemId":50002,"Num":3000},{"ItemId":50004,"Num":2000000}]</v>
      </c>
      <c r="S45" s="3"/>
      <c r="T45" s="3"/>
      <c r="U45" s="4" t="s">
        <v>57</v>
      </c>
      <c r="V45" s="4" t="s">
        <v>51</v>
      </c>
      <c r="W45" s="4" t="s">
        <v>52</v>
      </c>
      <c r="X45" s="4" t="s">
        <v>53</v>
      </c>
      <c r="Y45" s="12" t="str">
        <f>$A$1&amp;_xlfn.TEXTJOIN($C$1,1,AA46,AA47)&amp;$A$2</f>
        <v>[{"ItemId":140002,"Num":2},{"ItemId":10004,"Num":40}]</v>
      </c>
      <c r="Z45" s="12" t="str">
        <f>$A$1&amp;_xlfn.TEXTJOIN($C$1,1,AA48:AA49,AA50)&amp;$A$2</f>
        <v>[{"ItemId":60609,"Num":4},{"ItemId":50002,"Num":3000},{"ItemId":50004,"Num":2000000}]</v>
      </c>
      <c r="AA45" s="3"/>
      <c r="AB45" s="3"/>
      <c r="AC45" s="4" t="s">
        <v>57</v>
      </c>
      <c r="AD45" s="4" t="s">
        <v>51</v>
      </c>
      <c r="AE45" s="4" t="s">
        <v>52</v>
      </c>
      <c r="AF45" s="4" t="s">
        <v>53</v>
      </c>
      <c r="AG45" s="12" t="str">
        <f>$A$1&amp;_xlfn.TEXTJOIN($C$1,1,AI46,AI47)&amp;$A$2</f>
        <v>[{"ItemId":140002,"Num":2},{"ItemId":10004,"Num":40}]</v>
      </c>
      <c r="AH45" s="12" t="str">
        <f>$A$1&amp;_xlfn.TEXTJOIN($C$1,1,AI48:AI49,AI50)&amp;$A$2</f>
        <v>[{"ItemId":60609,"Num":4},{"ItemId":50002,"Num":3000},{"ItemId":50004,"Num":2000000}]</v>
      </c>
      <c r="AI45" s="3"/>
    </row>
    <row r="46" spans="4:35" x14ac:dyDescent="0.15">
      <c r="D46" s="1">
        <f>_xlfn.XLOOKUP(F46,[1]配置!$D$5:$D$10000,[1]配置!$B$5:$B$10000)</f>
        <v>140002</v>
      </c>
      <c r="E46" s="5">
        <v>1</v>
      </c>
      <c r="F46" s="20" t="s">
        <v>76</v>
      </c>
      <c r="G46" s="5">
        <v>1</v>
      </c>
      <c r="H46" s="6">
        <v>125</v>
      </c>
      <c r="I46" s="3" t="str">
        <f>$B$2&amp;$E$1&amp;$B$2&amp;$B$1&amp;D46</f>
        <v>"ItemId":140002</v>
      </c>
      <c r="J46" s="3" t="str">
        <f>$B$2&amp;$F$1&amp;$B$2&amp;$B$1&amp;G46</f>
        <v>"Num":1</v>
      </c>
      <c r="K46" s="3" t="str">
        <f>$A$3&amp;_xlfn.TEXTJOIN($C$1,1,I46:J46)&amp;$A$4</f>
        <v>{"ItemId":140002,"Num":1}</v>
      </c>
      <c r="L46" s="1">
        <f>_xlfn.XLOOKUP(N46,[1]配置!$D$5:$D$10000,[1]配置!$B$5:$B$10000)</f>
        <v>140002</v>
      </c>
      <c r="M46" s="5">
        <v>1</v>
      </c>
      <c r="N46" s="20" t="s">
        <v>76</v>
      </c>
      <c r="O46" s="5">
        <v>2</v>
      </c>
      <c r="P46" s="6">
        <v>250</v>
      </c>
      <c r="Q46" s="3" t="str">
        <f>$B$2&amp;$E$1&amp;$B$2&amp;$B$1&amp;L46</f>
        <v>"ItemId":140002</v>
      </c>
      <c r="R46" s="3" t="str">
        <f>$B$2&amp;$F$1&amp;$B$2&amp;$B$1&amp;O46</f>
        <v>"Num":2</v>
      </c>
      <c r="S46" s="3" t="str">
        <f>$A$3&amp;_xlfn.TEXTJOIN($C$1,1,Q46:R46)&amp;$A$4</f>
        <v>{"ItemId":140002,"Num":2}</v>
      </c>
      <c r="T46" s="1">
        <f>_xlfn.XLOOKUP(V46,[1]配置!$D$5:$D$10000,[1]配置!$B$5:$B$10000)</f>
        <v>140002</v>
      </c>
      <c r="U46" s="5">
        <v>1</v>
      </c>
      <c r="V46" s="20" t="s">
        <v>76</v>
      </c>
      <c r="W46" s="5">
        <v>2</v>
      </c>
      <c r="X46" s="6">
        <v>250</v>
      </c>
      <c r="Y46" s="3" t="str">
        <f t="shared" ref="Y46:Y50" si="6">$B$2&amp;$E$1&amp;$B$2&amp;$B$1&amp;T46</f>
        <v>"ItemId":140002</v>
      </c>
      <c r="Z46" s="3" t="str">
        <f t="shared" ref="Z46:Z50" si="7">$B$2&amp;$F$1&amp;$B$2&amp;$B$1&amp;W46</f>
        <v>"Num":2</v>
      </c>
      <c r="AA46" s="3" t="str">
        <f t="shared" ref="AA46:AA50" si="8">$A$3&amp;_xlfn.TEXTJOIN($C$1,1,Y46:Z46)&amp;$A$4</f>
        <v>{"ItemId":140002,"Num":2}</v>
      </c>
      <c r="AB46" s="1">
        <f>_xlfn.XLOOKUP(AD46,[1]配置!$D$5:$D$10000,[1]配置!$B$5:$B$10000)</f>
        <v>140002</v>
      </c>
      <c r="AC46" s="5">
        <v>1</v>
      </c>
      <c r="AD46" s="20" t="s">
        <v>76</v>
      </c>
      <c r="AE46" s="5">
        <v>2</v>
      </c>
      <c r="AF46" s="6">
        <v>250</v>
      </c>
      <c r="AG46" s="3" t="str">
        <f t="shared" ref="AG46:AG50" si="9">$B$2&amp;$E$1&amp;$B$2&amp;$B$1&amp;AB46</f>
        <v>"ItemId":140002</v>
      </c>
      <c r="AH46" s="3" t="str">
        <f t="shared" ref="AH46:AH50" si="10">$B$2&amp;$F$1&amp;$B$2&amp;$B$1&amp;AE46</f>
        <v>"Num":2</v>
      </c>
      <c r="AI46" s="3" t="str">
        <f t="shared" ref="AI46:AI50" si="11">$A$3&amp;_xlfn.TEXTJOIN($C$1,1,AG46:AH46)&amp;$A$4</f>
        <v>{"ItemId":140002,"Num":2}</v>
      </c>
    </row>
    <row r="47" spans="4:35" x14ac:dyDescent="0.15">
      <c r="D47" s="1">
        <f>_xlfn.XLOOKUP(F47,[1]配置!$D$5:$D$10000,[1]配置!$B$5:$B$10000)</f>
        <v>10004</v>
      </c>
      <c r="E47" s="5">
        <v>2</v>
      </c>
      <c r="F47" s="19" t="s">
        <v>55</v>
      </c>
      <c r="G47" s="5">
        <v>10</v>
      </c>
      <c r="H47" s="6">
        <v>58.928571428571431</v>
      </c>
      <c r="I47" s="3" t="str">
        <f>$B$2&amp;$E$1&amp;$B$2&amp;$B$1&amp;D47</f>
        <v>"ItemId":10004</v>
      </c>
      <c r="J47" s="3" t="str">
        <f>$B$2&amp;$F$1&amp;$B$2&amp;$B$1&amp;G47</f>
        <v>"Num":10</v>
      </c>
      <c r="K47" s="3" t="str">
        <f>$A$3&amp;_xlfn.TEXTJOIN($C$1,1,I47:J47)&amp;$A$4</f>
        <v>{"ItemId":10004,"Num":10}</v>
      </c>
      <c r="L47" s="1">
        <f>_xlfn.XLOOKUP(N47,[1]配置!$D$5:$D$10000,[1]配置!$B$5:$B$10000)</f>
        <v>10004</v>
      </c>
      <c r="M47" s="5">
        <v>2</v>
      </c>
      <c r="N47" s="19" t="s">
        <v>55</v>
      </c>
      <c r="O47" s="5">
        <v>40</v>
      </c>
      <c r="P47" s="6">
        <v>235.71428571428572</v>
      </c>
      <c r="Q47" s="3" t="str">
        <f>$B$2&amp;$E$1&amp;$B$2&amp;$B$1&amp;L47</f>
        <v>"ItemId":10004</v>
      </c>
      <c r="R47" s="3" t="str">
        <f>$B$2&amp;$F$1&amp;$B$2&amp;$B$1&amp;O47</f>
        <v>"Num":40</v>
      </c>
      <c r="S47" s="3" t="str">
        <f>$A$3&amp;_xlfn.TEXTJOIN($C$1,1,Q47:R47)&amp;$A$4</f>
        <v>{"ItemId":10004,"Num":40}</v>
      </c>
      <c r="T47" s="1">
        <f>_xlfn.XLOOKUP(V47,[1]配置!$D$5:$D$10000,[1]配置!$B$5:$B$10000)</f>
        <v>10004</v>
      </c>
      <c r="U47" s="5">
        <v>2</v>
      </c>
      <c r="V47" s="19" t="s">
        <v>55</v>
      </c>
      <c r="W47" s="5">
        <v>40</v>
      </c>
      <c r="X47" s="6">
        <v>235.71428571428572</v>
      </c>
      <c r="Y47" s="3" t="str">
        <f t="shared" si="6"/>
        <v>"ItemId":10004</v>
      </c>
      <c r="Z47" s="3" t="str">
        <f t="shared" si="7"/>
        <v>"Num":40</v>
      </c>
      <c r="AA47" s="3" t="str">
        <f t="shared" si="8"/>
        <v>{"ItemId":10004,"Num":40}</v>
      </c>
      <c r="AB47" s="1">
        <f>_xlfn.XLOOKUP(AD47,[1]配置!$D$5:$D$10000,[1]配置!$B$5:$B$10000)</f>
        <v>10004</v>
      </c>
      <c r="AC47" s="5">
        <v>2</v>
      </c>
      <c r="AD47" s="19" t="s">
        <v>55</v>
      </c>
      <c r="AE47" s="5">
        <v>40</v>
      </c>
      <c r="AF47" s="6">
        <v>235.71428571428572</v>
      </c>
      <c r="AG47" s="3" t="str">
        <f t="shared" si="9"/>
        <v>"ItemId":10004</v>
      </c>
      <c r="AH47" s="3" t="str">
        <f t="shared" si="10"/>
        <v>"Num":40</v>
      </c>
      <c r="AI47" s="3" t="str">
        <f t="shared" si="11"/>
        <v>{"ItemId":10004,"Num":40}</v>
      </c>
    </row>
    <row r="48" spans="4:35" x14ac:dyDescent="0.15">
      <c r="D48" s="1">
        <f>_xlfn.XLOOKUP(F48,[1]配置!$D$5:$D$10000,[1]配置!$B$5:$B$10000)</f>
        <v>60609</v>
      </c>
      <c r="E48" s="5">
        <v>3</v>
      </c>
      <c r="F48" s="21" t="s">
        <v>70</v>
      </c>
      <c r="G48" s="5">
        <v>1</v>
      </c>
      <c r="H48" s="6">
        <v>120</v>
      </c>
      <c r="I48" s="3" t="str">
        <f>$B$2&amp;$E$1&amp;$B$2&amp;$B$1&amp;D48</f>
        <v>"ItemId":60609</v>
      </c>
      <c r="J48" s="3" t="str">
        <f>$B$2&amp;$F$1&amp;$B$2&amp;$B$1&amp;G48</f>
        <v>"Num":1</v>
      </c>
      <c r="K48" s="3" t="str">
        <f>$A$3&amp;_xlfn.TEXTJOIN($C$1,1,I48:J48)&amp;$A$4</f>
        <v>{"ItemId":60609,"Num":1}</v>
      </c>
      <c r="L48" s="1">
        <f>_xlfn.XLOOKUP(N48,[1]配置!$D$5:$D$10000,[1]配置!$B$5:$B$10000)</f>
        <v>60609</v>
      </c>
      <c r="M48" s="5">
        <v>3</v>
      </c>
      <c r="N48" s="21" t="s">
        <v>70</v>
      </c>
      <c r="O48" s="5">
        <v>4</v>
      </c>
      <c r="P48" s="6">
        <v>480</v>
      </c>
      <c r="Q48" s="3" t="str">
        <f>$B$2&amp;$E$1&amp;$B$2&amp;$B$1&amp;L48</f>
        <v>"ItemId":60609</v>
      </c>
      <c r="R48" s="3" t="str">
        <f>$B$2&amp;$F$1&amp;$B$2&amp;$B$1&amp;O48</f>
        <v>"Num":4</v>
      </c>
      <c r="S48" s="3" t="str">
        <f>$A$3&amp;_xlfn.TEXTJOIN($C$1,1,Q48:R48)&amp;$A$4</f>
        <v>{"ItemId":60609,"Num":4}</v>
      </c>
      <c r="T48" s="1">
        <f>_xlfn.XLOOKUP(V48,[1]配置!$D$5:$D$10000,[1]配置!$B$5:$B$10000)</f>
        <v>60609</v>
      </c>
      <c r="U48" s="5">
        <v>3</v>
      </c>
      <c r="V48" s="21" t="s">
        <v>70</v>
      </c>
      <c r="W48" s="5">
        <v>4</v>
      </c>
      <c r="X48" s="6">
        <v>480</v>
      </c>
      <c r="Y48" s="3" t="str">
        <f t="shared" si="6"/>
        <v>"ItemId":60609</v>
      </c>
      <c r="Z48" s="3" t="str">
        <f t="shared" si="7"/>
        <v>"Num":4</v>
      </c>
      <c r="AA48" s="3" t="str">
        <f t="shared" si="8"/>
        <v>{"ItemId":60609,"Num":4}</v>
      </c>
      <c r="AB48" s="1">
        <f>_xlfn.XLOOKUP(AD48,[1]配置!$D$5:$D$10000,[1]配置!$B$5:$B$10000)</f>
        <v>60609</v>
      </c>
      <c r="AC48" s="5">
        <v>3</v>
      </c>
      <c r="AD48" s="21" t="s">
        <v>70</v>
      </c>
      <c r="AE48" s="5">
        <v>4</v>
      </c>
      <c r="AF48" s="6">
        <v>480</v>
      </c>
      <c r="AG48" s="3" t="str">
        <f t="shared" si="9"/>
        <v>"ItemId":60609</v>
      </c>
      <c r="AH48" s="3" t="str">
        <f t="shared" si="10"/>
        <v>"Num":4</v>
      </c>
      <c r="AI48" s="3" t="str">
        <f t="shared" si="11"/>
        <v>{"ItemId":60609,"Num":4}</v>
      </c>
    </row>
    <row r="49" spans="4:35" x14ac:dyDescent="0.15">
      <c r="D49" s="1">
        <f>_xlfn.XLOOKUP(F49,[1]配置!$D$5:$D$10000,[1]配置!$B$5:$B$10000)</f>
        <v>50002</v>
      </c>
      <c r="E49" s="5">
        <v>4</v>
      </c>
      <c r="F49" s="8" t="s">
        <v>54</v>
      </c>
      <c r="G49" s="5">
        <v>1000</v>
      </c>
      <c r="H49" s="6">
        <v>12.5</v>
      </c>
      <c r="I49" s="3" t="str">
        <f>$B$2&amp;$E$1&amp;$B$2&amp;$B$1&amp;D49</f>
        <v>"ItemId":50002</v>
      </c>
      <c r="J49" s="3" t="str">
        <f>$B$2&amp;$F$1&amp;$B$2&amp;$B$1&amp;G49</f>
        <v>"Num":1000</v>
      </c>
      <c r="K49" s="3" t="str">
        <f>$A$3&amp;_xlfn.TEXTJOIN($C$1,1,I49:J49)&amp;$A$4</f>
        <v>{"ItemId":50002,"Num":1000}</v>
      </c>
      <c r="L49" s="1">
        <f>_xlfn.XLOOKUP(N49,[1]配置!$D$5:$D$10000,[1]配置!$B$5:$B$10000)</f>
        <v>50002</v>
      </c>
      <c r="M49" s="5">
        <v>4</v>
      </c>
      <c r="N49" s="8" t="s">
        <v>54</v>
      </c>
      <c r="O49" s="5">
        <v>3000</v>
      </c>
      <c r="P49" s="6">
        <v>37.5</v>
      </c>
      <c r="Q49" s="3" t="str">
        <f>$B$2&amp;$E$1&amp;$B$2&amp;$B$1&amp;L49</f>
        <v>"ItemId":50002</v>
      </c>
      <c r="R49" s="3" t="str">
        <f>$B$2&amp;$F$1&amp;$B$2&amp;$B$1&amp;O49</f>
        <v>"Num":3000</v>
      </c>
      <c r="S49" s="3" t="str">
        <f>$A$3&amp;_xlfn.TEXTJOIN($C$1,1,Q49:R49)&amp;$A$4</f>
        <v>{"ItemId":50002,"Num":3000}</v>
      </c>
      <c r="T49" s="1">
        <f>_xlfn.XLOOKUP(V49,[1]配置!$D$5:$D$10000,[1]配置!$B$5:$B$10000)</f>
        <v>50002</v>
      </c>
      <c r="U49" s="5">
        <v>4</v>
      </c>
      <c r="V49" s="8" t="s">
        <v>54</v>
      </c>
      <c r="W49" s="5">
        <v>3000</v>
      </c>
      <c r="X49" s="6">
        <v>37.5</v>
      </c>
      <c r="Y49" s="3" t="str">
        <f t="shared" si="6"/>
        <v>"ItemId":50002</v>
      </c>
      <c r="Z49" s="3" t="str">
        <f t="shared" si="7"/>
        <v>"Num":3000</v>
      </c>
      <c r="AA49" s="3" t="str">
        <f t="shared" si="8"/>
        <v>{"ItemId":50002,"Num":3000}</v>
      </c>
      <c r="AB49" s="1">
        <f>_xlfn.XLOOKUP(AD49,[1]配置!$D$5:$D$10000,[1]配置!$B$5:$B$10000)</f>
        <v>50002</v>
      </c>
      <c r="AC49" s="5">
        <v>4</v>
      </c>
      <c r="AD49" s="8" t="s">
        <v>54</v>
      </c>
      <c r="AE49" s="5">
        <v>3000</v>
      </c>
      <c r="AF49" s="6">
        <v>37.5</v>
      </c>
      <c r="AG49" s="3" t="str">
        <f t="shared" si="9"/>
        <v>"ItemId":50002</v>
      </c>
      <c r="AH49" s="3" t="str">
        <f t="shared" si="10"/>
        <v>"Num":3000</v>
      </c>
      <c r="AI49" s="3" t="str">
        <f t="shared" si="11"/>
        <v>{"ItemId":50002,"Num":3000}</v>
      </c>
    </row>
    <row r="50" spans="4:35" x14ac:dyDescent="0.15">
      <c r="D50" s="1">
        <f>_xlfn.XLOOKUP(F50,[1]配置!$D$5:$D$10000,[1]配置!$B$5:$B$10000)</f>
        <v>50004</v>
      </c>
      <c r="E50" s="5">
        <v>5</v>
      </c>
      <c r="F50" s="10" t="s">
        <v>58</v>
      </c>
      <c r="G50" s="11">
        <v>4000000</v>
      </c>
      <c r="H50" s="6">
        <v>0</v>
      </c>
      <c r="I50" s="3" t="str">
        <f>$B$2&amp;$E$1&amp;$B$2&amp;$B$1&amp;D50</f>
        <v>"ItemId":50004</v>
      </c>
      <c r="J50" s="3" t="str">
        <f>$B$2&amp;$F$1&amp;$B$2&amp;$B$1&amp;G50</f>
        <v>"Num":4000000</v>
      </c>
      <c r="K50" s="3" t="str">
        <f>$A$3&amp;_xlfn.TEXTJOIN($C$1,1,I50:J50)&amp;$A$4</f>
        <v>{"ItemId":50004,"Num":4000000}</v>
      </c>
      <c r="L50" s="1">
        <f>_xlfn.XLOOKUP(N50,[1]配置!$D$5:$D$10000,[1]配置!$B$5:$B$10000)</f>
        <v>50004</v>
      </c>
      <c r="M50" s="5">
        <v>5</v>
      </c>
      <c r="N50" s="10" t="s">
        <v>58</v>
      </c>
      <c r="O50" s="11">
        <v>2000000</v>
      </c>
      <c r="P50" s="6">
        <v>0</v>
      </c>
      <c r="Q50" s="3" t="str">
        <f>$B$2&amp;$E$1&amp;$B$2&amp;$B$1&amp;L50</f>
        <v>"ItemId":50004</v>
      </c>
      <c r="R50" s="3" t="str">
        <f>$B$2&amp;$F$1&amp;$B$2&amp;$B$1&amp;O50</f>
        <v>"Num":2000000</v>
      </c>
      <c r="S50" s="3" t="str">
        <f>$A$3&amp;_xlfn.TEXTJOIN($C$1,1,Q50:R50)&amp;$A$4</f>
        <v>{"ItemId":50004,"Num":2000000}</v>
      </c>
      <c r="T50" s="1">
        <f>_xlfn.XLOOKUP(V50,[1]配置!$D$5:$D$10000,[1]配置!$B$5:$B$10000)</f>
        <v>50004</v>
      </c>
      <c r="U50" s="5">
        <v>5</v>
      </c>
      <c r="V50" s="10" t="s">
        <v>58</v>
      </c>
      <c r="W50" s="11">
        <v>2000000</v>
      </c>
      <c r="X50" s="6">
        <v>0</v>
      </c>
      <c r="Y50" s="3" t="str">
        <f t="shared" si="6"/>
        <v>"ItemId":50004</v>
      </c>
      <c r="Z50" s="3" t="str">
        <f t="shared" si="7"/>
        <v>"Num":2000000</v>
      </c>
      <c r="AA50" s="3" t="str">
        <f t="shared" si="8"/>
        <v>{"ItemId":50004,"Num":2000000}</v>
      </c>
      <c r="AB50" s="1">
        <f>_xlfn.XLOOKUP(AD50,[1]配置!$D$5:$D$10000,[1]配置!$B$5:$B$10000)</f>
        <v>50004</v>
      </c>
      <c r="AC50" s="5">
        <v>5</v>
      </c>
      <c r="AD50" s="10" t="s">
        <v>58</v>
      </c>
      <c r="AE50" s="11">
        <v>2000000</v>
      </c>
      <c r="AF50" s="6">
        <v>0</v>
      </c>
      <c r="AG50" s="3" t="str">
        <f t="shared" si="9"/>
        <v>"ItemId":50004</v>
      </c>
      <c r="AH50" s="3" t="str">
        <f t="shared" si="10"/>
        <v>"Num":2000000</v>
      </c>
      <c r="AI50" s="3" t="str">
        <f t="shared" si="11"/>
        <v>{"ItemId":50004,"Num":2000000}</v>
      </c>
    </row>
  </sheetData>
  <phoneticPr fontId="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2025-06-17T12:54:05Z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