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Activity\"/>
    </mc:Choice>
  </mc:AlternateContent>
  <xr:revisionPtr revIDLastSave="0" documentId="13_ncr:1_{9B9D2893-F6B0-4A9B-B060-CCBECBEC80D8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0" i="1"/>
  <c r="A6" i="1"/>
  <c r="A12" i="1"/>
  <c r="G9" i="1"/>
  <c r="B7" i="1"/>
  <c r="A7" i="1" s="1"/>
  <c r="B8" i="1"/>
  <c r="B9" i="1" s="1"/>
  <c r="A9" i="1" s="1"/>
  <c r="B10" i="1"/>
  <c r="B11" i="1"/>
  <c r="B12" i="1"/>
  <c r="B13" i="1"/>
  <c r="B5" i="1"/>
  <c r="A5" i="1" s="1"/>
  <c r="V17" i="2"/>
  <c r="U17" i="2"/>
  <c r="W17" i="2" s="1"/>
  <c r="S17" i="2"/>
  <c r="R17" i="2"/>
  <c r="T17" i="2" s="1"/>
  <c r="X17" i="2" s="1"/>
  <c r="V16" i="2"/>
  <c r="U16" i="2"/>
  <c r="W16" i="2" s="1"/>
  <c r="S16" i="2"/>
  <c r="N16" i="2"/>
  <c r="M16" i="2"/>
  <c r="R16" i="2" s="1"/>
  <c r="T16" i="2" s="1"/>
  <c r="X16" i="2" s="1"/>
  <c r="V15" i="2"/>
  <c r="U15" i="2"/>
  <c r="W15" i="2" s="1"/>
  <c r="N15" i="2"/>
  <c r="S15" i="2" s="1"/>
  <c r="M15" i="2"/>
  <c r="R15" i="2" s="1"/>
  <c r="V14" i="2"/>
  <c r="U14" i="2"/>
  <c r="W14" i="2" s="1"/>
  <c r="N14" i="2"/>
  <c r="S14" i="2" s="1"/>
  <c r="M14" i="2"/>
  <c r="R14" i="2" s="1"/>
  <c r="T14" i="2" s="1"/>
  <c r="X14" i="2" s="1"/>
  <c r="W13" i="2"/>
  <c r="V13" i="2"/>
  <c r="U13" i="2"/>
  <c r="N13" i="2"/>
  <c r="S13" i="2" s="1"/>
  <c r="M13" i="2"/>
  <c r="R13" i="2" s="1"/>
  <c r="T13" i="2" s="1"/>
  <c r="X13" i="2" s="1"/>
  <c r="V12" i="2"/>
  <c r="U12" i="2"/>
  <c r="W12" i="2" s="1"/>
  <c r="S12" i="2"/>
  <c r="T12" i="2" s="1"/>
  <c r="R12" i="2"/>
  <c r="V11" i="2"/>
  <c r="U11" i="2"/>
  <c r="W11" i="2" s="1"/>
  <c r="N11" i="2"/>
  <c r="S11" i="2" s="1"/>
  <c r="M11" i="2"/>
  <c r="R11" i="2" s="1"/>
  <c r="T11" i="2" s="1"/>
  <c r="X11" i="2" s="1"/>
  <c r="A11" i="1"/>
  <c r="A8" i="1"/>
  <c r="B6" i="1" l="1"/>
  <c r="X12" i="2"/>
  <c r="T15" i="2"/>
  <c r="X15" i="2" s="1"/>
</calcChain>
</file>

<file path=xl/sharedStrings.xml><?xml version="1.0" encoding="utf-8"?>
<sst xmlns="http://schemas.openxmlformats.org/spreadsheetml/2006/main" count="95" uniqueCount="61">
  <si>
    <t>Id</t>
  </si>
  <si>
    <t>ActivityId</t>
  </si>
  <si>
    <t>ActivityType</t>
  </si>
  <si>
    <t>//Note</t>
  </si>
  <si>
    <t>TimeType</t>
  </si>
  <si>
    <t>BeginDay</t>
  </si>
  <si>
    <t>EndDay</t>
  </si>
  <si>
    <t>UnlockKey</t>
  </si>
  <si>
    <t>NameKey</t>
  </si>
  <si>
    <t>SubPanelAsset</t>
  </si>
  <si>
    <t>int</t>
  </si>
  <si>
    <t>string</t>
  </si>
  <si>
    <t>主键</t>
  </si>
  <si>
    <t>活动Id</t>
  </si>
  <si>
    <t>备注</t>
  </si>
  <si>
    <t>计时类型</t>
  </si>
  <si>
    <t>开始时间</t>
  </si>
  <si>
    <t>结束时间</t>
  </si>
  <si>
    <t>解锁key</t>
  </si>
  <si>
    <t>名称</t>
  </si>
  <si>
    <t>资源</t>
  </si>
  <si>
    <t>//序号</t>
  </si>
  <si>
    <t>活动类型</t>
  </si>
  <si>
    <t>1 开服开始计算
2 解锁后开始计算
3 解锁后指定时间开始计算</t>
  </si>
  <si>
    <t>从开始后+多少天结束</t>
  </si>
  <si>
    <t>玩法名称</t>
  </si>
  <si>
    <t>界面资源</t>
  </si>
  <si>
    <t>七日登录</t>
  </si>
  <si>
    <t>SevenDaysGift</t>
  </si>
  <si>
    <t>SevenDay</t>
  </si>
  <si>
    <t>签到全英雄</t>
  </si>
  <si>
    <t>CheckInAllHeros</t>
  </si>
  <si>
    <t>SignInAll</t>
  </si>
  <si>
    <t>冲锋之旅</t>
  </si>
  <si>
    <t>ChargeJourney</t>
  </si>
  <si>
    <t>ChargeTrip</t>
  </si>
  <si>
    <t>世界boss</t>
  </si>
  <si>
    <t>WorldBoss</t>
  </si>
  <si>
    <t>战令1期</t>
  </si>
  <si>
    <t>Order</t>
  </si>
  <si>
    <t>战令2期</t>
  </si>
  <si>
    <t>七日任务</t>
  </si>
  <si>
    <t>SevenDaysTask</t>
  </si>
  <si>
    <t>[</t>
  </si>
  <si>
    <t>:</t>
  </si>
  <si>
    <t>,</t>
  </si>
  <si>
    <t>]</t>
  </si>
  <si>
    <t>"</t>
  </si>
  <si>
    <t>{</t>
  </si>
  <si>
    <t>}</t>
  </si>
  <si>
    <t>启程之礼</t>
  </si>
  <si>
    <t>天数</t>
  </si>
  <si>
    <t>道具</t>
  </si>
  <si>
    <t>数量</t>
  </si>
  <si>
    <t>价值</t>
  </si>
  <si>
    <t>ItemId</t>
  </si>
  <si>
    <t>Num</t>
  </si>
  <si>
    <t>偷车钳</t>
  </si>
  <si>
    <t>史诗拆车件</t>
  </si>
  <si>
    <t>活动Id(期数)</t>
    <phoneticPr fontId="5" type="noConversion"/>
  </si>
  <si>
    <t>从解锁后+多少天开始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</si>
</sst>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Arial"/>
      <scheme val="minor"/>
    </font>
    <font>
      <sz val="11"/>
      <color indexed="64"/>
      <name val="宋体"/>
      <family val="3"/>
      <charset val="134"/>
    </font>
    <font>
      <sz val="11"/>
      <color indexed="64"/>
      <name val="Times New Roman"/>
      <family val="1"/>
    </font>
    <font>
      <b/>
      <sz val="13"/>
      <color rgb="FF44546A"/>
      <name val="Arial"/>
      <family val="2"/>
      <scheme val="minor"/>
    </font>
    <font>
      <sz val="11"/>
      <color indexed="64"/>
      <name val="Arial"/>
      <family val="2"/>
      <scheme val="minor"/>
    </font>
    <font>
      <sz val="9"/>
      <name val="Arial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8D8D8"/>
      </patternFill>
    </fill>
    <fill>
      <patternFill patternType="solid">
        <fgColor rgb="FFF8CCAB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EXCEL/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  <cell r="D833" t="str">
            <v>头像T3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  <cell r="D835" t="str">
            <v>头像T1</v>
          </cell>
        </row>
        <row r="836">
          <cell r="B836">
            <v>100004</v>
          </cell>
          <cell r="D836" t="str">
            <v>头像T0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  <cell r="D839" t="str">
            <v>头像框T2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  <cell r="D844" t="str">
            <v>名片背景T2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pane xSplit="8" ySplit="4" topLeftCell="I5" activePane="bottomRight" state="frozen"/>
      <selection activeCell="G11" sqref="G11"/>
      <selection pane="topRight"/>
      <selection pane="bottomLeft"/>
      <selection pane="bottomRight" activeCell="A13" sqref="A13"/>
    </sheetView>
  </sheetViews>
  <sheetFormatPr defaultColWidth="9" defaultRowHeight="14.25" x14ac:dyDescent="0.2"/>
  <cols>
    <col min="1" max="1" width="9.125" style="2" customWidth="1"/>
    <col min="2" max="5" width="15.875" style="2" customWidth="1"/>
    <col min="6" max="6" width="18.875" style="2" customWidth="1"/>
    <col min="7" max="7" width="19.375" style="2" customWidth="1"/>
    <col min="8" max="10" width="15.875" style="2" customWidth="1"/>
    <col min="11" max="16384" width="9" style="1"/>
  </cols>
  <sheetData>
    <row r="1" spans="1:1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">
      <c r="A2" s="3" t="s">
        <v>10</v>
      </c>
      <c r="B2" s="3" t="s">
        <v>10</v>
      </c>
      <c r="C2" s="3" t="s">
        <v>10</v>
      </c>
      <c r="D2" s="3" t="s">
        <v>11</v>
      </c>
      <c r="E2" s="3" t="s">
        <v>10</v>
      </c>
      <c r="F2" s="3" t="s">
        <v>10</v>
      </c>
      <c r="G2" s="3" t="s">
        <v>10</v>
      </c>
      <c r="H2" s="3" t="s">
        <v>11</v>
      </c>
      <c r="I2" s="3" t="s">
        <v>11</v>
      </c>
      <c r="J2" s="3" t="s">
        <v>11</v>
      </c>
    </row>
    <row r="3" spans="1:10" x14ac:dyDescent="0.2">
      <c r="A3" s="3" t="s">
        <v>12</v>
      </c>
      <c r="B3" s="4" t="s">
        <v>13</v>
      </c>
      <c r="C3" s="4" t="s">
        <v>10</v>
      </c>
      <c r="D3" s="4" t="s">
        <v>14</v>
      </c>
      <c r="E3" s="4" t="s">
        <v>15</v>
      </c>
      <c r="F3" s="4" t="s">
        <v>16</v>
      </c>
      <c r="G3" s="3" t="s">
        <v>17</v>
      </c>
      <c r="H3" s="3" t="s">
        <v>18</v>
      </c>
      <c r="I3" s="4" t="s">
        <v>19</v>
      </c>
      <c r="J3" s="4" t="s">
        <v>20</v>
      </c>
    </row>
    <row r="4" spans="1:10" s="5" customFormat="1" ht="105" customHeight="1" x14ac:dyDescent="0.2">
      <c r="A4" s="4" t="s">
        <v>21</v>
      </c>
      <c r="B4" s="4" t="s">
        <v>59</v>
      </c>
      <c r="C4" s="4" t="s">
        <v>22</v>
      </c>
      <c r="D4" s="4" t="s">
        <v>14</v>
      </c>
      <c r="E4" s="4" t="s">
        <v>23</v>
      </c>
      <c r="F4" s="4" t="s">
        <v>60</v>
      </c>
      <c r="G4" s="4" t="s">
        <v>24</v>
      </c>
      <c r="H4" s="4" t="s">
        <v>18</v>
      </c>
      <c r="I4" s="4" t="s">
        <v>25</v>
      </c>
      <c r="J4" s="4" t="s">
        <v>26</v>
      </c>
    </row>
    <row r="5" spans="1:10" x14ac:dyDescent="0.2">
      <c r="A5" s="2">
        <f t="shared" ref="A5:A13" si="0">B5</f>
        <v>1101</v>
      </c>
      <c r="B5" s="2">
        <f>IF(C5=C4,B4+1,C5*10+1)</f>
        <v>1101</v>
      </c>
      <c r="C5" s="2">
        <v>110</v>
      </c>
      <c r="D5" s="2" t="s">
        <v>27</v>
      </c>
      <c r="E5" s="2">
        <v>2</v>
      </c>
      <c r="F5" s="2">
        <v>0</v>
      </c>
      <c r="G5" s="2">
        <v>30</v>
      </c>
      <c r="H5" s="2" t="s">
        <v>28</v>
      </c>
      <c r="I5" s="2" t="s">
        <v>29</v>
      </c>
      <c r="J5" s="2" t="s">
        <v>29</v>
      </c>
    </row>
    <row r="6" spans="1:10" x14ac:dyDescent="0.2">
      <c r="A6" s="2" t="str">
        <f>"//"&amp;B6</f>
        <v>//1102</v>
      </c>
      <c r="B6" s="2">
        <f>IF(C6=C5,B5+1,C6*10+1)</f>
        <v>1102</v>
      </c>
      <c r="C6" s="2">
        <v>110</v>
      </c>
      <c r="D6" s="2" t="s">
        <v>27</v>
      </c>
      <c r="E6" s="2">
        <v>2</v>
      </c>
      <c r="F6" s="2">
        <v>30</v>
      </c>
      <c r="G6" s="2">
        <v>210</v>
      </c>
      <c r="H6" s="2" t="s">
        <v>28</v>
      </c>
      <c r="I6" s="2" t="s">
        <v>29</v>
      </c>
      <c r="J6" s="2" t="s">
        <v>29</v>
      </c>
    </row>
    <row r="7" spans="1:10" x14ac:dyDescent="0.2">
      <c r="A7" s="2">
        <f t="shared" si="0"/>
        <v>1201</v>
      </c>
      <c r="B7" s="2">
        <f>IF(C7=C5,B5+1,C7*10+1)</f>
        <v>1201</v>
      </c>
      <c r="C7" s="6">
        <v>120</v>
      </c>
      <c r="D7" s="2" t="s">
        <v>30</v>
      </c>
      <c r="E7" s="2">
        <v>2</v>
      </c>
      <c r="F7" s="2">
        <v>0</v>
      </c>
      <c r="G7" s="2">
        <v>-1</v>
      </c>
      <c r="H7" s="2" t="s">
        <v>31</v>
      </c>
      <c r="I7" s="2" t="s">
        <v>32</v>
      </c>
      <c r="J7" s="2" t="s">
        <v>32</v>
      </c>
    </row>
    <row r="8" spans="1:10" ht="15" x14ac:dyDescent="0.2">
      <c r="A8" s="2">
        <f t="shared" si="0"/>
        <v>1301</v>
      </c>
      <c r="B8" s="2">
        <f t="shared" ref="B8:B13" si="1">IF(C8=C7,B7+1,C8*10+1)</f>
        <v>1301</v>
      </c>
      <c r="C8" s="2">
        <v>130</v>
      </c>
      <c r="D8" s="2" t="s">
        <v>33</v>
      </c>
      <c r="E8" s="2">
        <v>2</v>
      </c>
      <c r="F8" s="2">
        <v>0</v>
      </c>
      <c r="G8" s="2">
        <v>30</v>
      </c>
      <c r="H8" s="7" t="s">
        <v>34</v>
      </c>
      <c r="I8" s="2" t="s">
        <v>35</v>
      </c>
      <c r="J8" s="2" t="s">
        <v>35</v>
      </c>
    </row>
    <row r="9" spans="1:10" ht="15" x14ac:dyDescent="0.2">
      <c r="A9" s="2" t="str">
        <f>"//"&amp;B9</f>
        <v>//1302</v>
      </c>
      <c r="B9" s="2">
        <f t="shared" si="1"/>
        <v>1302</v>
      </c>
      <c r="C9" s="2">
        <v>130</v>
      </c>
      <c r="D9" s="2" t="s">
        <v>33</v>
      </c>
      <c r="E9" s="2">
        <v>2</v>
      </c>
      <c r="F9" s="2">
        <v>180</v>
      </c>
      <c r="G9" s="2">
        <f>F9+30</f>
        <v>210</v>
      </c>
      <c r="H9" s="7" t="s">
        <v>34</v>
      </c>
      <c r="I9" s="2" t="s">
        <v>35</v>
      </c>
      <c r="J9" s="2" t="s">
        <v>35</v>
      </c>
    </row>
    <row r="10" spans="1:10" x14ac:dyDescent="0.2">
      <c r="A10" s="2" t="str">
        <f>"//"&amp;B10</f>
        <v>//1401</v>
      </c>
      <c r="B10" s="2">
        <f t="shared" si="1"/>
        <v>1401</v>
      </c>
      <c r="C10" s="6">
        <v>140</v>
      </c>
      <c r="D10" s="2" t="s">
        <v>36</v>
      </c>
      <c r="E10" s="2">
        <v>1</v>
      </c>
      <c r="F10" s="2">
        <v>5</v>
      </c>
      <c r="G10" s="2">
        <v>-1</v>
      </c>
      <c r="H10" s="6"/>
      <c r="I10" s="2" t="s">
        <v>36</v>
      </c>
      <c r="J10" s="2" t="s">
        <v>37</v>
      </c>
    </row>
    <row r="11" spans="1:10" x14ac:dyDescent="0.2">
      <c r="A11" s="2">
        <f t="shared" si="0"/>
        <v>2001</v>
      </c>
      <c r="B11" s="2">
        <f t="shared" si="1"/>
        <v>2001</v>
      </c>
      <c r="C11" s="2">
        <v>200</v>
      </c>
      <c r="D11" s="2" t="s">
        <v>38</v>
      </c>
      <c r="E11" s="2">
        <v>2</v>
      </c>
      <c r="F11" s="2">
        <v>0</v>
      </c>
      <c r="G11" s="2">
        <v>60</v>
      </c>
      <c r="H11" s="2" t="s">
        <v>39</v>
      </c>
    </row>
    <row r="12" spans="1:10" x14ac:dyDescent="0.2">
      <c r="A12" s="2" t="str">
        <f>"//"&amp;B12</f>
        <v>//2002</v>
      </c>
      <c r="B12" s="2">
        <f t="shared" si="1"/>
        <v>2002</v>
      </c>
      <c r="C12" s="6">
        <v>200</v>
      </c>
      <c r="D12" s="2" t="s">
        <v>40</v>
      </c>
      <c r="E12" s="2">
        <v>2</v>
      </c>
      <c r="F12" s="2">
        <v>0</v>
      </c>
      <c r="G12" s="2">
        <v>60</v>
      </c>
      <c r="H12" s="2" t="s">
        <v>39</v>
      </c>
    </row>
    <row r="13" spans="1:10" x14ac:dyDescent="0.2">
      <c r="A13" s="2" t="str">
        <f>"//"&amp;B13</f>
        <v>//3001</v>
      </c>
      <c r="B13" s="2">
        <f t="shared" si="1"/>
        <v>3001</v>
      </c>
      <c r="C13" s="2">
        <v>300</v>
      </c>
      <c r="D13" s="2" t="s">
        <v>41</v>
      </c>
      <c r="E13" s="2">
        <v>2</v>
      </c>
      <c r="F13" s="2">
        <v>0</v>
      </c>
      <c r="G13" s="2">
        <v>10</v>
      </c>
      <c r="H13" s="2" t="s">
        <v>42</v>
      </c>
    </row>
    <row r="14" spans="1:10" x14ac:dyDescent="0.2">
      <c r="C14" s="6"/>
      <c r="D14" s="6"/>
      <c r="F14" s="6"/>
      <c r="H14" s="6"/>
    </row>
    <row r="15" spans="1:10" x14ac:dyDescent="0.2">
      <c r="E15" s="6"/>
      <c r="G15" s="6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"/>
  <sheetViews>
    <sheetView workbookViewId="0">
      <pane xSplit="3" ySplit="4" topLeftCell="D5" activePane="bottomRight" state="frozen"/>
      <selection activeCell="AB17" sqref="AB17"/>
      <selection pane="topRight"/>
      <selection pane="bottomLeft"/>
      <selection pane="bottomRight" activeCell="D5" sqref="D5"/>
    </sheetView>
  </sheetViews>
  <sheetFormatPr defaultColWidth="9" defaultRowHeight="14.25" x14ac:dyDescent="0.2"/>
  <cols>
    <col min="1" max="5" width="9" style="1"/>
    <col min="6" max="6" width="16.25" style="1" customWidth="1"/>
    <col min="7" max="8" width="9" style="1"/>
    <col min="9" max="9" width="11" style="1" customWidth="1"/>
    <col min="10" max="17" width="9" style="1"/>
    <col min="18" max="18" width="16.125" style="1" customWidth="1"/>
    <col min="19" max="19" width="9.5" style="1" customWidth="1"/>
    <col min="20" max="20" width="25" style="1" customWidth="1"/>
    <col min="21" max="21" width="16.125" style="1" customWidth="1"/>
    <col min="22" max="22" width="8.5" style="1" customWidth="1"/>
    <col min="23" max="23" width="27.25" style="1" customWidth="1"/>
    <col min="24" max="24" width="58.25" style="1" customWidth="1"/>
    <col min="25" max="16384" width="9" style="1"/>
  </cols>
  <sheetData>
    <row r="1" spans="1:24" ht="13.5" customHeight="1" x14ac:dyDescent="0.2">
      <c r="A1" s="1" t="s">
        <v>43</v>
      </c>
      <c r="B1" s="1" t="s">
        <v>44</v>
      </c>
      <c r="C1" s="1" t="s">
        <v>45</v>
      </c>
    </row>
    <row r="2" spans="1:24" ht="13.5" customHeight="1" x14ac:dyDescent="0.2">
      <c r="A2" s="1" t="s">
        <v>46</v>
      </c>
      <c r="B2" s="1" t="s">
        <v>47</v>
      </c>
    </row>
    <row r="3" spans="1:24" x14ac:dyDescent="0.2">
      <c r="A3" s="1" t="s">
        <v>48</v>
      </c>
    </row>
    <row r="4" spans="1:24" x14ac:dyDescent="0.2">
      <c r="A4" s="1" t="s">
        <v>49</v>
      </c>
    </row>
    <row r="8" spans="1:24" ht="16.5" x14ac:dyDescent="0.2">
      <c r="E8" s="8" t="s">
        <v>50</v>
      </c>
      <c r="F8" s="9"/>
      <c r="G8" s="9"/>
      <c r="H8" s="9"/>
      <c r="I8" s="9"/>
      <c r="J8" s="9"/>
      <c r="K8" s="9"/>
    </row>
    <row r="9" spans="1:24" x14ac:dyDescent="0.2">
      <c r="E9" s="9"/>
      <c r="F9" s="9"/>
      <c r="G9" s="9"/>
      <c r="H9" s="9"/>
      <c r="I9" s="9"/>
      <c r="J9" s="9"/>
      <c r="K9" s="9"/>
    </row>
    <row r="10" spans="1:24" x14ac:dyDescent="0.2">
      <c r="E10" s="10" t="s">
        <v>51</v>
      </c>
      <c r="F10" s="10" t="s">
        <v>52</v>
      </c>
      <c r="G10" s="10" t="s">
        <v>53</v>
      </c>
      <c r="H10" s="10" t="s">
        <v>54</v>
      </c>
      <c r="I10" s="10" t="s">
        <v>52</v>
      </c>
      <c r="J10" s="10" t="s">
        <v>53</v>
      </c>
      <c r="K10" s="10" t="s">
        <v>54</v>
      </c>
      <c r="M10" s="1" t="s">
        <v>55</v>
      </c>
      <c r="N10" s="1" t="s">
        <v>56</v>
      </c>
      <c r="O10" s="1" t="s">
        <v>55</v>
      </c>
      <c r="P10" s="1" t="s">
        <v>56</v>
      </c>
    </row>
    <row r="11" spans="1:24" x14ac:dyDescent="0.2">
      <c r="E11" s="11">
        <v>1</v>
      </c>
      <c r="F11" s="12" t="s">
        <v>57</v>
      </c>
      <c r="G11" s="11">
        <v>10</v>
      </c>
      <c r="H11" s="13">
        <v>53.57</v>
      </c>
      <c r="I11" s="11"/>
      <c r="J11" s="11"/>
      <c r="K11" s="13">
        <v>0</v>
      </c>
      <c r="M11" s="1">
        <f>_xlfn.XLOOKUP(F11,[1]配置!$D:$D,[1]配置!$B:$B,"")</f>
        <v>10001</v>
      </c>
      <c r="N11" s="1">
        <f>G11</f>
        <v>10</v>
      </c>
      <c r="R11" s="1" t="str">
        <f t="shared" ref="R11:S17" si="0">$B$2&amp;M$10&amp;$B$2&amp;$B$1&amp;M11</f>
        <v>"ItemId":10001</v>
      </c>
      <c r="S11" s="1" t="str">
        <f t="shared" si="0"/>
        <v>"Num":10</v>
      </c>
      <c r="T11" s="1" t="str">
        <f t="shared" ref="T11:T17" si="1">$A$3&amp;_xlfn.TEXTJOIN($C$1,1,R11:S11)&amp;$A$4</f>
        <v>{"ItemId":10001,"Num":10}</v>
      </c>
      <c r="U11" s="1" t="str">
        <f t="shared" ref="U11:V17" si="2">IF(O11="","",$B$2&amp;O$10&amp;$B$2&amp;$B$1&amp;O11)</f>
        <v/>
      </c>
      <c r="V11" s="1" t="str">
        <f>IF(P11="","",$B$2&amp;P$10&amp;$B$2&amp;$B$1&amp;P11)</f>
        <v/>
      </c>
      <c r="W11" s="1" t="str">
        <f t="shared" ref="W11:W17" si="3">IF(U11="","",$A$3&amp;_xlfn.TEXTJOIN($C$1,1,U11:V11)&amp;$A$4)</f>
        <v/>
      </c>
      <c r="X11" s="1" t="str">
        <f t="shared" ref="X11:X17" si="4">$A$1&amp;_xlfn.TEXTJOIN($C$1,1,T11,W11)&amp;$A$2</f>
        <v>[{"ItemId":10001,"Num":10}]</v>
      </c>
    </row>
    <row r="12" spans="1:24" x14ac:dyDescent="0.2">
      <c r="E12" s="11">
        <v>2</v>
      </c>
      <c r="F12" s="12"/>
      <c r="G12" s="11"/>
      <c r="H12" s="13"/>
      <c r="I12" s="12" t="s">
        <v>58</v>
      </c>
      <c r="J12" s="11">
        <v>1</v>
      </c>
      <c r="K12" s="13">
        <v>75</v>
      </c>
      <c r="M12" s="1">
        <v>40102</v>
      </c>
      <c r="N12" s="1">
        <v>1</v>
      </c>
      <c r="R12" s="1" t="str">
        <f t="shared" si="0"/>
        <v>"ItemId":40102</v>
      </c>
      <c r="S12" s="1" t="str">
        <f t="shared" si="0"/>
        <v>"Num":1</v>
      </c>
      <c r="T12" s="1" t="str">
        <f t="shared" si="1"/>
        <v>{"ItemId":40102,"Num":1}</v>
      </c>
      <c r="U12" s="1" t="str">
        <f t="shared" si="2"/>
        <v/>
      </c>
      <c r="V12" s="1" t="str">
        <f t="shared" si="2"/>
        <v/>
      </c>
      <c r="W12" s="1" t="str">
        <f t="shared" si="3"/>
        <v/>
      </c>
      <c r="X12" s="1" t="str">
        <f t="shared" si="4"/>
        <v>[{"ItemId":40102,"Num":1}]</v>
      </c>
    </row>
    <row r="13" spans="1:24" x14ac:dyDescent="0.2">
      <c r="E13" s="11">
        <v>3</v>
      </c>
      <c r="F13" s="12" t="s">
        <v>57</v>
      </c>
      <c r="G13" s="11">
        <v>10</v>
      </c>
      <c r="H13" s="13">
        <v>53.57</v>
      </c>
      <c r="I13" s="11"/>
      <c r="J13" s="11"/>
      <c r="K13" s="13">
        <v>0</v>
      </c>
      <c r="M13" s="1">
        <f>_xlfn.XLOOKUP(F13,[1]配置!$D:$D,[1]配置!$B:$B,"")</f>
        <v>10001</v>
      </c>
      <c r="N13" s="1">
        <f t="shared" ref="N13:N16" si="5">G13</f>
        <v>10</v>
      </c>
      <c r="R13" s="1" t="str">
        <f t="shared" si="0"/>
        <v>"ItemId":10001</v>
      </c>
      <c r="S13" s="1" t="str">
        <f t="shared" si="0"/>
        <v>"Num":10</v>
      </c>
      <c r="T13" s="1" t="str">
        <f t="shared" si="1"/>
        <v>{"ItemId":10001,"Num":10}</v>
      </c>
      <c r="U13" s="1" t="str">
        <f t="shared" si="2"/>
        <v/>
      </c>
      <c r="V13" s="1" t="str">
        <f t="shared" si="2"/>
        <v/>
      </c>
      <c r="W13" s="1" t="str">
        <f t="shared" si="3"/>
        <v/>
      </c>
      <c r="X13" s="1" t="str">
        <f t="shared" si="4"/>
        <v>[{"ItemId":10001,"Num":10}]</v>
      </c>
    </row>
    <row r="14" spans="1:24" x14ac:dyDescent="0.2">
      <c r="E14" s="11">
        <v>4</v>
      </c>
      <c r="F14" s="12" t="s">
        <v>57</v>
      </c>
      <c r="G14" s="11">
        <v>10</v>
      </c>
      <c r="H14" s="13">
        <v>53.57</v>
      </c>
      <c r="I14" s="11"/>
      <c r="J14" s="11"/>
      <c r="K14" s="13">
        <v>0</v>
      </c>
      <c r="M14" s="1">
        <f>_xlfn.XLOOKUP(F14,[1]配置!$D:$D,[1]配置!$B:$B,"")</f>
        <v>10001</v>
      </c>
      <c r="N14" s="1">
        <f t="shared" si="5"/>
        <v>10</v>
      </c>
      <c r="R14" s="1" t="str">
        <f t="shared" si="0"/>
        <v>"ItemId":10001</v>
      </c>
      <c r="S14" s="1" t="str">
        <f t="shared" si="0"/>
        <v>"Num":10</v>
      </c>
      <c r="T14" s="1" t="str">
        <f t="shared" si="1"/>
        <v>{"ItemId":10001,"Num":10}</v>
      </c>
      <c r="U14" s="1" t="str">
        <f t="shared" si="2"/>
        <v/>
      </c>
      <c r="V14" s="1" t="str">
        <f t="shared" si="2"/>
        <v/>
      </c>
      <c r="W14" s="1" t="str">
        <f t="shared" si="3"/>
        <v/>
      </c>
      <c r="X14" s="1" t="str">
        <f t="shared" si="4"/>
        <v>[{"ItemId":10001,"Num":10}]</v>
      </c>
    </row>
    <row r="15" spans="1:24" x14ac:dyDescent="0.2">
      <c r="E15" s="11">
        <v>5</v>
      </c>
      <c r="F15" s="12" t="s">
        <v>57</v>
      </c>
      <c r="G15" s="11">
        <v>10</v>
      </c>
      <c r="H15" s="13">
        <v>53.57</v>
      </c>
      <c r="I15" s="11"/>
      <c r="J15" s="11"/>
      <c r="K15" s="13">
        <v>0</v>
      </c>
      <c r="M15" s="1">
        <f>_xlfn.XLOOKUP(F15,[1]配置!$D:$D,[1]配置!$B:$B,"")</f>
        <v>10001</v>
      </c>
      <c r="N15" s="1">
        <f t="shared" si="5"/>
        <v>10</v>
      </c>
      <c r="R15" s="1" t="str">
        <f t="shared" si="0"/>
        <v>"ItemId":10001</v>
      </c>
      <c r="S15" s="1" t="str">
        <f t="shared" si="0"/>
        <v>"Num":10</v>
      </c>
      <c r="T15" s="1" t="str">
        <f t="shared" si="1"/>
        <v>{"ItemId":10001,"Num":10}</v>
      </c>
      <c r="U15" s="1" t="str">
        <f t="shared" si="2"/>
        <v/>
      </c>
      <c r="V15" s="1" t="str">
        <f t="shared" si="2"/>
        <v/>
      </c>
      <c r="W15" s="1" t="str">
        <f t="shared" si="3"/>
        <v/>
      </c>
      <c r="X15" s="1" t="str">
        <f t="shared" si="4"/>
        <v>[{"ItemId":10001,"Num":10}]</v>
      </c>
    </row>
    <row r="16" spans="1:24" x14ac:dyDescent="0.2">
      <c r="E16" s="11">
        <v>6</v>
      </c>
      <c r="F16" s="12" t="s">
        <v>57</v>
      </c>
      <c r="G16" s="11">
        <v>10</v>
      </c>
      <c r="H16" s="13">
        <v>53.57</v>
      </c>
      <c r="I16" s="11"/>
      <c r="J16" s="11"/>
      <c r="K16" s="13">
        <v>0</v>
      </c>
      <c r="M16" s="1">
        <f>_xlfn.XLOOKUP(F16,[1]配置!$D:$D,[1]配置!$B:$B,"")</f>
        <v>10001</v>
      </c>
      <c r="N16" s="1">
        <f t="shared" si="5"/>
        <v>10</v>
      </c>
      <c r="R16" s="1" t="str">
        <f t="shared" si="0"/>
        <v>"ItemId":10001</v>
      </c>
      <c r="S16" s="1" t="str">
        <f t="shared" si="0"/>
        <v>"Num":10</v>
      </c>
      <c r="T16" s="1" t="str">
        <f t="shared" si="1"/>
        <v>{"ItemId":10001,"Num":10}</v>
      </c>
      <c r="U16" s="1" t="str">
        <f t="shared" si="2"/>
        <v/>
      </c>
      <c r="V16" s="1" t="str">
        <f t="shared" si="2"/>
        <v/>
      </c>
      <c r="W16" s="1" t="str">
        <f t="shared" si="3"/>
        <v/>
      </c>
      <c r="X16" s="1" t="str">
        <f t="shared" si="4"/>
        <v>[{"ItemId":10001,"Num":10}]</v>
      </c>
    </row>
    <row r="17" spans="5:24" x14ac:dyDescent="0.2">
      <c r="E17" s="11">
        <v>7</v>
      </c>
      <c r="F17" s="12"/>
      <c r="G17" s="11"/>
      <c r="H17" s="13"/>
      <c r="I17" s="12" t="s">
        <v>58</v>
      </c>
      <c r="J17" s="11">
        <v>1</v>
      </c>
      <c r="K17" s="13">
        <v>75</v>
      </c>
      <c r="M17" s="1">
        <v>60101</v>
      </c>
      <c r="N17" s="1">
        <v>1</v>
      </c>
      <c r="R17" s="1" t="str">
        <f t="shared" si="0"/>
        <v>"ItemId":60101</v>
      </c>
      <c r="S17" s="1" t="str">
        <f t="shared" si="0"/>
        <v>"Num":1</v>
      </c>
      <c r="T17" s="1" t="str">
        <f t="shared" si="1"/>
        <v>{"ItemId":60101,"Num":1}</v>
      </c>
      <c r="U17" s="1" t="str">
        <f t="shared" si="2"/>
        <v/>
      </c>
      <c r="V17" s="1" t="str">
        <f t="shared" si="2"/>
        <v/>
      </c>
      <c r="W17" s="1" t="str">
        <f t="shared" si="3"/>
        <v/>
      </c>
      <c r="X17" s="1" t="str">
        <f t="shared" si="4"/>
        <v>[{"ItemId":60101,"Num":1}]</v>
      </c>
    </row>
  </sheetData>
  <phoneticPr fontId="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cp:revision>1</cp:revision>
  <dcterms:created xsi:type="dcterms:W3CDTF">2023-05-12T11:15:00Z</dcterms:created>
  <dcterms:modified xsi:type="dcterms:W3CDTF">2025-06-20T10:12:28Z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